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dministração\Licitação\Vanessa Gali\PLANO ANUAL DE CONTRATACAO\Plano Anual de Contratação 2026\"/>
    </mc:Choice>
  </mc:AlternateContent>
  <xr:revisionPtr revIDLastSave="0" documentId="13_ncr:1_{26BCFC74-0EF6-4237-81F3-94D576C75BF3}" xr6:coauthVersionLast="47" xr6:coauthVersionMax="47" xr10:uidLastSave="{00000000-0000-0000-0000-000000000000}"/>
  <bookViews>
    <workbookView xWindow="28680" yWindow="-120" windowWidth="24240" windowHeight="13020" firstSheet="19" activeTab="24" xr2:uid="{00000000-000D-0000-FFFF-FFFF00000000}"/>
  </bookViews>
  <sheets>
    <sheet name="ADMINISTRAÇÃO" sheetId="1" r:id="rId1"/>
    <sheet name="AGRICULTURA" sheetId="2" r:id="rId2"/>
    <sheet name="SADS" sheetId="3" r:id="rId3"/>
    <sheet name="COMUNICAÇÃO" sheetId="4" r:id="rId4"/>
    <sheet name="CULTURA" sheetId="5" r:id="rId5"/>
    <sheet name="DESENVOLVIMENTO ECONOMICO" sheetId="6" r:id="rId6"/>
    <sheet name="DIREITOS  PCD" sheetId="7" r:id="rId7"/>
    <sheet name="EDUCAÇÃO" sheetId="8" r:id="rId8"/>
    <sheet name="ESPORTE" sheetId="9" r:id="rId9"/>
    <sheet name="FINANÇAS" sheetId="10" r:id="rId10"/>
    <sheet name="FUNDO SOCIAL" sheetId="11" r:id="rId11"/>
    <sheet name="GABINETE" sheetId="12" r:id="rId12"/>
    <sheet name="GOVERNANÇA DIGITAL" sheetId="13" r:id="rId13"/>
    <sheet name="GOVERNO" sheetId="14" r:id="rId14"/>
    <sheet name="JURIDICO" sheetId="15" r:id="rId15"/>
    <sheet name="JUVENTUDE" sheetId="16" r:id="rId16"/>
    <sheet name="MEIO AMBIENTE" sheetId="17" r:id="rId17"/>
    <sheet name="OBRAS E PLANEJAMENTO URBANO" sheetId="18" r:id="rId18"/>
    <sheet name="PLANEJAMENTO E GESTÃO" sheetId="19" r:id="rId19"/>
    <sheet name="POLITICAS PARA MULHER" sheetId="20" r:id="rId20"/>
    <sheet name="SAUDE" sheetId="21" r:id="rId21"/>
    <sheet name="SEGURANÇA" sheetId="22" r:id="rId22"/>
    <sheet name="SERVIÇOS MUNICIPAIS" sheetId="23" r:id="rId23"/>
    <sheet name="TRANSITO" sheetId="24" r:id="rId24"/>
    <sheet name="TURISMO" sheetId="25" r:id="rId25"/>
  </sheets>
  <definedNames>
    <definedName name="_xlnm._FilterDatabase" localSheetId="0" hidden="1">ADMINISTRAÇÃO!$A$1:$N$69</definedName>
    <definedName name="_xlnm.Print_Titles" localSheetId="0">ADMINISTRAÇÃO!$1:$1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3" i="24" l="1"/>
  <c r="H31" i="23"/>
  <c r="H3036" i="21"/>
  <c r="H3031" i="21"/>
  <c r="H3030" i="21"/>
  <c r="H3026" i="21"/>
  <c r="H1804" i="21"/>
  <c r="H136" i="21"/>
  <c r="I112" i="20"/>
  <c r="I111" i="20"/>
  <c r="I108" i="20"/>
  <c r="I107" i="20"/>
  <c r="I106" i="20"/>
  <c r="I105" i="20"/>
  <c r="I104" i="20"/>
  <c r="I103" i="20"/>
  <c r="I102" i="20"/>
  <c r="I101" i="20"/>
  <c r="I100" i="20"/>
  <c r="I99" i="20"/>
  <c r="I98" i="20"/>
  <c r="I97" i="20"/>
  <c r="I96" i="20"/>
  <c r="I95" i="20"/>
  <c r="I94" i="20"/>
  <c r="I93" i="20"/>
  <c r="I92" i="20"/>
  <c r="I91" i="20"/>
  <c r="I90" i="20"/>
  <c r="I89" i="20"/>
  <c r="I88" i="20"/>
  <c r="I87" i="20"/>
  <c r="I86" i="20"/>
  <c r="I85" i="20"/>
  <c r="I81" i="20"/>
  <c r="I80" i="20"/>
  <c r="I79" i="20"/>
  <c r="I78" i="20"/>
  <c r="I77" i="20"/>
  <c r="I76" i="20"/>
  <c r="I75" i="20"/>
  <c r="I74" i="20"/>
  <c r="I73" i="20"/>
  <c r="I72" i="20"/>
  <c r="I71" i="20"/>
  <c r="I70" i="20"/>
  <c r="I69" i="20"/>
  <c r="I68" i="20"/>
  <c r="I67" i="20"/>
  <c r="I66" i="20"/>
  <c r="I65" i="20"/>
  <c r="I64" i="20"/>
  <c r="I63" i="20"/>
  <c r="I62" i="20"/>
  <c r="I61" i="20"/>
  <c r="I60" i="20"/>
  <c r="I59" i="20"/>
  <c r="I58" i="20"/>
  <c r="I57" i="20"/>
  <c r="I56" i="20"/>
  <c r="I55" i="20"/>
  <c r="I54" i="20"/>
  <c r="I53" i="20"/>
  <c r="I52" i="20"/>
  <c r="I51" i="20"/>
  <c r="I50" i="20"/>
  <c r="I49" i="20"/>
  <c r="I48" i="20"/>
  <c r="I47" i="20"/>
  <c r="I46" i="20"/>
  <c r="I45" i="20"/>
  <c r="I44" i="20"/>
  <c r="I43" i="20"/>
  <c r="I42" i="20"/>
  <c r="I41" i="20"/>
  <c r="I40" i="20"/>
  <c r="I39" i="20"/>
  <c r="I38" i="20"/>
  <c r="I37" i="20"/>
  <c r="I36" i="20"/>
  <c r="I35" i="20"/>
  <c r="I34" i="20"/>
  <c r="I33" i="20"/>
  <c r="I32" i="20"/>
  <c r="I31" i="20"/>
  <c r="I30" i="20"/>
  <c r="I29" i="20"/>
  <c r="I28" i="20"/>
  <c r="I27" i="20"/>
  <c r="I26" i="20"/>
  <c r="I25" i="20"/>
  <c r="I24" i="20"/>
  <c r="I23" i="20"/>
  <c r="I22" i="20"/>
  <c r="I21" i="20"/>
  <c r="I20" i="20"/>
  <c r="I19" i="20"/>
  <c r="I18" i="20"/>
  <c r="I17" i="20"/>
  <c r="I16" i="20"/>
  <c r="I15" i="20"/>
  <c r="I14" i="20"/>
  <c r="I13" i="20"/>
  <c r="I12" i="20"/>
  <c r="I11" i="20"/>
  <c r="I10" i="20"/>
  <c r="I9" i="20"/>
  <c r="I8" i="20"/>
  <c r="I7" i="20"/>
  <c r="I113" i="20" s="1"/>
  <c r="H49" i="19" l="1"/>
  <c r="N169" i="18"/>
  <c r="O153" i="18"/>
  <c r="O149" i="18"/>
  <c r="O146" i="18"/>
  <c r="O145" i="18"/>
  <c r="O130" i="18"/>
  <c r="O126" i="18"/>
  <c r="O86" i="18"/>
  <c r="O79" i="18"/>
  <c r="O25" i="18"/>
  <c r="O22" i="18"/>
  <c r="O21" i="18"/>
  <c r="O12" i="18"/>
  <c r="O186" i="18" s="1"/>
  <c r="O169" i="18" l="1"/>
  <c r="I216" i="17"/>
  <c r="I215" i="17"/>
  <c r="I214" i="17"/>
  <c r="I213" i="17"/>
  <c r="I212" i="17"/>
  <c r="I211" i="17"/>
  <c r="I210" i="17"/>
  <c r="I209" i="17"/>
  <c r="I208" i="17"/>
  <c r="I207" i="17"/>
  <c r="I206" i="17"/>
  <c r="I205" i="17"/>
  <c r="I204" i="17"/>
  <c r="I203" i="17"/>
  <c r="I202" i="17"/>
  <c r="I201" i="17"/>
  <c r="I200" i="17"/>
  <c r="I199" i="17"/>
  <c r="I198" i="17"/>
  <c r="I197" i="17"/>
  <c r="I196" i="17"/>
  <c r="I195" i="17"/>
  <c r="I194" i="17"/>
  <c r="I193" i="17"/>
  <c r="I192" i="17"/>
  <c r="I191" i="17"/>
  <c r="I190" i="17"/>
  <c r="I189" i="17"/>
  <c r="I188" i="17"/>
  <c r="I187" i="17"/>
  <c r="I186" i="17"/>
  <c r="I185" i="17"/>
  <c r="I184" i="17"/>
  <c r="I183" i="17"/>
  <c r="I182" i="17"/>
  <c r="I181" i="17"/>
  <c r="I180" i="17"/>
  <c r="I179" i="17"/>
  <c r="I178" i="17"/>
  <c r="I177" i="17"/>
  <c r="I176" i="17"/>
  <c r="I175" i="17"/>
  <c r="I174" i="17"/>
  <c r="I173" i="17"/>
  <c r="I172" i="17"/>
  <c r="I171" i="17"/>
  <c r="I170" i="17"/>
  <c r="I169" i="17"/>
  <c r="I168" i="17"/>
  <c r="I167" i="17"/>
  <c r="I166" i="17"/>
  <c r="I165" i="17"/>
  <c r="I164" i="17"/>
  <c r="I163" i="17"/>
  <c r="I162" i="17"/>
  <c r="I161" i="17"/>
  <c r="I160" i="17"/>
  <c r="I159" i="17"/>
  <c r="I158" i="17"/>
  <c r="I157" i="17"/>
  <c r="I156" i="17"/>
  <c r="I155" i="17"/>
  <c r="I154" i="17"/>
  <c r="I153" i="17"/>
  <c r="I152" i="17"/>
  <c r="I151" i="17"/>
  <c r="I150" i="17"/>
  <c r="I149" i="17"/>
  <c r="I148" i="17"/>
  <c r="I147" i="17"/>
  <c r="I146" i="17"/>
  <c r="I145" i="17"/>
  <c r="I144" i="17"/>
  <c r="I143" i="17"/>
  <c r="I142" i="17"/>
  <c r="I141" i="17"/>
  <c r="I140" i="17"/>
  <c r="I139" i="17"/>
  <c r="I138" i="17"/>
  <c r="I137" i="17"/>
  <c r="I136" i="17"/>
  <c r="I135" i="17"/>
  <c r="I134" i="17"/>
  <c r="I133" i="17"/>
  <c r="I132" i="17"/>
  <c r="I131" i="17"/>
  <c r="I130" i="17"/>
  <c r="I129" i="17"/>
  <c r="I128" i="17"/>
  <c r="I127" i="17"/>
  <c r="I126" i="17"/>
  <c r="I125" i="17"/>
  <c r="I124" i="17"/>
  <c r="I123" i="17"/>
  <c r="I122" i="17"/>
  <c r="I121" i="17"/>
  <c r="I120" i="17"/>
  <c r="I119" i="17"/>
  <c r="I118" i="17"/>
  <c r="I117" i="17"/>
  <c r="I116" i="17"/>
  <c r="I115" i="17"/>
  <c r="I114" i="17"/>
  <c r="I113" i="17"/>
  <c r="I112" i="17"/>
  <c r="I111" i="17"/>
  <c r="E110" i="17"/>
  <c r="I110" i="17" s="1"/>
  <c r="I109" i="17"/>
  <c r="I108" i="17"/>
  <c r="I107" i="17"/>
  <c r="I106" i="17"/>
  <c r="I105" i="17"/>
  <c r="I104" i="17"/>
  <c r="I103" i="17"/>
  <c r="I102" i="17"/>
  <c r="I101" i="17"/>
  <c r="I100" i="17"/>
  <c r="I99" i="17"/>
  <c r="I98" i="17"/>
  <c r="I97" i="17"/>
  <c r="I96" i="17"/>
  <c r="I95" i="17"/>
  <c r="I94" i="17"/>
  <c r="I93" i="17"/>
  <c r="I92" i="17"/>
  <c r="I91" i="17"/>
  <c r="I90" i="17"/>
  <c r="I89" i="17"/>
  <c r="I88" i="17"/>
  <c r="I87" i="17"/>
  <c r="I86" i="17"/>
  <c r="I85" i="17"/>
  <c r="I84" i="17"/>
  <c r="I83" i="17"/>
  <c r="I82" i="17"/>
  <c r="I81" i="17"/>
  <c r="I80" i="17"/>
  <c r="I79" i="17"/>
  <c r="I78" i="17"/>
  <c r="I77" i="17"/>
  <c r="I76" i="17"/>
  <c r="I75" i="17"/>
  <c r="I74" i="17"/>
  <c r="I73" i="17"/>
  <c r="I72" i="17"/>
  <c r="I71" i="17"/>
  <c r="I70" i="17"/>
  <c r="I69" i="17"/>
  <c r="I68" i="17"/>
  <c r="I67" i="17"/>
  <c r="I66" i="17"/>
  <c r="I65" i="17"/>
  <c r="I64" i="17"/>
  <c r="I63" i="17"/>
  <c r="I62" i="17"/>
  <c r="I61" i="17"/>
  <c r="I60" i="17"/>
  <c r="I59" i="17"/>
  <c r="I58" i="17"/>
  <c r="I57" i="17"/>
  <c r="I56" i="17"/>
  <c r="I55" i="17"/>
  <c r="I54" i="17"/>
  <c r="I53" i="17"/>
  <c r="I52" i="17"/>
  <c r="I51" i="17"/>
  <c r="I50" i="17"/>
  <c r="I49" i="17"/>
  <c r="I48" i="17"/>
  <c r="I47" i="17"/>
  <c r="I46" i="17"/>
  <c r="I45" i="17"/>
  <c r="I44" i="17"/>
  <c r="I43" i="17"/>
  <c r="I42" i="17"/>
  <c r="I41" i="17"/>
  <c r="I40" i="17"/>
  <c r="I39" i="17"/>
  <c r="I38" i="17"/>
  <c r="I37" i="17"/>
  <c r="I36" i="17"/>
  <c r="I35" i="17"/>
  <c r="I34" i="17"/>
  <c r="I33" i="17"/>
  <c r="I32" i="17"/>
  <c r="I31" i="17"/>
  <c r="I30" i="17"/>
  <c r="I29" i="17"/>
  <c r="I28" i="17"/>
  <c r="I27" i="17"/>
  <c r="I26" i="17"/>
  <c r="I25" i="17"/>
  <c r="I24" i="17"/>
  <c r="I23" i="17"/>
  <c r="I22" i="17"/>
  <c r="I21" i="17"/>
  <c r="I20" i="17"/>
  <c r="I18" i="17"/>
  <c r="I17" i="17"/>
  <c r="I16" i="17"/>
  <c r="I15" i="17"/>
  <c r="I14" i="17"/>
  <c r="I13" i="17"/>
  <c r="I12" i="17"/>
  <c r="I11" i="17"/>
  <c r="H11" i="17"/>
  <c r="I10" i="17"/>
  <c r="I9" i="17"/>
  <c r="I8" i="17"/>
  <c r="I7" i="17"/>
  <c r="I6" i="17"/>
  <c r="I5" i="17"/>
  <c r="I4" i="17"/>
  <c r="I3" i="17"/>
  <c r="I2" i="17"/>
  <c r="H35" i="16"/>
  <c r="H32" i="16"/>
  <c r="H24" i="16"/>
  <c r="H23" i="16"/>
  <c r="H13" i="16"/>
  <c r="H10" i="16"/>
  <c r="H9" i="16"/>
  <c r="H5" i="16"/>
  <c r="H4" i="16"/>
  <c r="H50" i="16" s="1"/>
  <c r="I57" i="14"/>
  <c r="I56" i="14"/>
  <c r="I55" i="14"/>
  <c r="I54" i="14"/>
  <c r="I53" i="14"/>
  <c r="I52" i="14"/>
  <c r="I51" i="14"/>
  <c r="I50" i="14"/>
  <c r="I49" i="14"/>
  <c r="I48" i="14"/>
  <c r="I47" i="14"/>
  <c r="I45" i="14"/>
  <c r="I44" i="14"/>
  <c r="I43" i="14"/>
  <c r="I42" i="14"/>
  <c r="I41" i="14"/>
  <c r="I40" i="14"/>
  <c r="I39" i="14"/>
  <c r="I38" i="14"/>
  <c r="I37" i="14"/>
  <c r="I36" i="14"/>
  <c r="I35" i="14"/>
  <c r="I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I6" i="14"/>
  <c r="I5" i="14"/>
  <c r="I58" i="14" s="1"/>
  <c r="I58" i="13" l="1"/>
  <c r="I57" i="13"/>
  <c r="I55" i="13"/>
  <c r="I54" i="13"/>
  <c r="I53" i="13"/>
  <c r="I52" i="13"/>
  <c r="I51" i="13"/>
  <c r="I50" i="13"/>
  <c r="I49" i="13"/>
  <c r="I48" i="13"/>
  <c r="I47" i="13"/>
  <c r="I46" i="13"/>
  <c r="I45" i="13"/>
  <c r="I44" i="13"/>
  <c r="I43" i="13"/>
  <c r="I42" i="13"/>
  <c r="I41" i="13"/>
  <c r="I40" i="13"/>
  <c r="I39" i="13"/>
  <c r="I38" i="13"/>
  <c r="I37" i="13"/>
  <c r="I36" i="13"/>
  <c r="I35" i="13"/>
  <c r="I34" i="13"/>
  <c r="I33" i="13"/>
  <c r="I32" i="13"/>
  <c r="I31" i="13"/>
  <c r="I30" i="13"/>
  <c r="I29" i="13"/>
  <c r="I28" i="13"/>
  <c r="I27" i="13"/>
  <c r="I26" i="13"/>
  <c r="I25" i="13"/>
  <c r="I24" i="13"/>
  <c r="I23" i="13"/>
  <c r="I22" i="13"/>
  <c r="I21" i="13"/>
  <c r="I20" i="13"/>
  <c r="I19" i="13"/>
  <c r="I18" i="13"/>
  <c r="I17" i="13"/>
  <c r="I16" i="13"/>
  <c r="I15" i="13"/>
  <c r="I14" i="13"/>
  <c r="I13" i="13"/>
  <c r="I12" i="13"/>
  <c r="I11" i="13"/>
  <c r="I10" i="13"/>
  <c r="I9" i="13"/>
  <c r="I8" i="13"/>
  <c r="I59" i="13" s="1"/>
  <c r="I142" i="12" l="1"/>
  <c r="I141" i="12"/>
  <c r="I140" i="12"/>
  <c r="I139" i="12"/>
  <c r="I138" i="12"/>
  <c r="I137" i="12"/>
  <c r="I136" i="12"/>
  <c r="I135" i="12"/>
  <c r="I134" i="12"/>
  <c r="I133" i="12"/>
  <c r="I132" i="12"/>
  <c r="I131" i="12"/>
  <c r="I130" i="12"/>
  <c r="I128" i="12"/>
  <c r="I126" i="12"/>
  <c r="I125" i="12"/>
  <c r="I124" i="12"/>
  <c r="I123" i="12"/>
  <c r="I122" i="12"/>
  <c r="I121" i="12"/>
  <c r="I120" i="12"/>
  <c r="I119" i="12"/>
  <c r="I118" i="12"/>
  <c r="I117" i="12"/>
  <c r="I116" i="12"/>
  <c r="I115" i="12"/>
  <c r="I114" i="12"/>
  <c r="I113" i="12"/>
  <c r="I112" i="12"/>
  <c r="I111" i="12"/>
  <c r="I110" i="12"/>
  <c r="I109" i="12"/>
  <c r="I108" i="12"/>
  <c r="I107" i="12"/>
  <c r="I106" i="12"/>
  <c r="I105" i="12"/>
  <c r="I104" i="12"/>
  <c r="I103" i="12"/>
  <c r="I102" i="12"/>
  <c r="I101" i="12"/>
  <c r="I100" i="12"/>
  <c r="I99" i="12"/>
  <c r="I98" i="12"/>
  <c r="I97" i="12"/>
  <c r="I96" i="12"/>
  <c r="I95" i="12"/>
  <c r="I94" i="12"/>
  <c r="I93" i="12"/>
  <c r="I92" i="12"/>
  <c r="I91" i="12"/>
  <c r="I90" i="12"/>
  <c r="I89" i="12"/>
  <c r="I88" i="12"/>
  <c r="I87" i="12"/>
  <c r="I86" i="12"/>
  <c r="I85" i="12"/>
  <c r="I84" i="12"/>
  <c r="I83" i="12"/>
  <c r="I82" i="12"/>
  <c r="I81" i="12"/>
  <c r="I80" i="12"/>
  <c r="I79" i="12"/>
  <c r="I78" i="12"/>
  <c r="I77" i="12"/>
  <c r="I76" i="12"/>
  <c r="I75" i="12"/>
  <c r="I74" i="12"/>
  <c r="I73" i="12"/>
  <c r="I72" i="12"/>
  <c r="I70" i="12"/>
  <c r="I69" i="12"/>
  <c r="I68" i="12"/>
  <c r="I67" i="12"/>
  <c r="I66" i="12"/>
  <c r="I65" i="12"/>
  <c r="I64" i="12"/>
  <c r="I63" i="12"/>
  <c r="I62" i="12"/>
  <c r="I61" i="12"/>
  <c r="I60" i="12"/>
  <c r="I59" i="12"/>
  <c r="I58" i="12"/>
  <c r="I57" i="12"/>
  <c r="I56" i="12"/>
  <c r="I55" i="12"/>
  <c r="I54" i="12"/>
  <c r="I53" i="12"/>
  <c r="I52" i="12"/>
  <c r="I51" i="12"/>
  <c r="I50" i="12"/>
  <c r="I49" i="12"/>
  <c r="I48" i="12"/>
  <c r="I47" i="12"/>
  <c r="I46" i="12"/>
  <c r="I45" i="12"/>
  <c r="I44" i="12"/>
  <c r="I43" i="12"/>
  <c r="I42" i="12"/>
  <c r="I41" i="12"/>
  <c r="I40" i="12"/>
  <c r="I39" i="12"/>
  <c r="I38" i="12"/>
  <c r="I37" i="12"/>
  <c r="I36" i="12"/>
  <c r="I35" i="12"/>
  <c r="I34" i="12"/>
  <c r="I33" i="12"/>
  <c r="I32" i="12"/>
  <c r="I31" i="12"/>
  <c r="I30" i="12"/>
  <c r="I29" i="12"/>
  <c r="I28" i="12"/>
  <c r="I27" i="12"/>
  <c r="I26" i="12"/>
  <c r="I25" i="12"/>
  <c r="I24" i="12"/>
  <c r="I23" i="12"/>
  <c r="I22" i="12"/>
  <c r="I21" i="12"/>
  <c r="I20" i="12"/>
  <c r="I19" i="12"/>
  <c r="I18" i="12"/>
  <c r="I17" i="12"/>
  <c r="I16" i="12"/>
  <c r="I15" i="12"/>
  <c r="I14" i="12"/>
  <c r="I13" i="12"/>
  <c r="I12" i="12"/>
  <c r="I11" i="12"/>
  <c r="I10" i="12"/>
  <c r="I143" i="12" s="1"/>
  <c r="I60" i="11" l="1"/>
  <c r="I59" i="11"/>
  <c r="I58" i="11"/>
  <c r="I57" i="11"/>
  <c r="I56" i="11"/>
  <c r="I55" i="11"/>
  <c r="I54" i="11"/>
  <c r="I53" i="11"/>
  <c r="I52" i="11"/>
  <c r="I51" i="11"/>
  <c r="I49" i="11"/>
  <c r="I48" i="11"/>
  <c r="I47" i="11"/>
  <c r="I46" i="11"/>
  <c r="I45" i="11"/>
  <c r="I44" i="11"/>
  <c r="I43" i="11"/>
  <c r="I42" i="11"/>
  <c r="I41" i="11"/>
  <c r="I40" i="11"/>
  <c r="I39" i="11"/>
  <c r="I38" i="11"/>
  <c r="I37" i="11"/>
  <c r="I36" i="11"/>
  <c r="I35" i="11"/>
  <c r="I34" i="11"/>
  <c r="I33" i="11"/>
  <c r="I32" i="11"/>
  <c r="I31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10" i="11"/>
  <c r="I9" i="11"/>
  <c r="I61" i="11" s="1"/>
  <c r="J96" i="10" l="1"/>
  <c r="J95" i="10"/>
  <c r="J94" i="10"/>
  <c r="J93" i="10"/>
  <c r="J92" i="10"/>
  <c r="J91" i="10"/>
  <c r="J97" i="10" s="1"/>
  <c r="I87" i="10"/>
  <c r="I86" i="10"/>
  <c r="I85" i="10"/>
  <c r="I84" i="10"/>
  <c r="I83" i="10"/>
  <c r="I82" i="10"/>
  <c r="I81" i="10"/>
  <c r="I79" i="10"/>
  <c r="I77" i="10"/>
  <c r="I75" i="10"/>
  <c r="I74" i="10"/>
  <c r="I73" i="10"/>
  <c r="I72" i="10"/>
  <c r="I71" i="10"/>
  <c r="I70" i="10"/>
  <c r="I69" i="10"/>
  <c r="I68" i="10"/>
  <c r="I67" i="10"/>
  <c r="I66" i="10"/>
  <c r="I65" i="10"/>
  <c r="I64" i="10"/>
  <c r="I63" i="10"/>
  <c r="I62" i="10"/>
  <c r="I61" i="10"/>
  <c r="I60" i="10"/>
  <c r="I59" i="10"/>
  <c r="I58" i="10"/>
  <c r="I57" i="10"/>
  <c r="I56" i="10"/>
  <c r="I55" i="10"/>
  <c r="I54" i="10"/>
  <c r="I53" i="10"/>
  <c r="I51" i="10"/>
  <c r="I50" i="10"/>
  <c r="I49" i="10"/>
  <c r="I48" i="10"/>
  <c r="I47" i="10"/>
  <c r="I46" i="10"/>
  <c r="I45" i="10"/>
  <c r="I44" i="10"/>
  <c r="I43" i="10"/>
  <c r="I42" i="10"/>
  <c r="I41" i="10"/>
  <c r="I40" i="10"/>
  <c r="I39" i="10"/>
  <c r="I38" i="10"/>
  <c r="I37" i="10"/>
  <c r="I36" i="10"/>
  <c r="I35" i="10"/>
  <c r="I34" i="10"/>
  <c r="I33" i="10"/>
  <c r="I32" i="10"/>
  <c r="I30" i="10"/>
  <c r="I27" i="10"/>
  <c r="I26" i="10"/>
  <c r="I25" i="10"/>
  <c r="I24" i="10"/>
  <c r="I23" i="10"/>
  <c r="I22" i="10"/>
  <c r="I21" i="10"/>
  <c r="I20" i="10"/>
  <c r="I19" i="10"/>
  <c r="I18" i="10"/>
  <c r="I17" i="10"/>
  <c r="I16" i="10"/>
  <c r="I15" i="10"/>
  <c r="I14" i="10"/>
  <c r="I13" i="10"/>
  <c r="I12" i="10"/>
  <c r="I11" i="10"/>
  <c r="I10" i="10"/>
  <c r="I9" i="10"/>
  <c r="I8" i="10"/>
  <c r="I7" i="10"/>
  <c r="I6" i="10"/>
  <c r="I5" i="10"/>
  <c r="I4" i="10"/>
  <c r="I3" i="10"/>
  <c r="I97" i="8" l="1"/>
  <c r="I95" i="8"/>
  <c r="I92" i="8"/>
  <c r="I87" i="8"/>
  <c r="I83" i="8"/>
  <c r="I79" i="8"/>
  <c r="I55" i="8"/>
  <c r="F54" i="8"/>
  <c r="F52" i="8"/>
  <c r="I50" i="8"/>
  <c r="I49" i="8"/>
  <c r="I77" i="8" s="1"/>
  <c r="I48" i="8"/>
  <c r="I47" i="8"/>
  <c r="I46" i="8"/>
  <c r="I45" i="8"/>
  <c r="I93" i="8" s="1"/>
  <c r="I44" i="8"/>
  <c r="I43" i="8"/>
  <c r="I42" i="8"/>
  <c r="F41" i="8"/>
  <c r="I39" i="8"/>
  <c r="I38" i="8"/>
  <c r="F37" i="8"/>
  <c r="I37" i="8" s="1"/>
  <c r="I90" i="8" s="1"/>
  <c r="I35" i="8"/>
  <c r="I88" i="8" s="1"/>
  <c r="I33" i="8"/>
  <c r="I81" i="8" s="1"/>
  <c r="F32" i="8"/>
  <c r="I32" i="8" s="1"/>
  <c r="I86" i="8" s="1"/>
  <c r="F31" i="8"/>
  <c r="I31" i="8" s="1"/>
  <c r="F30" i="8"/>
  <c r="I30" i="8" s="1"/>
  <c r="I85" i="8" s="1"/>
  <c r="I29" i="8"/>
  <c r="I84" i="8" s="1"/>
  <c r="I26" i="8"/>
  <c r="I25" i="8"/>
  <c r="I82" i="8" s="1"/>
  <c r="I24" i="8"/>
  <c r="F23" i="8"/>
  <c r="I23" i="8" s="1"/>
  <c r="I20" i="8"/>
  <c r="I19" i="8"/>
  <c r="I16" i="8"/>
  <c r="I14" i="8"/>
  <c r="I89" i="8" s="1"/>
  <c r="I13" i="8"/>
  <c r="I96" i="8" s="1"/>
  <c r="I6" i="8"/>
  <c r="I5" i="8"/>
  <c r="I80" i="8" l="1"/>
  <c r="I94" i="8"/>
  <c r="I73" i="8"/>
  <c r="I91" i="8"/>
  <c r="I78" i="8"/>
  <c r="I72" i="8"/>
  <c r="C71" i="8"/>
  <c r="I76" i="8"/>
  <c r="I64" i="7" l="1"/>
  <c r="I60" i="7"/>
  <c r="I56" i="7"/>
  <c r="I51" i="7"/>
  <c r="I50" i="7"/>
  <c r="I49" i="7"/>
  <c r="I48" i="7"/>
  <c r="I47" i="7"/>
  <c r="I46" i="7"/>
  <c r="I45" i="7"/>
  <c r="I44" i="7"/>
  <c r="I43" i="7"/>
  <c r="I42" i="7"/>
  <c r="I41" i="7"/>
  <c r="I40" i="7"/>
  <c r="I39" i="7"/>
  <c r="I38" i="7"/>
  <c r="I37" i="7"/>
  <c r="I36" i="7"/>
  <c r="I35" i="7"/>
  <c r="I34" i="7"/>
  <c r="I33" i="7"/>
  <c r="I32" i="7"/>
  <c r="I31" i="7"/>
  <c r="I30" i="7"/>
  <c r="I29" i="7"/>
  <c r="I28" i="7"/>
  <c r="I27" i="7"/>
  <c r="I26" i="7"/>
  <c r="I25" i="7"/>
  <c r="I24" i="7"/>
  <c r="I23" i="7"/>
  <c r="I22" i="7"/>
  <c r="I21" i="7"/>
  <c r="I20" i="7"/>
  <c r="I19" i="7"/>
  <c r="I18" i="7"/>
  <c r="I17" i="7"/>
  <c r="I16" i="7"/>
  <c r="I15" i="7"/>
  <c r="I14" i="7"/>
  <c r="I13" i="7"/>
  <c r="I12" i="7"/>
  <c r="I11" i="7"/>
  <c r="I10" i="7"/>
  <c r="I9" i="7"/>
  <c r="I8" i="7"/>
  <c r="I7" i="7"/>
  <c r="I65" i="7" s="1"/>
  <c r="I163" i="5" l="1"/>
  <c r="I162" i="5"/>
  <c r="I161" i="5"/>
  <c r="I160" i="5"/>
  <c r="I159" i="5"/>
  <c r="I158" i="5"/>
  <c r="I157" i="5"/>
  <c r="I156" i="5"/>
  <c r="I155" i="5"/>
  <c r="I154" i="5"/>
  <c r="I153" i="5"/>
  <c r="I152" i="5"/>
  <c r="I151" i="5"/>
  <c r="I150" i="5"/>
  <c r="I149" i="5"/>
  <c r="I148" i="5"/>
  <c r="I147" i="5"/>
  <c r="I146" i="5"/>
  <c r="I145" i="5"/>
  <c r="I144" i="5"/>
  <c r="I143" i="5"/>
  <c r="I142" i="5"/>
  <c r="I141" i="5"/>
  <c r="I140" i="5"/>
  <c r="I139" i="5"/>
  <c r="I137" i="5"/>
  <c r="I136" i="5"/>
  <c r="I135" i="5"/>
  <c r="I134" i="5"/>
  <c r="I132" i="5"/>
  <c r="I131" i="5"/>
  <c r="I130" i="5"/>
  <c r="I127" i="5"/>
  <c r="I126" i="5"/>
  <c r="I125" i="5"/>
  <c r="I124" i="5"/>
  <c r="I123" i="5"/>
  <c r="I122" i="5"/>
  <c r="I121" i="5"/>
  <c r="I120" i="5"/>
  <c r="I119" i="5"/>
  <c r="I118" i="5"/>
  <c r="I117" i="5"/>
  <c r="I116" i="5"/>
  <c r="I115" i="5"/>
  <c r="I114" i="5"/>
  <c r="I112" i="5"/>
  <c r="I109" i="5"/>
  <c r="I108" i="5"/>
  <c r="I107" i="5"/>
  <c r="I103" i="5"/>
  <c r="I102" i="5"/>
  <c r="I101" i="5"/>
  <c r="I100" i="5"/>
  <c r="I99" i="5"/>
  <c r="I98" i="5"/>
  <c r="I97" i="5"/>
  <c r="I96" i="5"/>
  <c r="I95" i="5"/>
  <c r="I94" i="5"/>
  <c r="I93" i="5"/>
  <c r="I92" i="5"/>
  <c r="I91" i="5"/>
  <c r="I90" i="5"/>
  <c r="I86" i="5"/>
  <c r="I84" i="5"/>
  <c r="I83" i="5"/>
  <c r="I82" i="5"/>
  <c r="I81" i="5"/>
  <c r="I80" i="5"/>
  <c r="I79" i="5"/>
  <c r="I78" i="5"/>
  <c r="I77" i="5"/>
  <c r="I76" i="5"/>
  <c r="I75" i="5"/>
  <c r="I74" i="5"/>
  <c r="I73" i="5"/>
  <c r="I72" i="5"/>
  <c r="I71" i="5"/>
  <c r="I70" i="5"/>
  <c r="I69" i="5"/>
  <c r="I68" i="5"/>
  <c r="I67" i="5"/>
  <c r="I66" i="5"/>
  <c r="I65" i="5"/>
  <c r="I64" i="5"/>
  <c r="I63" i="5"/>
  <c r="I62" i="5"/>
  <c r="I61" i="5"/>
  <c r="I60" i="5"/>
  <c r="I59" i="5"/>
  <c r="I58" i="5"/>
  <c r="H57" i="5"/>
  <c r="I57" i="5" s="1"/>
  <c r="I56" i="5"/>
  <c r="I53" i="5"/>
  <c r="I49" i="5"/>
  <c r="I48" i="5"/>
  <c r="I47" i="5"/>
  <c r="I46" i="5"/>
  <c r="I45" i="5"/>
  <c r="I44" i="5"/>
  <c r="I43" i="5"/>
  <c r="I42" i="5"/>
  <c r="I41" i="5"/>
  <c r="I40" i="5"/>
  <c r="I39" i="5"/>
  <c r="I38" i="5"/>
  <c r="I37" i="5"/>
  <c r="I36" i="5"/>
  <c r="I35" i="5"/>
  <c r="I34" i="5"/>
  <c r="I33" i="5"/>
  <c r="I32" i="5"/>
  <c r="I30" i="5"/>
  <c r="I29" i="5"/>
  <c r="I28" i="5"/>
  <c r="I27" i="5"/>
  <c r="I26" i="5"/>
  <c r="I25" i="5"/>
  <c r="I24" i="5"/>
  <c r="I23" i="5"/>
  <c r="I22" i="5"/>
  <c r="I21" i="5"/>
  <c r="I20" i="5"/>
  <c r="I19" i="5"/>
  <c r="I18" i="5"/>
  <c r="I17" i="5"/>
  <c r="I16" i="5"/>
  <c r="I15" i="5"/>
  <c r="I14" i="5"/>
  <c r="I13" i="5"/>
  <c r="I12" i="5"/>
  <c r="I11" i="5"/>
  <c r="I10" i="5"/>
  <c r="I9" i="5"/>
  <c r="I8" i="5"/>
  <c r="I7" i="5"/>
  <c r="I6" i="5"/>
  <c r="I5" i="5"/>
  <c r="I4" i="5"/>
  <c r="I3" i="5"/>
  <c r="I2" i="5"/>
  <c r="H87" i="4" l="1"/>
  <c r="H86" i="4"/>
  <c r="H85" i="4"/>
  <c r="H84" i="4"/>
  <c r="H83" i="4"/>
  <c r="H82" i="4"/>
  <c r="H81" i="4"/>
  <c r="H80" i="4"/>
  <c r="H79" i="4"/>
  <c r="H78" i="4"/>
  <c r="H77" i="4"/>
  <c r="H76" i="4"/>
  <c r="H75" i="4"/>
  <c r="H74" i="4"/>
  <c r="H73" i="4"/>
  <c r="H72" i="4"/>
  <c r="H71" i="4"/>
  <c r="H70" i="4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15" i="4"/>
  <c r="H14" i="4"/>
  <c r="H13" i="4"/>
  <c r="H12" i="4"/>
  <c r="G12" i="4"/>
  <c r="H9" i="4"/>
  <c r="H8" i="4"/>
  <c r="H7" i="4"/>
  <c r="H6" i="4"/>
  <c r="H4" i="4"/>
  <c r="H3" i="4"/>
  <c r="H88" i="4" s="1"/>
  <c r="N1000" i="2" l="1"/>
  <c r="N91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João Gabriel Bomfim Malheiros</author>
  </authors>
  <commentList>
    <comment ref="H7" authorId="0" shapeId="0" xr:uid="{ED3D2371-8B49-4E74-9CA3-AACEAFE4A420}">
      <text>
        <r>
          <rPr>
            <sz val="9"/>
            <color indexed="81"/>
            <rFont val="Tahoma"/>
            <family val="2"/>
          </rPr>
          <t>Considerando o preço da gasolina em 02/08/2023</t>
        </r>
      </text>
    </comment>
    <comment ref="B15" authorId="0" shapeId="0" xr:uid="{78E3DC9C-0954-482D-96FD-8EE12DFEB96A}">
      <text>
        <r>
          <rPr>
            <sz val="9"/>
            <color indexed="81"/>
            <rFont val="Tahoma"/>
            <family val="2"/>
          </rPr>
          <t>Qualidade Just Home Collection ou similar</t>
        </r>
      </text>
    </comment>
    <comment ref="B18" authorId="0" shapeId="0" xr:uid="{C76A49A0-FDDF-4532-9576-8E8E1973EF8D}">
      <text>
        <r>
          <rPr>
            <sz val="9"/>
            <color indexed="81"/>
            <rFont val="Tahoma"/>
            <family val="2"/>
          </rPr>
          <t>Inclui as cores amarela, roxa, laranja e verde, dividas de forma proporcional pela quantidade de itens.</t>
        </r>
      </text>
    </comment>
    <comment ref="B19" authorId="0" shapeId="0" xr:uid="{427DB1AE-568C-4A74-82E4-972B9DC88705}">
      <text>
        <r>
          <rPr>
            <sz val="9"/>
            <color indexed="81"/>
            <rFont val="Tahoma"/>
            <family val="2"/>
          </rPr>
          <t>Inclui as cores azul, vermelha e preta, dividas de forma proporcional pela quantidade de itens.
Padrão de qualidade BIC ou similar.</t>
        </r>
      </text>
    </comment>
    <comment ref="B22" authorId="0" shapeId="0" xr:uid="{D74F94A6-3645-4E03-BED6-9312895F939F}">
      <text>
        <r>
          <rPr>
            <sz val="9"/>
            <color indexed="81"/>
            <rFont val="Tahoma"/>
            <family val="2"/>
          </rPr>
          <t>Caixa com 100 unidades</t>
        </r>
      </text>
    </comment>
    <comment ref="B24" authorId="0" shapeId="0" xr:uid="{65FAD199-5437-46F9-BFBE-2C6D54B319F3}">
      <text>
        <r>
          <rPr>
            <sz val="9"/>
            <color indexed="81"/>
            <rFont val="Tahoma"/>
            <family val="2"/>
          </rPr>
          <t>Caixa com 50 unidades</t>
        </r>
      </text>
    </comment>
    <comment ref="B27" authorId="0" shapeId="0" xr:uid="{0C7EC302-FFB6-4043-95E7-7AB6B33DBDCE}">
      <text>
        <r>
          <rPr>
            <sz val="9"/>
            <color indexed="81"/>
            <rFont val="Tahoma"/>
            <family val="2"/>
          </rPr>
          <t>Inclui Monitor, Sistema Operacional, CPU e Office Completo.
Padrão de qualidade Intel Corre i5 ou similar</t>
        </r>
      </text>
    </comment>
    <comment ref="H28" authorId="0" shapeId="0" xr:uid="{E75CDCC9-15D3-4DA2-8C50-CAA7838C46BF}">
      <text>
        <r>
          <rPr>
            <sz val="9"/>
            <color indexed="81"/>
            <rFont val="Tahoma"/>
            <family val="2"/>
          </rPr>
          <t>Valor depende de cotação e, ainda, de quantas publicações e número de páginas ocupadas.</t>
        </r>
      </text>
    </comment>
    <comment ref="H29" authorId="0" shapeId="0" xr:uid="{A2EDF52B-E1E4-4D2F-AA39-7EE917AEF865}">
      <text>
        <r>
          <rPr>
            <sz val="9"/>
            <color indexed="81"/>
            <rFont val="Tahoma"/>
            <family val="2"/>
          </rPr>
          <t>O serviço considera o total de pontos que, muitas vezes, confundem-se com os de outros setores (como a internet, que é utilizada por todo o paço municipal). Portanto, fica inviável a estimativa.</t>
        </r>
      </text>
    </comment>
    <comment ref="E30" authorId="0" shapeId="0" xr:uid="{1EE96BD4-3EC6-462D-9A60-996FBB902AA0}">
      <text>
        <r>
          <rPr>
            <sz val="9"/>
            <color indexed="81"/>
            <rFont val="Tahoma"/>
            <family val="2"/>
          </rPr>
          <t>Quantidade referente ao númerototal  de equipamentos instalados em cada setor.</t>
        </r>
      </text>
    </comment>
    <comment ref="H31" authorId="0" shapeId="0" xr:uid="{B6F01BC4-C25D-45B8-8837-79CFF3A24062}">
      <text>
        <r>
          <rPr>
            <sz val="9"/>
            <color indexed="81"/>
            <rFont val="Tahoma"/>
            <family val="2"/>
          </rPr>
          <t>O serviço considera o total de pontos que, muitas vezes, confundem-se com os de outros setores (como a internet, que é utilizada por todo o paço municipal). Portanto, fica inviável a estimativa.</t>
        </r>
      </text>
    </comment>
    <comment ref="B32" authorId="0" shapeId="0" xr:uid="{C039A476-421A-4BC3-A794-D25FD44E64ED}">
      <text>
        <r>
          <rPr>
            <sz val="9"/>
            <color indexed="81"/>
            <rFont val="Tahoma"/>
            <family val="2"/>
          </rPr>
          <t xml:space="preserve">Abrange os serviços essencias e já prestados pela empresa, como PEC, SUP, BAW, GEDA, TRIB, entre outros
</t>
        </r>
      </text>
    </comment>
    <comment ref="H32" authorId="0" shapeId="0" xr:uid="{74230BB0-CC7D-4902-8348-449A7471756D}">
      <text>
        <r>
          <rPr>
            <sz val="9"/>
            <color indexed="81"/>
            <rFont val="Tahoma"/>
            <family val="2"/>
          </rPr>
          <t>Valor empenhado no exercício na dotação da Secretaria de Finanças, referente à contratação vigente</t>
        </r>
      </text>
    </comment>
    <comment ref="B35" authorId="0" shapeId="0" xr:uid="{A2578A5A-882A-4DB7-967C-AC4B4B2BFF26}">
      <text>
        <r>
          <rPr>
            <sz val="9"/>
            <color indexed="81"/>
            <rFont val="Tahoma"/>
            <family val="2"/>
          </rPr>
          <t>O tamanho e preço podem variar conforme o tamanho das janelas de cada setor</t>
        </r>
      </text>
    </comment>
    <comment ref="B54" authorId="0" shapeId="0" xr:uid="{37EBE1C4-6987-4284-A367-11C920BA9250}">
      <text>
        <r>
          <rPr>
            <sz val="9"/>
            <color indexed="81"/>
            <rFont val="Tahoma"/>
            <family val="2"/>
          </rPr>
          <t>Caixa com 50 unidades</t>
        </r>
      </text>
    </comment>
    <comment ref="B55" authorId="0" shapeId="0" xr:uid="{B18457D1-E9C5-469C-8BB6-CC47D4A2DE66}">
      <text>
        <r>
          <rPr>
            <sz val="9"/>
            <color indexed="81"/>
            <rFont val="Tahoma"/>
            <family val="2"/>
          </rPr>
          <t>Caixa com 1.000 unidades</t>
        </r>
      </text>
    </comment>
    <comment ref="B56" authorId="0" shapeId="0" xr:uid="{5C511338-0B40-43DD-AB1D-AADE3F64E758}">
      <text>
        <r>
          <rPr>
            <sz val="9"/>
            <color indexed="81"/>
            <rFont val="Tahoma"/>
            <family val="2"/>
          </rPr>
          <t xml:space="preserve">caixa com 5.000 unidades
</t>
        </r>
      </text>
    </comment>
    <comment ref="B57" authorId="0" shapeId="0" xr:uid="{F4A0E23C-E3CE-4C39-9BF7-D16AA11CBB5E}">
      <text>
        <r>
          <rPr>
            <sz val="9"/>
            <color indexed="81"/>
            <rFont val="Tahoma"/>
            <family val="2"/>
          </rPr>
          <t>Caixa com 5.000 unidades</t>
        </r>
      </text>
    </comment>
    <comment ref="B58" authorId="0" shapeId="0" xr:uid="{05C168AE-9C8A-4133-B0B9-DF0403BC0993}">
      <text>
        <r>
          <rPr>
            <sz val="9"/>
            <color indexed="81"/>
            <rFont val="Tahoma"/>
            <family val="2"/>
          </rPr>
          <t>Padrão de qualidade Faber Castell ou similar.</t>
        </r>
      </text>
    </comment>
    <comment ref="B59" authorId="0" shapeId="0" xr:uid="{F58F2134-6964-45C6-B0D8-3300FA698035}">
      <text>
        <r>
          <rPr>
            <sz val="9"/>
            <color indexed="81"/>
            <rFont val="Tahoma"/>
            <family val="2"/>
          </rPr>
          <t>Padrão de qualidade Faber Castell ou similiar</t>
        </r>
      </text>
    </comment>
    <comment ref="B64" authorId="0" shapeId="0" xr:uid="{0522380C-E923-4D29-9BF6-394D21CBCD68}">
      <text>
        <r>
          <rPr>
            <sz val="9"/>
            <color indexed="81"/>
            <rFont val="Tahoma"/>
            <family val="2"/>
          </rPr>
          <t>Pacote com 12 unidades</t>
        </r>
      </text>
    </comment>
    <comment ref="B68" authorId="0" shapeId="0" xr:uid="{780BA699-DA33-4A9E-810F-B853553B717C}">
      <text>
        <r>
          <rPr>
            <sz val="9"/>
            <color indexed="81"/>
            <rFont val="Tahoma"/>
            <family val="2"/>
          </rPr>
          <t>Padrão de qualidade KRAFT ou similar.</t>
        </r>
      </text>
    </comment>
    <comment ref="F72" authorId="0" shapeId="0" xr:uid="{B81390A2-53F9-4E1B-AE6F-2004936EA443}">
      <text>
        <r>
          <rPr>
            <sz val="9"/>
            <color indexed="81"/>
            <rFont val="Tahoma"/>
            <family val="2"/>
          </rPr>
          <t>Pacote com 100 unidades</t>
        </r>
      </text>
    </comment>
    <comment ref="F73" authorId="0" shapeId="0" xr:uid="{7431BF25-A132-49CA-B035-5C7FD5140ACF}">
      <text>
        <r>
          <rPr>
            <sz val="9"/>
            <color indexed="81"/>
            <rFont val="Tahoma"/>
            <family val="2"/>
          </rPr>
          <t>Pacote com 100 unidades</t>
        </r>
      </text>
    </comment>
    <comment ref="H75" authorId="0" shapeId="0" xr:uid="{D0425F23-E633-474F-BE1F-99750D89EF8F}">
      <text>
        <r>
          <rPr>
            <sz val="9"/>
            <color indexed="81"/>
            <rFont val="Tahoma"/>
            <family val="2"/>
          </rPr>
          <t>Valor empenhado no exercício na dotação da Secretaria de Finanças, referente à contratação vigente</t>
        </r>
      </text>
    </comment>
    <comment ref="H76" authorId="0" shapeId="0" xr:uid="{A7E7846F-4569-4B6F-B6B6-B91968EE44B5}">
      <text>
        <r>
          <rPr>
            <sz val="9"/>
            <color indexed="81"/>
            <rFont val="Tahoma"/>
            <family val="2"/>
          </rPr>
          <t>O valor necessita de realização de orçamento com as empresas, considerando o número de documentos que serão digitalizado e, ainda, a crescente produção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>de arquivo morto.</t>
        </r>
      </text>
    </comment>
    <comment ref="E77" authorId="0" shapeId="0" xr:uid="{818D4409-9B82-44C4-AAE9-2C6C3DD5796C}">
      <text>
        <r>
          <rPr>
            <sz val="9"/>
            <color indexed="81"/>
            <rFont val="Tahoma"/>
            <family val="2"/>
          </rPr>
          <t>Quantidade referente ao número total de equipamentos instalados em cada setor.</t>
        </r>
      </text>
    </comment>
    <comment ref="E78" authorId="0" shapeId="0" xr:uid="{D6D0382D-BBF7-49D1-B774-93C829E5BB1E}">
      <text>
        <r>
          <rPr>
            <sz val="9"/>
            <color indexed="81"/>
            <rFont val="Tahoma"/>
            <family val="2"/>
          </rPr>
          <t>Aplicado ao número de carros em posse da Secretaria</t>
        </r>
      </text>
    </comment>
    <comment ref="H78" authorId="0" shapeId="0" xr:uid="{E9EBE94B-8AFE-4102-9B1F-ADBE5C7504A0}">
      <text>
        <r>
          <rPr>
            <sz val="9"/>
            <color indexed="81"/>
            <rFont val="Tahoma"/>
            <family val="2"/>
          </rPr>
          <t>O valor varia conforme o tipo de manutenção efetivada pela contratada, sendo irrazoável sua estimativa.</t>
        </r>
      </text>
    </comment>
    <comment ref="H80" authorId="0" shapeId="0" xr:uid="{389031C0-0179-41FF-8445-0B6FF7198AD4}">
      <text>
        <r>
          <rPr>
            <sz val="9"/>
            <color indexed="81"/>
            <rFont val="Tahoma"/>
            <family val="2"/>
          </rPr>
          <t>O valor necessita de realização de orçamento com as empresas, considerando o número de documentos que serão digitalizado e, ainda, a crescente produção de arquivo morto.</t>
        </r>
      </text>
    </comment>
  </commentList>
</comments>
</file>

<file path=xl/sharedStrings.xml><?xml version="1.0" encoding="utf-8"?>
<sst xmlns="http://schemas.openxmlformats.org/spreadsheetml/2006/main" count="60775" uniqueCount="6721">
  <si>
    <t>Subitem</t>
  </si>
  <si>
    <t>Ramo de atividade</t>
  </si>
  <si>
    <t>Valor total estimado</t>
  </si>
  <si>
    <t>Participação de recursos externos</t>
  </si>
  <si>
    <t>Grau de prioridade</t>
  </si>
  <si>
    <t>Data desejada do contrato ou aditivo</t>
  </si>
  <si>
    <t>Renovação de contrato</t>
  </si>
  <si>
    <t>Unidade</t>
  </si>
  <si>
    <t>Descrição sucinta</t>
  </si>
  <si>
    <t>Tipo de item</t>
  </si>
  <si>
    <t>Secretaria ou Órgão Requisitante</t>
  </si>
  <si>
    <t>Valor unitario</t>
  </si>
  <si>
    <t>Não</t>
  </si>
  <si>
    <t>Serviço</t>
  </si>
  <si>
    <t>UNIDADE</t>
  </si>
  <si>
    <t>PACOTE</t>
  </si>
  <si>
    <t>CAIXA</t>
  </si>
  <si>
    <t>LITRO</t>
  </si>
  <si>
    <t>ROLO</t>
  </si>
  <si>
    <t>FARDO</t>
  </si>
  <si>
    <t xml:space="preserve">GALAO </t>
  </si>
  <si>
    <t xml:space="preserve">MATERIAL </t>
  </si>
  <si>
    <t>MEDIO</t>
  </si>
  <si>
    <t>SECRETARIA DE ADMINISTRAÇAO</t>
  </si>
  <si>
    <t>ALCOOL ETILICO 92,8% 1LITRO</t>
  </si>
  <si>
    <t>CONTINUO</t>
  </si>
  <si>
    <t xml:space="preserve">CONTINUO </t>
  </si>
  <si>
    <t xml:space="preserve">LIMPEZA </t>
  </si>
  <si>
    <t>ALCOOL GEL 70% 5L</t>
  </si>
  <si>
    <t>BALDE PLASTICO 20LT</t>
  </si>
  <si>
    <t>CESTO PLASTICO PARA LIXO FECHADO/TELADO</t>
  </si>
  <si>
    <t xml:space="preserve">UNIDADE </t>
  </si>
  <si>
    <t>COPO DESCARTAVEL 180 ML C/ 100 UNIDADE</t>
  </si>
  <si>
    <t xml:space="preserve">FITAS </t>
  </si>
  <si>
    <t xml:space="preserve">COPA DESCARTAVEL 50 ML C/100 UNIDADE </t>
  </si>
  <si>
    <t xml:space="preserve">DESINFETANTE FLORAL 5 LT </t>
  </si>
  <si>
    <t xml:space="preserve">DETERGENTE 500 ML NEUTRO  </t>
  </si>
  <si>
    <t xml:space="preserve">ESPONJA DE LIMPEZA DUPLA FACE </t>
  </si>
  <si>
    <t xml:space="preserve">FLANELA PARA LIMPEZA 30 CM X 40 CM PACOTE  COM 12 UNIDADE </t>
  </si>
  <si>
    <t xml:space="preserve">PACOTE </t>
  </si>
  <si>
    <t xml:space="preserve">LUVA DE BORRACHA G PACOTE C/12 PARES </t>
  </si>
  <si>
    <t xml:space="preserve">LUVA DE BORRACHA M PACOTE C/12 PARES </t>
  </si>
  <si>
    <t>MATERIAL</t>
  </si>
  <si>
    <t xml:space="preserve">PANO DE CAO ALVEJADO </t>
  </si>
  <si>
    <t>PANO DE PRATOALVEJADO</t>
  </si>
  <si>
    <t>PAPEL HIGIENICO FARDO COM 64 ROLO</t>
  </si>
  <si>
    <t>PAPEL TOALHA INTERFOLHAS BRANCO, C/1000 FOLHAS</t>
  </si>
  <si>
    <t xml:space="preserve">PEDRA SANITARIA CX C/1 UNIDADE </t>
  </si>
  <si>
    <t>ALTO</t>
  </si>
  <si>
    <t>SABAO EM BARRA C/ 5 UNIDADE</t>
  </si>
  <si>
    <t>SABONETE LIQUIDO 5 LITROS</t>
  </si>
  <si>
    <t xml:space="preserve">SACO PARA LIXO PRETO 70 LITROS FARDO C/100 UNIDADE </t>
  </si>
  <si>
    <t>SACO PARA LIXO PRETO 30 LITROS FARDO C/ 100 UNIDADE</t>
  </si>
  <si>
    <t xml:space="preserve">VASSOURA DE PELO 30 CM </t>
  </si>
  <si>
    <t xml:space="preserve">VASSOURA DE PIASSAVA 30 CM </t>
  </si>
  <si>
    <t>AÇUCAR REFINADO PACOTE C/ 1 KG</t>
  </si>
  <si>
    <t>GENEROS ALIMENTICIOS</t>
  </si>
  <si>
    <t>PO DE CAFÉ 500 GRAMA</t>
  </si>
  <si>
    <t xml:space="preserve">MARGARINA POTE DE 500 GRAMA </t>
  </si>
  <si>
    <t xml:space="preserve">AGUA MINERAL-GALAO 20 LITROS </t>
  </si>
  <si>
    <t>CONSUMO</t>
  </si>
  <si>
    <t>BOTIJAO DE GAS RETORNAVEL 13KG</t>
  </si>
  <si>
    <t>BOTIJAO DE GAS RETORNAVEL 45KG</t>
  </si>
  <si>
    <t>CAPA DE PROCESSO TIMBRADA ( VARIAS CORES)</t>
  </si>
  <si>
    <t>SERVIÇO</t>
  </si>
  <si>
    <t>NÃO CONTINUO</t>
  </si>
  <si>
    <t>GRAFICO</t>
  </si>
  <si>
    <t>ENVELOPE BRANCO GRANDE TIMBRADO 260 X 360 MM</t>
  </si>
  <si>
    <t>BAIXO</t>
  </si>
  <si>
    <t>BARBANTE 100% ALGODAO CRU - 01 PACOTE 06 ROLOS C/ 84m.</t>
  </si>
  <si>
    <t>EXPEDIENTE</t>
  </si>
  <si>
    <t>CAIXA DE ARQUIVO MORTO DE POLIPROPILENO AZUL MEDIDA 140 X 360 X 260MM</t>
  </si>
  <si>
    <t xml:space="preserve">UNICADE </t>
  </si>
  <si>
    <t xml:space="preserve">EXPEDIENTE </t>
  </si>
  <si>
    <t xml:space="preserve">CANETA ESFEROGRAFICA DA COR PRETA,VERMELHA  E AZUL CX C/50 UNIDADE </t>
  </si>
  <si>
    <t xml:space="preserve">CLIPS 3/0 500 GR </t>
  </si>
  <si>
    <t>COLA BRANCA 90 GR LAVAVEL</t>
  </si>
  <si>
    <t>COLA EM BASTAO 21 GR</t>
  </si>
  <si>
    <t>CORRETIVO EM FITA LARGURA 5,0MM COMPRIMENTO 8MT</t>
  </si>
  <si>
    <t>ELASTICO LATEX 100GR</t>
  </si>
  <si>
    <t>ENVELOPE PARDO 240 X 340MM</t>
  </si>
  <si>
    <t>ESTILETE LARDO COM CABO EM POLIPROPILENO LAMINA DE AÇO DE 9 CM CABORNO TRAVA AUTOMATICA</t>
  </si>
  <si>
    <t>EXTRATOR DE GRAMPO (ESPATULA)</t>
  </si>
  <si>
    <t>FITA ADESIVA PARA EMPACOTAMENTO 45 MM X 50M TRANSPARENTE EM FILME DE POLIPROPILENO BIORENTADO COLA ACRILICA</t>
  </si>
  <si>
    <t>GRAMPEADOR MEDIO COM BASE DE 20CM PARA GRAMPO26/6 ATE 30 FOLHAS</t>
  </si>
  <si>
    <t xml:space="preserve">GRAMPO PARA GRAMPIADOR 26/6 CX COM 5000 UNIDADE </t>
  </si>
  <si>
    <t>GRAMPO TRILHO DE METAL COM 50 UNIDADES</t>
  </si>
  <si>
    <t xml:space="preserve">LAPIS PRETO GRAFITE CAIXA C/144 UNIDADE </t>
  </si>
  <si>
    <t>LIVRO ATA 205 x 300 mm C/100 FOLHAS NUMERADAS</t>
  </si>
  <si>
    <t>LIVRO DE PROTOCOLO COM 100 FOLHAS FORMATO 215MM X 315MM CAPA/CONTRA CAPA PAPELAO 770GRS REVESTIDO DE PAPEL 90GRS PLASTIFICADO</t>
  </si>
  <si>
    <t>LIVRO DE PROTOCOLO DE CORRESPONDENCIA C/104 FOLHAS 154 X216MM</t>
  </si>
  <si>
    <t xml:space="preserve">MARCADOR DE QUADRO BRNCO </t>
  </si>
  <si>
    <t>PAPEL SULFITE A4 RESMAS C/500 75G/M2 210MM X 297MM</t>
  </si>
  <si>
    <t>RESMA</t>
  </si>
  <si>
    <t>PASTA REGISTRADORA AZ LOMBO LARGO (8X34X28CM)</t>
  </si>
  <si>
    <t>PASTA REGISTRADORA AZ LOMBO MEDIO (4X34X28CM)</t>
  </si>
  <si>
    <t xml:space="preserve">PERFURADOR DE PAPEL COM 2 FUROS PARA 60 FOLHAS </t>
  </si>
  <si>
    <t xml:space="preserve">REGUA PLASTICA 30 CM </t>
  </si>
  <si>
    <t>TESOURA GRANDE  EM AÇO INOX MEDINDO 21CM CABO EM POLIPROPILENO C/REBITE LAMINA AÇO C/ PONTA PONTIAGUDA</t>
  </si>
  <si>
    <t>CD - RW 700MB</t>
  </si>
  <si>
    <t>PEN DRIVE 16 GB</t>
  </si>
  <si>
    <t>AGUA SANITARIA GALAO 5L</t>
  </si>
  <si>
    <t xml:space="preserve">SACO PARA LIXO PRETO 110 LITROS FARDO C/100 UNIDADE </t>
  </si>
  <si>
    <t>não</t>
  </si>
  <si>
    <t>Contratação de serviços de vigilância eletronica para diversas secretarias</t>
  </si>
  <si>
    <t>Continuo</t>
  </si>
  <si>
    <t>Monitoramento</t>
  </si>
  <si>
    <t>SIM</t>
  </si>
  <si>
    <t>Contratação de serviço de internet mediante implantação de link de comunicação de dados</t>
  </si>
  <si>
    <t>Internet</t>
  </si>
  <si>
    <t>Manutenção e Serviço</t>
  </si>
  <si>
    <t>Prestação de serviços de instalação e manutenção de ar condicionado tipo split, de 7000 a 55000 BTUS, em diversas secretarias.</t>
  </si>
  <si>
    <t>Prestação de serviços de limpeza, asseio e conservação predial, com a disponiblização de mão de obra, saneantes domissanitários, materiais e equipamentos.</t>
  </si>
  <si>
    <t>Manutenção e Serviços de Limpeza</t>
  </si>
  <si>
    <t>Contratação de empresa especializada para realização das publicações dos atos oficiais e editais do Município de Lorena</t>
  </si>
  <si>
    <t>Publicidade</t>
  </si>
  <si>
    <t>Aluguel Arquivo Geral</t>
  </si>
  <si>
    <t>Locação de móvel</t>
  </si>
  <si>
    <t>Manutenção de Elevador para o modelo elétrico, do fabricante Villarta.</t>
  </si>
  <si>
    <t>Nº Item</t>
  </si>
  <si>
    <t>Quant. de itens</t>
  </si>
  <si>
    <t>Aditivo/ venc. Contratual</t>
  </si>
  <si>
    <t>NºDO ITEM</t>
  </si>
  <si>
    <t>DESCRIÇÃO SUCCINTA DO OBJETO</t>
  </si>
  <si>
    <t>JUSTIFICATIVA SUCINTA</t>
  </si>
  <si>
    <t>TIPO DE ITEM</t>
  </si>
  <si>
    <t>SUBITEM</t>
  </si>
  <si>
    <t>CONTRATAÇÃO OU RENOVAÇÃO</t>
  </si>
  <si>
    <t>DATA RENOVAÇÃO</t>
  </si>
  <si>
    <t>DATA NOVA CONTRATAÇÃO</t>
  </si>
  <si>
    <t>RAMO DE ATIVIDADE</t>
  </si>
  <si>
    <t>GRAU DE PRIORIDADE</t>
  </si>
  <si>
    <t>PARTICIPAÇÃO DE RECURSOS EXTERNOS</t>
  </si>
  <si>
    <t>QUANTIDADE DE ITENS</t>
  </si>
  <si>
    <t>VALOR TOTAL ESTIMADO</t>
  </si>
  <si>
    <t>INSTALAÇÕE PREDIAIS</t>
  </si>
  <si>
    <t>SERVIÇO DE MANUTENÇÃO E HIGIENZAÇÃO DE JANELAS E PERSIANAS</t>
  </si>
  <si>
    <t>RESTITUIR A LIMPEZA  E BOAS CONDIÇÕES DAS JANELAS E PERSIANAS INSTALADAS NAS DEPENDENCIAS DA SECRETARIA, GARANTINDO NÍVEIS ADEQUADOS DE ILUMINAÇÃO E SALUBRIDADE</t>
  </si>
  <si>
    <t>NÃO CONTÍNUO</t>
  </si>
  <si>
    <t>CONTRATAÇÃO</t>
  </si>
  <si>
    <t>-</t>
  </si>
  <si>
    <t>OUTUBRO, 2026</t>
  </si>
  <si>
    <t>LIMPEZA</t>
  </si>
  <si>
    <t>NÃO</t>
  </si>
  <si>
    <t>REFORMA GERAL</t>
  </si>
  <si>
    <t>CONTRATAÇÃO DE EMPRESA ESPECIALIZADA PARA EXECUÇÃO DE SERVIÇOS DE REFORMA / MODERNIZAÇÃO DO PRÉDIO EM QUE SE LOCALIZA A SECRETARIA</t>
  </si>
  <si>
    <t>MAIO, 2026</t>
  </si>
  <si>
    <t>MANUTENÇÃO</t>
  </si>
  <si>
    <t>COMBATE À INCÊNDIO</t>
  </si>
  <si>
    <t>MANUTENÇÃO E INSTALAÇÃO DO SISTEMA DE COMBATE À INCÊNDIO EM PRÉDIOS UTILIZADOS PELA PML</t>
  </si>
  <si>
    <t>REALIZAÇÃO DE MANUTENÇÃO PREVENTIVA, CORRETIVA E E ENSAIO FUNCIONAL DO SISTEMA DE DETECÇÃO E ALARME DE INCÊNDIO EM PRÉDIOS UTILIZADOS PELO PODER PÚBLICO MUNICIPAL, A FIM DE ASSEGURAR SEU PLENO FUNCIONAMENTO EM CASOS DE EMERGÊNCIA</t>
  </si>
  <si>
    <t>CONTÍNUO</t>
  </si>
  <si>
    <t>ABRIL, 2026</t>
  </si>
  <si>
    <t>MÊS</t>
  </si>
  <si>
    <t>SERVIÇOS ESSENCIAIS</t>
  </si>
  <si>
    <t>ÁGUA E ESGOTO</t>
  </si>
  <si>
    <t>CONTINUIDADE DOS SERVIÇOS BÁSICOS DE FORNECIMENTO DE ÁGUA E ESGOTO</t>
  </si>
  <si>
    <t>RENOVAÇÃO</t>
  </si>
  <si>
    <t>JANEIRO, 2026</t>
  </si>
  <si>
    <t>CONFORME CONTAS DOS ÚLTIMOS 12 MESES</t>
  </si>
  <si>
    <t>ENERGIA ELÉTRICA</t>
  </si>
  <si>
    <t>CONTINUIDADE DO SERVIÇO BÁSICO DE FORNECIMENTO DE ENERGIA ELÉTRICA</t>
  </si>
  <si>
    <t>GÁS DE COZINHA GLP</t>
  </si>
  <si>
    <t>CONTINUIDADE DO SERVIÇO DE FORNECIMENTO DE GÁS PARA COZINHA</t>
  </si>
  <si>
    <t>SERVIÇOS DE REDE DE TELEFONIA E INTERNET</t>
  </si>
  <si>
    <t>CONTINUIDADE DE FORNECIMENTO DE CONCECTIVIDADE DE REDE À INTERNET E TELEFONIA FIXA</t>
  </si>
  <si>
    <t>RENOVAÇÃO e/ou CONTRATAÇÃO</t>
  </si>
  <si>
    <t>AR CONDICIONADO</t>
  </si>
  <si>
    <t>SERVIÇO DE INSTALAÇÃO DE AR CONDICIONADO</t>
  </si>
  <si>
    <t>GARANTIR A CLIMATIZAÇÃO ADEQUADA NOS AMBIENTES DE TRABALHO, ALÉM DE ATENDER AS NORMAS REGULADORAS VIGENTES NO QUE CONCERNE A QUALIDADE DO AR / CLIMA AMBIENTE</t>
  </si>
  <si>
    <t>FEVEREIRO, 2026</t>
  </si>
  <si>
    <t>EQUIPAMENTOS</t>
  </si>
  <si>
    <t>MÉDIO</t>
  </si>
  <si>
    <t>MANUTENÇÃO CORRETIVA, PREVENTIVA OU REMANEJO DE APARELHOS DE AR CONDICIONADO</t>
  </si>
  <si>
    <t>ASSEGURAR A ROTINA DE MANUTENÇÕES A FIM DE MANTER OS EQUIPAMENTOS EM POLENO FUNCIONAMENTO</t>
  </si>
  <si>
    <t>EQUIPAMENTO DE AR CONDICIONADO</t>
  </si>
  <si>
    <t>AQUISIÇÃO DE MATERIAIS</t>
  </si>
  <si>
    <t>PERMANENTE</t>
  </si>
  <si>
    <t>MOBILIÁRIO E ELETRODOMÉSTICOS</t>
  </si>
  <si>
    <t>VENTILADOR DE COLUNA DE 40CM</t>
  </si>
  <si>
    <t>ATENDER A NR 17 - SEGURANÇA DO TRABALHO</t>
  </si>
  <si>
    <t>MARÇO, 2026</t>
  </si>
  <si>
    <t>INSUMO</t>
  </si>
  <si>
    <t>BEBEDOURO PARA GALÃO DE 20L COM SISTEMA DE REFRIGERAÇÃO</t>
  </si>
  <si>
    <t>ATENDER A NR 24 - HIGIENE E SEGURANÇA DO TRABALHO</t>
  </si>
  <si>
    <t>FOGÃO À GÁS COM 4 BOCAS</t>
  </si>
  <si>
    <t>GABINETE DE COZINHA COM 4 PORTAS</t>
  </si>
  <si>
    <t>ARMÁRIO DE COZINHA COM 4 PORTAS</t>
  </si>
  <si>
    <t>MOBILIÁRIO PARA REPOSIÇÃP E/OU AQUISIÇÃO DE MOBILIÁRIO ADAPTADO E/OU SOB MEDIDA</t>
  </si>
  <si>
    <t>m²</t>
  </si>
  <si>
    <t>CADEIRAS DE ESCRITÓRIO</t>
  </si>
  <si>
    <t>PRATELEIRAS / ESTANTES E BALCÕES EM AÇO REFORÇADO</t>
  </si>
  <si>
    <t>ARMÁRIOS EM AÇO REFORÇADO</t>
  </si>
  <si>
    <t>DESCANÇO ERGONÔMICO PARA PÉS</t>
  </si>
  <si>
    <t>IMPRESSÃO</t>
  </si>
  <si>
    <t>SERVIÇO DE LOCAÇÃO DE IMPRESSORAS, INCLUINDO ASSISTÊNCIA TÉCNICA E FORNECIMENTO DE SUPRIMENTOS</t>
  </si>
  <si>
    <t>LOCAÇÃO DE IMPRESSORAS COM ASSISTENCIA TÉCNICA E FORNECIMENTO DE INSUMOS, PARA GARANTIR A CONTINUIDADE DOS SERVIÇOS REALIZADOS NA SECRETARIA</t>
  </si>
  <si>
    <t>LOCAÇÃO DE EQUIPAMENTO</t>
  </si>
  <si>
    <t>DE ACORDO COM O CONTRATO SOB RESPONSABILIDADE DO SETOR DE TI</t>
  </si>
  <si>
    <t>AQUISIÇÃO DE IMPRESSEORA COLORIDA/XEROX, POR MEIO DE LOCAÇÃO, INCLUINDO ASSISTENCIA TÉCNICA E FORNECIMENTO DE SUPRIMENTOS</t>
  </si>
  <si>
    <t>INFORMÁTICA, REDE DADOS E TELEFONIA</t>
  </si>
  <si>
    <t>PRESTAÇÃO DO SERVIÇO DE ARQUIVOS EM NUVEM</t>
  </si>
  <si>
    <t>SERVIÇO CONTRATADO PARA ARMAZENAMENTO E COMPARTILHAMENTO DE DOCUMENTOS E ARQUIVOS EM FORMA DE NUVEM, PARA GERIR E ORGANIZAR ARQUIVOS</t>
  </si>
  <si>
    <t>SOLUÇÕES DE TIC</t>
  </si>
  <si>
    <t>INFORMÁTICA</t>
  </si>
  <si>
    <t>usuário</t>
  </si>
  <si>
    <t>FORNECIMENTO DE SERVIÇO DE REDE SEM FIO, COMPREENDENDO O  FORNECIMENTO DE PONTOS DE ACESSO, SWITCHES, SOLUÇÃO DE CONTROLADORAS VIRTUAIS WLAN E SOFWARE DE GERENCIAMENTO</t>
  </si>
  <si>
    <t>OFERTA DE INTERNET E SERVIÇOS INTERNOS VIA WIFI, PARA SERVIODRES E UTILIZADORES DOS SERVIÇOS PÚBLICOS</t>
  </si>
  <si>
    <t>FERRAMENTA DE COLABORAÇÃO ON-LINE COM ARMAZENAMENTO DE ARQUIVOS EM NUVEM (TRABALHO COMPARTILHADO EM EDIÇÃO DE ARQUIVOS, AGENDA, E-MAIL E OUTROS)</t>
  </si>
  <si>
    <t>COLABORAÇÃO ON LINE + NUVEM +E MAIL</t>
  </si>
  <si>
    <t>ACESSÓRIOS PARA COMPUTADORES E NOTEBOOKS</t>
  </si>
  <si>
    <t>ADQUIRIR EQUIPAMENTOS PERIFÉRICOS DE COMPUTADORES E NOTEBOOKS PARA GARANTIR O PLENO FUNCIONAMENTO DOS EQUIPAMENTOS</t>
  </si>
  <si>
    <t>PEÇAS PARA COMPUTADORES E NOTEBOOKS</t>
  </si>
  <si>
    <t>ADQUIRIR PEÇAS E COMPONENES PARA GARANTIR O PLENO FUNCIONAMENTO DOS EQUIPAMENTOS</t>
  </si>
  <si>
    <t>COMPUTADORES E NOTEBOOKS</t>
  </si>
  <si>
    <t>ADQUIRIR COMPUTADORES E NOTEBOOKS DE ACORDO COM A NECESSIDADE - MANUTENÇÃO DAS CONDIÇÕES E CONTINUIDADE AOS TRABALHOS EXECUTADOS</t>
  </si>
  <si>
    <t>EQUIPAMENTO DE REDE DE TIC</t>
  </si>
  <si>
    <t>ADQUIRIR EQUIPAMENTOS COMO SWITCH E MODEM A FIM DE GARANTIR A UTILIZAÇÃO DA REDE LOCAL E DE INTERNET COM AGILIDADE E SEGURANÇA</t>
  </si>
  <si>
    <t>SERVIÇO DE MANUTENÇÃO E INSTALAÇÃO DE EQUIPAMENTOS DE TIC</t>
  </si>
  <si>
    <t>GARANTIR A MANUTENÇÃO E INSTALAÇÃO DE EQUIPAMENTOS DE INFORMÁTICA E TELEFONIA</t>
  </si>
  <si>
    <t>CABO HDMI</t>
  </si>
  <si>
    <t>ADQUIRIR PEÇAS E COMPONENTES PARA INSTALAÇÃO E REPARO DE COMPUTADORES E PERIFÉRICOS</t>
  </si>
  <si>
    <t>FILTRO DE LINHA</t>
  </si>
  <si>
    <t>CABOS UTP</t>
  </si>
  <si>
    <t>m</t>
  </si>
  <si>
    <t>EQUIPAMENTOS DIVERSOS PARA COMUNICAÇÃO</t>
  </si>
  <si>
    <t>ADQUIRIR EQUIPAMENTOS DE COMUNICAÇÃO</t>
  </si>
  <si>
    <t>Telefonia</t>
  </si>
  <si>
    <t>SSD</t>
  </si>
  <si>
    <t>ADQUIRIR ACESSÓRIOS PARA ARMAZENAMENTO INTERNO E EXTERNO DE ARQUIVOS DIGITAIS</t>
  </si>
  <si>
    <t>HD EXTERNODE 2 TB</t>
  </si>
  <si>
    <t>CD-RW 700MB</t>
  </si>
  <si>
    <t xml:space="preserve">PEN DRIVE 16 GB </t>
  </si>
  <si>
    <t>PROJETOR FULL HD, 3000 LUMENS ‎USB, HDMI, BIVOLT</t>
  </si>
  <si>
    <t>ADQUIRIR EQUIPAMENTO DE PROJEÇÃO PARA USO DA SECRETARIA DE AGRICULTURA E DESENVOLVIMENTO RURAL</t>
  </si>
  <si>
    <t>ELETRÔNICO</t>
  </si>
  <si>
    <t>PEN DRIVE 32GB</t>
  </si>
  <si>
    <t>LICENÇAS E SOFWARES</t>
  </si>
  <si>
    <t>SOLUÇÃO INTEGRADA DE GESTÃO PÚBLICA E PLATAFORMA DE GEORREFERENCIAMENTO</t>
  </si>
  <si>
    <t>SIAP - MÓDULOS DE SISTEMA DE GESTÃO PÚBLICA - PROTOCOLO, RH, TAXAS ENTRE OUTROS</t>
  </si>
  <si>
    <t>CONTRATO SOB GESTÃO DA SEC DE ADM</t>
  </si>
  <si>
    <t>SOFTWARE DE GEOPROCESSAMENTO PARA SERVIÇOS DE ENG. AGRONÔMICA (AGRICULTURA 4.0)</t>
  </si>
  <si>
    <t>ACESSO A PLATAFORMA E SOFTWARE PARA REALIZAÇÃO DE LEVANTAMENTOS E PROJETOS RELACIONADOS A GEOPROCESSAMENTOS</t>
  </si>
  <si>
    <t>LICENÇA</t>
  </si>
  <si>
    <t>SOFTWARE DE ENGENHARIA PARA ELABORAÇÃO DE PROJETOS TÉCNICOS (ENG. AGRÔNOMO)</t>
  </si>
  <si>
    <t xml:space="preserve">PARA ACESSO POR LICENÇAS DE SOFTWARES PARA ELABORAÇÃO DE PROJETOS TÉCNICOS DE ENG. AGRONOMA </t>
  </si>
  <si>
    <t>SOLUÇÃO INTEGRADA DE ENGENHARIA PARA ELABORAÇÃO DE PROJETOS TÉCNICOS</t>
  </si>
  <si>
    <t>PARA ACESSO POR LICENÇAS DE SOFTWARES INTEGRADOS, BASEADOS NO SISTEMA BIM</t>
  </si>
  <si>
    <t>LICENÇA PERMANENTE  DA PLATAFORMA WINDOWS</t>
  </si>
  <si>
    <t>CONTINUIDADE DE ACESSO AO SISTEMA OPERACIONAL</t>
  </si>
  <si>
    <t>LICENÇA ANUAL DO PACOTE OFFICE</t>
  </si>
  <si>
    <t>FERRAMENTAS DE TRABALHO</t>
  </si>
  <si>
    <t>LICENÇA ANUAL PARA AQUISIÇÃO DE EVENTUAIS TABALEAS DE CUSTOS</t>
  </si>
  <si>
    <t>ACESSO A TABELAS E PLANILHAS DE CUSTOS UTILIZADAS EM SERVIÇOS DE ENG AGRONOMA</t>
  </si>
  <si>
    <t>LICENÇA ANUAL PARA ASSINATURA DIGITAL - eCPF</t>
  </si>
  <si>
    <t>SERVIÇO DE VERIFICAÇÃO DA AUTENTICIDADE DE MENSAGENS OU DOCUMENTOS DIGITAIS</t>
  </si>
  <si>
    <t>LICENÇA ANUAL PARA ASSINATURA DIGITAL - eCNPJ</t>
  </si>
  <si>
    <t>COPA, COZINHA E ALIMENTOS</t>
  </si>
  <si>
    <t>SERVIÇO DE MANUTENÇÃO DE ELETRODOMÉSTICOS</t>
  </si>
  <si>
    <t>GARANTIR O PLENO FUNCIONAMENTO DOS EQUIPAMENTOS</t>
  </si>
  <si>
    <t>FORNECIMENTO DE GALÕES DE ÁGUA DE 20L</t>
  </si>
  <si>
    <t>ADQUIRIR UTENSÍLIOS E BENS DE CONSUMO DE USO DIÁRIO</t>
  </si>
  <si>
    <t>Fornecimento</t>
  </si>
  <si>
    <t>GALÕES</t>
  </si>
  <si>
    <t>PANO DE PRATO ALVEJADO</t>
  </si>
  <si>
    <t>FÓSFORO PACOTE COM 10 CAIXAS COM 40 PALITOS</t>
  </si>
  <si>
    <t>COPO PLÁSTICO DESCARTÁVEL 180 ML COM 100 UNIDADES</t>
  </si>
  <si>
    <t>COPO PLÁSTICO DESCARTÁVEL 50 ML COM 100 UNIDADES</t>
  </si>
  <si>
    <t>AÇUCAR REFINADO 1KG</t>
  </si>
  <si>
    <t>PÓ DE CAFÉ 500G</t>
  </si>
  <si>
    <t>FILTRO DE PAPEL Nº 103 COM 30 UNIDADES</t>
  </si>
  <si>
    <t>PÃO DE SAL COMUM</t>
  </si>
  <si>
    <t>MANTEIGA OU MARGARINA COM SAL</t>
  </si>
  <si>
    <t>OVO</t>
  </si>
  <si>
    <t>LEITE INTEGRAL EM EMBALAGEM DE 1 LT OU EM PÓ 1KG, COM IDENTIFICAÇÃO DO PRODUTO, MARCA DO FABRICANTE , DATA DE FRABRICAÇÃO E VALIDADE</t>
  </si>
  <si>
    <t>GARRAFA TÉRMICA PARA CAFÉ - 1 LT INOX</t>
  </si>
  <si>
    <t>UTENSÍLIOS E FERRAMENTAS MANUAIS DE COZINHA (TALHERES, PRATOS, COPOS, PANELAS ETC)</t>
  </si>
  <si>
    <t>LIMPEZA E HIGIENIZAÇÃO</t>
  </si>
  <si>
    <t>SERVIÇOS CONTINUADOS DE LIMPEZA, CONSERVAÇÃO E HIGIENIZAÇÃO</t>
  </si>
  <si>
    <t>ATENDER AS DEMANDAS DE FUNÇÕES ESPECÍFICAS DE LIMPEZA, ASSEPSIA E CONSERVAÇÃO</t>
  </si>
  <si>
    <t>SACO DE LIXO 240L COM 100 UNIDADES</t>
  </si>
  <si>
    <t>ADQUIRIR PRODUTOS DE LIMPEZA PARA USO DIÁRIO</t>
  </si>
  <si>
    <t>SACO DE LIXO 110L COM 100 UNIDADES</t>
  </si>
  <si>
    <t>SACO DE LIXO 30L COM 100 UNIDADES</t>
  </si>
  <si>
    <t>ÁGUA SANITÁRIA 5L</t>
  </si>
  <si>
    <t>GALÃO</t>
  </si>
  <si>
    <t>BOTA DE BORRACHA</t>
  </si>
  <si>
    <t>PAR</t>
  </si>
  <si>
    <t>LUVA DE BORRACHA</t>
  </si>
  <si>
    <t>ÁLCOOL LÍQUIDO 92% 1L</t>
  </si>
  <si>
    <t>ÁLCOOL EM GEM 70%</t>
  </si>
  <si>
    <t>CESTO DE LIXO INOX 5LT</t>
  </si>
  <si>
    <t>LIXEIRA COM TAMPS 30LT</t>
  </si>
  <si>
    <t>SABONETE LÍQUIDO 5L</t>
  </si>
  <si>
    <t>SABÃO EM BARRA PACOTE COM 5 UNIDADES DE 180G</t>
  </si>
  <si>
    <t>DESINFETANTE FLORAL 5LT</t>
  </si>
  <si>
    <t>DESINFETANTE MULTIUSO 500ML</t>
  </si>
  <si>
    <t>DISPENSER DETERGENTE COM SUPORTE PARA ESPONJA DE LIMPEZA</t>
  </si>
  <si>
    <t>DETERGENTE NEUTRO 5L</t>
  </si>
  <si>
    <t>PANO DE CHÃO ALVEJADO (SACO)</t>
  </si>
  <si>
    <t>ESPONJA DUPLA FACE</t>
  </si>
  <si>
    <t>FLANELA DE LIMPEZA COM 12 UNIDADES</t>
  </si>
  <si>
    <t>LUSTRA MÓVEIS</t>
  </si>
  <si>
    <t>BALDE PLÁSTICO 20LT</t>
  </si>
  <si>
    <t>ODORIZADOR DE AMBIENTES</t>
  </si>
  <si>
    <t>INSETICIDA AEROSOL</t>
  </si>
  <si>
    <t>PAPEL TOALHA PACOTE COM 1000 FOLHAS</t>
  </si>
  <si>
    <t>GUARDANAPO DE PAPEL PACOTE COM 50 CAIXA COM 30 PACOTES</t>
  </si>
  <si>
    <t>PAPEL HIGIÈNICO</t>
  </si>
  <si>
    <t>ESCOVA  DE LAVATINA DE NYLON</t>
  </si>
  <si>
    <t>VASSOURA PIAÇAVA</t>
  </si>
  <si>
    <t>VASSOURA DE NYLON</t>
  </si>
  <si>
    <t>RODO PLÁSTICO</t>
  </si>
  <si>
    <t>RODO PLÁSTICO PARA PIA</t>
  </si>
  <si>
    <t>LIMPADOR PESADO PARA PISOS 5LT</t>
  </si>
  <si>
    <t>SUPORTE PARA PAPEL HIGIENICO</t>
  </si>
  <si>
    <t>KIT SUPORTE PAPEL TOALHA E SABINETE</t>
  </si>
  <si>
    <t>PÁ PARA LIXO PLÁSTICA COM CABO LONGO</t>
  </si>
  <si>
    <t>ESCRITÓRIO</t>
  </si>
  <si>
    <t>CANETA ESFEROGRÁFICA AZUL</t>
  </si>
  <si>
    <t>SUPRIMENTO PARA EXPEDIENTE (ESCRITÓRIO)</t>
  </si>
  <si>
    <t>CANETA ESFEROGRÁFICA VERMELHA</t>
  </si>
  <si>
    <t>CANETA ESFEROGRÁFICA PRETA</t>
  </si>
  <si>
    <t>CANETA MARCA TEXTO AMARELA</t>
  </si>
  <si>
    <t>CANETA MARCA TEXTO AZUL</t>
  </si>
  <si>
    <t>CANETA MARCA TEXTO VERDE</t>
  </si>
  <si>
    <t>CANETA MARCA TEXTO ROSA</t>
  </si>
  <si>
    <t>CANETA MARCA TEXTO LARANJA</t>
  </si>
  <si>
    <t>ENVELOPE / SACO PLÁSTICO COM 4 FUROS TAMANHO A4</t>
  </si>
  <si>
    <t>PASTA SUSPENSA KRAFT COM HASTE</t>
  </si>
  <si>
    <t>CAIXA DE ARQUIVO MORTO DE PROLIPROPILENO</t>
  </si>
  <si>
    <t>LIVRO PROTOCOLO DE CORRESPONDÊNCIA COM 104 FOLHAS 154X216MM</t>
  </si>
  <si>
    <t>CADERNO UNIVERSITÁRIO CAPA DURA GRANDE 96 1X1 (PAUTADO COM MARGEM)</t>
  </si>
  <si>
    <t>APONTADOR COM DEPÓSITO</t>
  </si>
  <si>
    <t>COLA BRANCA COM 90GR LAVÁVEL</t>
  </si>
  <si>
    <t>COLA EM BASTÃO 21GR</t>
  </si>
  <si>
    <t>PERFURADOR DE PAPEL COM 2 FUROS PARA 20 FOLHAS</t>
  </si>
  <si>
    <t>PERFURADOR DE PAPEL COM 2 FUROS PARA 60 OU 100 FOLHAS</t>
  </si>
  <si>
    <t>RÉGUA PLÁSTICA 30CM</t>
  </si>
  <si>
    <t>TESOURA MULTIUSO</t>
  </si>
  <si>
    <t>TINTA PARA CARIMBO NA COR PRETA 40ML</t>
  </si>
  <si>
    <t>GRAMPEADOR PEQUENO COM BASE 13CM PARA GRAMPO 26/6 PARA GRAMPEAR ATÉ 25 FOLHAS</t>
  </si>
  <si>
    <t>BLOCO ADESIVO AMARELO 100 FOLHAS 76X102 MM</t>
  </si>
  <si>
    <t>BLOCO ADESIVO NEON SORTIDO 100 FOLHAS EMBALAGEM COM 4 BLOCOS 38X50MM</t>
  </si>
  <si>
    <t>ENVELOPE BRANCO 25X35 CM CAIXA COM 250 UNIDADES</t>
  </si>
  <si>
    <t>ENVELOPE PARDO 240X340MM</t>
  </si>
  <si>
    <t>CLIPS GALVANIZADOS 8/0 COM 25 UNIDADES</t>
  </si>
  <si>
    <t>CLIPS 6/0 CAIXA COM 50 UNIDADES</t>
  </si>
  <si>
    <t>CLIPS 3/0 CAIXA COM 500G</t>
  </si>
  <si>
    <t>ELÁSTICO LATEX 100G</t>
  </si>
  <si>
    <t>ESTILETE LARGO COM CABO EM PROLIPROPILENO, LÂMINA DE AÇO DE 9CM, CARBONO E TRAVA AUTOMÁTICA</t>
  </si>
  <si>
    <t>EXTRATOR DE GRAMPO - ESPÁTULA</t>
  </si>
  <si>
    <t>GRAMPEADOR GRANDE COM BASE DE 28CM PARA GRAMPO 23/10 P/ GRAMPEAR ATÉ 70 FOLHAS E GRAMPO 23/13 P/ GRAMPEAR ATÉ 100 FOLHAS</t>
  </si>
  <si>
    <t>GRAMPEADOR MÉDIO COM BASE DE 20 CM PARA GRAMPO 26/6 PARA GRAMPEAR ATÉ 30 FOLHAS</t>
  </si>
  <si>
    <t>GRAMPO P/GRAMPEADOR 23/10 CAIXA COM 1.000 UNIDADES</t>
  </si>
  <si>
    <t>GRAMPO P/GRAMPEADOR 26/6 CAIXA COM 5.000 UNIDADES</t>
  </si>
  <si>
    <t>PRANCHETA EM ACRÍLICO MEDIDAS  3,2X240X340MM COM PRENDEDOR METÁLICO</t>
  </si>
  <si>
    <t>ORGANIZADOR PORTA CANETA METAL TELADO ESCRITÓRIO CARTÃO DE VISITA 3 PEÇAS</t>
  </si>
  <si>
    <t>MOUSE PAD ERGONÔMICO</t>
  </si>
  <si>
    <t xml:space="preserve">PAPEL SULFITE BRANCO 500 FOLHAS A4 
75G/M2 - PAPEL CERTIFICADO </t>
  </si>
  <si>
    <t>PASTA PLÁSTICA EM L TAMANHO: A4 DIVERSAS CORES A ESCOLHER</t>
  </si>
  <si>
    <t>PASTA REGISTRADORA - AZ - LOMBO LARGO (8X34X28 CM )</t>
  </si>
  <si>
    <t>PASTA SANFONADA A4 COR TRANSPARENTE 31 DIVISÓRIAS</t>
  </si>
  <si>
    <t>BORRACHA C/ CAPA PLÁSTICA, NÃO TÓXICA, ERGONÔMICA</t>
  </si>
  <si>
    <t xml:space="preserve">CORRETIVO EM FITA LARGURA: 5,0 MM E 
COMPRIMENTO: 8 MT. </t>
  </si>
  <si>
    <t>FITA ADESIVA DUPLA FACE FIXA FORTE 19MMX20M SUPORTANDO 3,4KG POR METRO, TRANSPARENTE, SUBSTITUI PARAFUSOS, PREGOS, REBITES E ETC. ROLO COM 20MT.</t>
  </si>
  <si>
    <t>FITA ADESIVA TRANSPARENTE LARGA 48MMX100M</t>
  </si>
  <si>
    <t>FITA ADESIVA PARA EMPACOTAMENTO 45MM X 50M, TRANSPARENTE EM FILME DE POLIPROPILENO BIORENTADO, COLA ACRÍLICA</t>
  </si>
  <si>
    <t>FITA CREPE LARGA TAM. 48 MM X 50M.</t>
  </si>
  <si>
    <t>FITA ADESIVA TRANSPARENTE - 18MM X 50M</t>
  </si>
  <si>
    <t>FITA DUPLA FACE 18 MM X 30 M</t>
  </si>
  <si>
    <t>PILHA ALCALINA AA RECARREGÁVEL CARTELA COM 02 UNIDADES</t>
  </si>
  <si>
    <t>CARTELA</t>
  </si>
  <si>
    <t>PILHA ALCALINA DE 1,5 V AAA RECARREGÁVEL COM 2 UNIDADES</t>
  </si>
  <si>
    <t>LÁPIS GRAFITE, GRADUAÇÃO HB, FORMATO 
SEXTAVADO, COM BORRACHA, MEDINDO NO 
MÍNIMO 180 MM DE COMPRIMENTO, COM MINA 
GRAFITE DE 2,0MM DE DIÂMETRO</t>
  </si>
  <si>
    <t>LAPISEIRA EM MATERIAL PLÁSTICO COM REGARGA 0,07MM COM PRENDEDOR, PONTA E ACIONADOR EM METAL COM BORRACHA</t>
  </si>
  <si>
    <t>GRAFITE 0,07MM CAIXA COM 12 TUBOS</t>
  </si>
  <si>
    <t>CARREGADOR DE PILHAS AA E AAA</t>
  </si>
  <si>
    <t>COLETA DE RESÍDUOS SÓLIDOS</t>
  </si>
  <si>
    <t>SERVIÇO DE COLETA RESÍDUOS SÓLIDOS (LIXO COMUM)</t>
  </si>
  <si>
    <t>SERVIÇO DE COLETA DE LIXO NA ÁREA RURAL - VEÍCULO E MÃO DE OBRA</t>
  </si>
  <si>
    <t>POLITICA PÚBLICA</t>
  </si>
  <si>
    <t>CONSTRUÇÃO OU INSTALAÇÃO DE LIXEIRA PARA OS PONTOS DE COLETA EM ÁREA RURAL</t>
  </si>
  <si>
    <t>SERVIÇO DE CONSTRUSÇÃO OU INSTALAÇÃO DE LIXEIRA FIXA PARA OS PONTOS DE COLETA DE RESÍDUOS SÓLIDOS NA ÁREA RURAL</t>
  </si>
  <si>
    <t>OBRAS E SERVIÇOS</t>
  </si>
  <si>
    <t>INFRAESTUTURA RURAL - ILUMINAÇÃO PÚBLICA</t>
  </si>
  <si>
    <t>GESTÃO, MELHORIA, MANUTENÇÃO E INSTALAÇÕES REFERENTE AO SISTEMA DE IP EM ÁREAS RURAIS</t>
  </si>
  <si>
    <t>OBRAS E MANUTENÇÃO</t>
  </si>
  <si>
    <t>SERVIÇO SOB GESTÃO SEC. OBRA / EDP</t>
  </si>
  <si>
    <t>MANUTENÇÃO DE ESTRADAS RURAIS -  BGS</t>
  </si>
  <si>
    <t>AQUISIÇÃO DE BGS PARA MANUTENÇÃO DE ESTRADAS RURAIS</t>
  </si>
  <si>
    <t>CONFORME DEMANDA, DISPONIBILIDADE DE CONTRATAÇÃO E/OU RECURSOS</t>
  </si>
  <si>
    <t>TON</t>
  </si>
  <si>
    <t>MANUTENÇÃO  DE ESTRADAS RURAIS - DRENAGEM (MANILHAS E OUTROS MATERIAIS)</t>
  </si>
  <si>
    <t>AQUISIÇÃO DE MATERIAIS UTILIZADOS PARA DRENAGEM, ESCOAMENTO, ESGOTO E MANUTENÇÃO DE ESTRADAS, VIELAS, CANTEIROS  E FOSSAS RURAIS</t>
  </si>
  <si>
    <t>INFRAESTRUTURA RURAL - PONTES, TALUDES E GABIÕES</t>
  </si>
  <si>
    <t xml:space="preserve"> MANUTENÇÃO, CONSTRUÇÃO, REPAROS E CONSERVAÇÃO DE PONTES, TALUDES E GABIÕES</t>
  </si>
  <si>
    <t>AQUISIÇÕES DE EQUIPAMENTOS, MÁQUINAS, SERVIÇOS OU OBRAS DE ENGENHARIA - COM RECURSOS DE EMENDA PARLAMENTAR ESTADUAL E/OU FEDERAL</t>
  </si>
  <si>
    <t>REALIZAÇÃO DE AQUISIÇÕES, SERVIÇOS E OBRAS DE ENGENHARIA DE DIVERSOS TIPOS COM RECURSOS PROVINDOS DE EMENDAS PARLAMENTARES/TRANSFERENCIAS ESPECIAIS ESTADUAIS OU FEDERAIS</t>
  </si>
  <si>
    <t>POR TRANSFERÊNCIAS</t>
  </si>
  <si>
    <t>AQUISIÇÕES DE EQUIPAMENTOS, MÁQUINAS, SERVIÇOS OU OBRAS DE ENGENHARIA - COM RECURSOS DE CONVÊNIO ESTADUAL</t>
  </si>
  <si>
    <t>REALIZAÇÃO DE AQUISIÇÕES, SERVIÇOS E OBRAS DE ENGENHARIA DE DIVERSOS TIPOS COM RECURSOS DO GOVERNO ESTADUAL (CONVENIOS)</t>
  </si>
  <si>
    <t>POR CONVÊNIOS</t>
  </si>
  <si>
    <t>AQUISIÇÕES DE EQUIPAMENTOS, MÁQUINAS, SERVIÇOS OU OBRAS DE ENGENHARIA - COM RECURSOS DE CONVÊNIO FEDERAL</t>
  </si>
  <si>
    <t>REALIZAÇÃO DE AQUISIÇÕES, SERVIÇOS E OBRAS DE ENGENHARIA DE DIVERSOS TIPOS COM RECURSOS DO GOVERNO FEDERAL (CONVENIOS)</t>
  </si>
  <si>
    <t>AQUISIÇÕES DE EQUIPAMENTOS, MÁQUINAS, SERVIÇOS OU OBRAS DE ENGENHARIA - COM RECURSOS PRÓPRIOS</t>
  </si>
  <si>
    <t>REALIZAÇÃO DE AQUISIÇÕES, SERVIÇOS E OBRAS DE ENGENHARIA DE DIVERSOS TIPOS COM RECURSOS DO TESOURO</t>
  </si>
  <si>
    <t xml:space="preserve">POR DEMANDA E/OU RECURSO </t>
  </si>
  <si>
    <t>CONSELHO MUNICIPAL DE DESENVOLVIMENTO RURAL</t>
  </si>
  <si>
    <t>SUPRIMENTOS PARA CONSELHO MUNICIPAL DE DESENVOLVIMENTO RURAL (ALIMENTOS E OUTROS)</t>
  </si>
  <si>
    <t xml:space="preserve">SUPORTE ÀS REUNIÕES DO CONSELHO DE DESENVOLVIMENTO RURAL </t>
  </si>
  <si>
    <t>EVENTO</t>
  </si>
  <si>
    <t>MÁQUINAS E VEÍCULOS</t>
  </si>
  <si>
    <t>GASOLINA COMUM</t>
  </si>
  <si>
    <t>COMBUSTÍVEL PARA ABASTECIMENTO DE TODA FROTA DE VEÍCULOS, DE FORMA A EXECUTAR SERVIÇOS DE TRANSPORTE</t>
  </si>
  <si>
    <t>TRANSPORTE</t>
  </si>
  <si>
    <t>DIESEL COMUM</t>
  </si>
  <si>
    <t>DIESEL S10</t>
  </si>
  <si>
    <t>PNEU 175 X 70 R13</t>
  </si>
  <si>
    <t>AQUISIÇÃO DE PNEUS E CAMARA DE AR PARA CORRETO FUNCIINAMENTO  DOS EQUIPAMENTOS E MANUTENÇÃO DOS SERIVÇOS PRESTADOS</t>
  </si>
  <si>
    <t>SETEMBRO, 2026</t>
  </si>
  <si>
    <t>PNEU 175 X 70 R14</t>
  </si>
  <si>
    <t>PNEU 175X65 R14</t>
  </si>
  <si>
    <t>PNEU 275 X 80 R22,5</t>
  </si>
  <si>
    <t>PNEU 750 X 16 AGRICOLA</t>
  </si>
  <si>
    <t>PNEU 900 X 20 RADIAL LISO</t>
  </si>
  <si>
    <t>PNEU 900 X 20 BORRACHUDO</t>
  </si>
  <si>
    <t>PNEU 1400 X 24 16PR 16 LONAS</t>
  </si>
  <si>
    <t>PNEU 17,5 X 25 16 PR 16 LONAS</t>
  </si>
  <si>
    <t>PNEU 19,5 X 24 16 PR 16 LONAS</t>
  </si>
  <si>
    <t xml:space="preserve">PNEU 14,9 X 28 16 PR 12 LONAS </t>
  </si>
  <si>
    <t>CÂMARA 17.5 X 25</t>
  </si>
  <si>
    <t>CÂMARA 1400 X 24</t>
  </si>
  <si>
    <t>CÂMARA 900 X 20</t>
  </si>
  <si>
    <t>CÂMARA ARO 13</t>
  </si>
  <si>
    <t>CÂMARA 750 X 16</t>
  </si>
  <si>
    <t>PROTETOR CAMARA DE AR 900X20</t>
  </si>
  <si>
    <t>PROTETOR CAMARA DE AR 750X16</t>
  </si>
  <si>
    <t>PROTETOR CAMARA DE AR 1400X24</t>
  </si>
  <si>
    <t xml:space="preserve">REMENDO CAMARA AR PRETO V-3  REDONDO 80MM </t>
  </si>
  <si>
    <t xml:space="preserve">REMENDO PARA PNEU CARRO E MOTO  SEM CAMARA </t>
  </si>
  <si>
    <t xml:space="preserve">MANCHÃO DIAGONAL A FRIO Vd 06 -160 MM </t>
  </si>
  <si>
    <t>MANCHÃO DIAGONAL A FRIO  Vd 07-295 MM</t>
  </si>
  <si>
    <t>PNEU 12,5 X 80 R- 18</t>
  </si>
  <si>
    <t>PNEU 16.9 - R28</t>
  </si>
  <si>
    <t>PNEU 18.4 R - 34</t>
  </si>
  <si>
    <t>PNEU 14.9 X 24</t>
  </si>
  <si>
    <t>PNEU 750 X 16</t>
  </si>
  <si>
    <t>CAMARA AR 12,5 X 80 R-18</t>
  </si>
  <si>
    <t>CAMARA AR 16.9X28</t>
  </si>
  <si>
    <t>CAMARA AR 18.4 R34</t>
  </si>
  <si>
    <t>PNEU 225X75 R 16 C BORRACHUDO ATR</t>
  </si>
  <si>
    <t>PNEU 275X80 R22,5 BORRACHUDO ATR</t>
  </si>
  <si>
    <t>PNEU 275X80 R22,5 149/146k BORRACHUDO ATR</t>
  </si>
  <si>
    <t>PNEU 265 X 65 R17 BORRACHUDO ATR</t>
  </si>
  <si>
    <t>PNEU 265 X 70 R16 C - BORRACHUDO ATR</t>
  </si>
  <si>
    <t>CAMARA AR 14,9X24, 16PR</t>
  </si>
  <si>
    <t>CAMINHÃO BASCULANTE TOCO (COM CAÇAMBA)</t>
  </si>
  <si>
    <t>AQUISÇÃO DE VEÍCULO</t>
  </si>
  <si>
    <t>AQUISIÇÃO</t>
  </si>
  <si>
    <t>VÉICULO COMUM (PASSEIO)</t>
  </si>
  <si>
    <t xml:space="preserve">AQUISIÇÃO DEVEÍCULO PARA ATENDER AS NECESSIDADES DA SECRETARIA </t>
  </si>
  <si>
    <t xml:space="preserve">aquisição </t>
  </si>
  <si>
    <t>JULHO, 2026</t>
  </si>
  <si>
    <t>VÉICULO TIPO CAMINHONETE</t>
  </si>
  <si>
    <t>AQUISÇÃO</t>
  </si>
  <si>
    <t>PLACAS PADRÃO MERCOSUL</t>
  </si>
  <si>
    <t>AGOSTO, 2026</t>
  </si>
  <si>
    <t>AQUISIÇÃO DE PEÇAS PARA MÁQUINAS E VEÍCULOS</t>
  </si>
  <si>
    <t>A AQUISIÇÃO DE PEÇAS E COMPONENTES PARA MÁQUINAS E VEÍCULOS É NECESSÁRIA PARA O CORRETO FUNCIONAMENTO, SEGURANÇA, MANUTENÇÃO E AÇÕES PREVENTIVAS E CORRETIVAS NA FROTA VEICULAR</t>
  </si>
  <si>
    <t>MANUTENÇÃO DE MÁQUINAS E VEÍCULOS</t>
  </si>
  <si>
    <t>MANUTENÇÕES PREVENTIDAS, CORRETIVAS E REVISÕES SÃO DE EXTREMA IMPORTÂNCIA PARA GARANTIR A CONSERVAÇÃO E SEGURANÇA DA FROTA</t>
  </si>
  <si>
    <t>ADESIVO PARA VEÍCULOS</t>
  </si>
  <si>
    <t>A ADESIVAGEM É IMPORTANTE PARA IDENTIFICAÇÃO E SEGURANÇA DE MAQUINAS E VEICULOS DA ADM PUBLICA</t>
  </si>
  <si>
    <t>APÓLICE DE SEGURO PARA VEÍCULOS E MÁQUINAS</t>
  </si>
  <si>
    <t>O SEGURO PARA MAQUINAS E VEÍCULOS GARANTE À ADM PÚBLICA MAIOR SEGURANÇA EM RELAÇÃO AO SEU PATRIMÔNIO E AO PATRIMÔNIO DE TERCEIROS EM CASO DE ACIDENTES</t>
  </si>
  <si>
    <t>AQUISIÇÃO DE VEÍCULO (MOTO)</t>
  </si>
  <si>
    <t xml:space="preserve">AQUISIÇÃO DEVEÍCULO (MOTO) PARA ATENDER AS NECESSIDADES DA SECRETARIA </t>
  </si>
  <si>
    <t>OLEO 20W50(MOTO)</t>
  </si>
  <si>
    <t>MANUTENÇÃO VEÍCULOS</t>
  </si>
  <si>
    <t>OLEO 10W40</t>
  </si>
  <si>
    <t>BALDE</t>
  </si>
  <si>
    <t>OLEO ALTA RODAGEM 25W 50API SL/CF</t>
  </si>
  <si>
    <t>FLUIDO PARA FREIO 1/2 LT DOT 4</t>
  </si>
  <si>
    <t>FRASCO</t>
  </si>
  <si>
    <t>OLEO SINTETICO 5W30</t>
  </si>
  <si>
    <t>OLEO SINTETICO 5W30 EXTREMO (DIESEL)</t>
  </si>
  <si>
    <t>OLEO DIFERENCIAL W140</t>
  </si>
  <si>
    <t>OLEO TURBO 40 15W40 CH4</t>
  </si>
  <si>
    <t>OLEO TRANSMISSÃO 10W30</t>
  </si>
  <si>
    <t>OLEO ATF</t>
  </si>
  <si>
    <t>OLEO HIDRAULICO 68XP (499) DIN 5124</t>
  </si>
  <si>
    <t>OLEO HR 10W</t>
  </si>
  <si>
    <t>OLEO TRM 590 (APUI GL 5 SAE 90)</t>
  </si>
  <si>
    <t>OLEO TRM 80W (OLEO API G 24 SAE 80)</t>
  </si>
  <si>
    <t>OLEO 85.140 (TRANSMISSÃO)</t>
  </si>
  <si>
    <t>OLEO 2T 1/2 ROÇADEIRA E MOTOPODA JASO FB ANP 9690</t>
  </si>
  <si>
    <t>ADITIVO CONCENTRADO PARA RADIADOR</t>
  </si>
  <si>
    <t>LIMPA BAU</t>
  </si>
  <si>
    <t>SOLUPAN</t>
  </si>
  <si>
    <t>ESTOPA BRANCO (PASTELAO)</t>
  </si>
  <si>
    <t>KG</t>
  </si>
  <si>
    <t>ARLA 32 (AGENTE REDUTOR DE EMISSÕES DE NOX 20L</t>
  </si>
  <si>
    <t>GALAO</t>
  </si>
  <si>
    <t>GRAXA DE CHASSIS</t>
  </si>
  <si>
    <t>AGOSTO, 2027</t>
  </si>
  <si>
    <t>GRAXA DE ROLAMENTO</t>
  </si>
  <si>
    <t>AGOSTO, 2028</t>
  </si>
  <si>
    <t>GUINCHO ELÉTRICO PARA CAMINHONETE</t>
  </si>
  <si>
    <t>AGOSTO, 2029</t>
  </si>
  <si>
    <t>RECAUCHUTAGEM DE PNEUS E CAMARAS DE AR</t>
  </si>
  <si>
    <t>MANUTENÇÃO DE VEICULOS E MAQUINAS</t>
  </si>
  <si>
    <t>JUNHO,2025</t>
  </si>
  <si>
    <t>UNIFORMES E EPI</t>
  </si>
  <si>
    <t xml:space="preserve">BOTINA DE SEGURANÇA CANO CURTO </t>
  </si>
  <si>
    <t>VESTUARIO / SEGURANÇA NO TRABALHO</t>
  </si>
  <si>
    <t>BOTA BORRACHA CANO LONGO</t>
  </si>
  <si>
    <t>MACACAO PARA USO VETERINARIO / AGRÍCOLA (BRIM) MANGA CURTA</t>
  </si>
  <si>
    <t>LUVA PALPAÇÃO E INSEMINAÇÃO - CAIXA COM 100 UND</t>
  </si>
  <si>
    <t>LUVA COMUM LATEX - CAIXA COM 100 UND</t>
  </si>
  <si>
    <t>CAPA DE CHUVA</t>
  </si>
  <si>
    <t>CAMISETA POLO</t>
  </si>
  <si>
    <t>CAMISA EM BRIM (LEVE) COM MANGAS COMPRIDA</t>
  </si>
  <si>
    <t>CAMISA EM BRIM RESISTENTE A CHAMA (FAGULHAS</t>
  </si>
  <si>
    <t>CALÇA EM BRIM RESISTENTE A CHAMA (FAGULHOS)</t>
  </si>
  <si>
    <t>BONÉ EM BRIM</t>
  </si>
  <si>
    <t>CALÇA EM SOLASOL</t>
  </si>
  <si>
    <t>CAMISETA EM MALHA FRIA</t>
  </si>
  <si>
    <t>AGASALHO</t>
  </si>
  <si>
    <t>TENDA SANITÁRIO MÓVEL</t>
  </si>
  <si>
    <t>GARANTIR CUMPRIMENTO DE NORMAS REGULADORAS DE HIGIENE E SEGURANÇA DO TRABALHO</t>
  </si>
  <si>
    <t>HIGIENE / SEGURANÇA NO TRABALHO</t>
  </si>
  <si>
    <t>TENDA PARA AREA DE VIVENCIA</t>
  </si>
  <si>
    <t>SEGURANÇA NO TRABALHO</t>
  </si>
  <si>
    <t>LUVA DE VAQUETA</t>
  </si>
  <si>
    <t>ÓCULOS DE PROTEÇÃO</t>
  </si>
  <si>
    <t>RECURSOS HUMANOS</t>
  </si>
  <si>
    <t>CURSOS DE CAPACITAÇÃO</t>
  </si>
  <si>
    <t>APRIMORAMENTO PROFISISONAL DOS SERVIDORES</t>
  </si>
  <si>
    <t>CAPACITAÇÃO</t>
  </si>
  <si>
    <t>Conforme demandas e disponibilidade de recursos</t>
  </si>
  <si>
    <t xml:space="preserve">LICENÇAS/CURSOS ANUAIS PARA ACESSO À PLATAFORMA DE CURSOS DIGITAOS DE APRENDIZAGEM E APRIMORAMENTO TÉCNICO </t>
  </si>
  <si>
    <t>FERRAMENTA DE CURSOS ON LINE PARA MANTER A EQUIPE EM CONSTANTE TREINAMENTO E RECICLAGEM DE CONHECIMENTO</t>
  </si>
  <si>
    <t>PARTICIPAÇÕES EM FEIRAS E CONGRESSOS</t>
  </si>
  <si>
    <t>MATERIAIS E SERVIÇOS (ENG. AGRÔNOMO)</t>
  </si>
  <si>
    <t>DRONE</t>
  </si>
  <si>
    <t>OS DRONES SERVEM PARA ANALISAR A LAVOURA E DETECTAR A PRESENÇA DE PRAGAS E DOENÇAS, FLAHAS DE PLANTIO E DEMAIS PROBLEMAS QUE AFETAM PRODUTORES RURAIS, ASSIM COMO PODEM SER UTILIZADOS PARA LEVANTAMENTOS DE ESTRADAS RURAIS</t>
  </si>
  <si>
    <t>AUDIOVISUAL</t>
  </si>
  <si>
    <t>ANALISE E SONDAGEM DE SOLO</t>
  </si>
  <si>
    <t>MELHORIA DOS SERVIÇOS PRESTADOS JUNTO AOS PRODUTORES</t>
  </si>
  <si>
    <t>GEOTECNICO</t>
  </si>
  <si>
    <t>MEDIDOR DIGITAL LCD DE UMIDADE DO SOLO TIPO AGULHA 0~80% RESOLUÇÃO 0,1% PRECISÃO ±0,5%</t>
  </si>
  <si>
    <t>REFRATÔMETRO DIGITAL PARA ANÁLISE BRIX EM ALIMENTOS 0 A 32%</t>
  </si>
  <si>
    <t>SEPARADOR DE PARTÍCULAS DE FORRAGENS PARA MEDIÇÃO DE  KPS CONFORME METODOLOGIA PENN STATE DA UNIVERSIDADE DA PENSILVÂNIA</t>
  </si>
  <si>
    <t>MATERIAIS E SERVIÇOS (VETERINÁRIO)</t>
  </si>
  <si>
    <t>MICROSCÓPIO BIOLÓGICO BINOCULAR COM AUMENTO MINIMO DE 1600X ILUMINAÇÃO EM LED E ACESSÓRIOS</t>
  </si>
  <si>
    <t>VETERINARIO</t>
  </si>
  <si>
    <t>KIT INSTRUMENTAL PARA NECRÓPSIA - COMPLETO</t>
  </si>
  <si>
    <t>KIT DIAGNOSTICO BRUCELOSE E TUBERCULOSE ANIMAL</t>
  </si>
  <si>
    <t>AGULHAS</t>
  </si>
  <si>
    <t>VACINAÇÃO</t>
  </si>
  <si>
    <t>SERINGAS</t>
  </si>
  <si>
    <t>APARELHO DE ULTRASONOGRAFIA VETERINARIO PORTATIL COM SONDA</t>
  </si>
  <si>
    <t>COMUNICAÇÃO VISUAL</t>
  </si>
  <si>
    <t>BANNER, FAIXAS E PLACAS DIVERSAS</t>
  </si>
  <si>
    <t>SERVIÇO DE COMUNICAÇÃO VISUAL</t>
  </si>
  <si>
    <t>novembro,  2025</t>
  </si>
  <si>
    <t>comunicação</t>
  </si>
  <si>
    <t>MADEIRAS E MATERIAIS DE CONSTRUÇÃO</t>
  </si>
  <si>
    <t>ABRAÇADEIRA DE NYLON 3,60 X 1,50 BRANCA 100 UM</t>
  </si>
  <si>
    <t>AQUISIÇÃO DE MATERIAL DE CONSTRUÇÃO PARA SERVIÇOS DIVERSOS</t>
  </si>
  <si>
    <t>PCT</t>
  </si>
  <si>
    <t>ABRAÇADEIRA DE NYLON 4,80 X 2,00 BRANCA 100 UM</t>
  </si>
  <si>
    <t>ALICATE DE ARREBITE</t>
  </si>
  <si>
    <t>PÇ</t>
  </si>
  <si>
    <t>ALICATE TORQUÊS ARMADOR 14"</t>
  </si>
  <si>
    <t>ALICATE UNIVERSAL</t>
  </si>
  <si>
    <t>ARAME GALVANIZADO Nº 18</t>
  </si>
  <si>
    <t>ARAME GALVANIZADO Nº 20</t>
  </si>
  <si>
    <t>ARAME RECOZIDO TORCIDO ROLOS DE 01 KG</t>
  </si>
  <si>
    <t>ARCO DE SERRA TIPO STARRET</t>
  </si>
  <si>
    <t>ARRUELA 1/4"</t>
  </si>
  <si>
    <t>ARRUELA DE PRESSÃO ZINCADA 1/4</t>
  </si>
  <si>
    <t>ARRUELA LISA ZINCADA 1/4"</t>
  </si>
  <si>
    <t>BALDE PRETO PARA CONCRETO</t>
  </si>
  <si>
    <t>BALDE PRETO PARA CONCRETO COM BICO</t>
  </si>
  <si>
    <t>BARRA ROSCADA 1/2</t>
  </si>
  <si>
    <t>BARRA ROSCADA 3/4</t>
  </si>
  <si>
    <t>BARRA ROSCADA 3/8</t>
  </si>
  <si>
    <t>BROCA AÇO RÁPIDO 6MM</t>
  </si>
  <si>
    <t>BUCHA Nº 10 P/ BLOCO DE CIMENTO</t>
  </si>
  <si>
    <t>BUCHA Nº 12 C/ PARAFUSO</t>
  </si>
  <si>
    <t>BUCHA Nº 8 P/ BLOCO DE CIMENTO</t>
  </si>
  <si>
    <t>CABO CAIPIRA PARA ENXADA</t>
  </si>
  <si>
    <t>CABO DE CAVADEIRA UMA FACE</t>
  </si>
  <si>
    <t>CABO DE PÁ DE BICO</t>
  </si>
  <si>
    <t>CABO DE PÁ QUADRADA</t>
  </si>
  <si>
    <t>CABO DE PICARETA</t>
  </si>
  <si>
    <t>CABO PARA CAVADEIRA 2 ABAS</t>
  </si>
  <si>
    <t>CABO PARA ENXADÃO</t>
  </si>
  <si>
    <t>CABO PARA MACHADO</t>
  </si>
  <si>
    <t>CADEADO N° 25</t>
  </si>
  <si>
    <t>CADEADO N° 30</t>
  </si>
  <si>
    <t>CADEADO N° 40</t>
  </si>
  <si>
    <t>CARRINHO DE MÃO COM PNEU COM CÂMARA DE AR</t>
  </si>
  <si>
    <t>CAVADEIRA 2 ABAS - MÉDIA</t>
  </si>
  <si>
    <t>CAVADEIRA UMA FACE</t>
  </si>
  <si>
    <t>CHAVE DE FENDA 1/4 X 5</t>
  </si>
  <si>
    <t>CIMENTICOLA PISO EXTERNO 20 KG</t>
  </si>
  <si>
    <t>CIMENTICOLA PISO INTERNO 20 KG</t>
  </si>
  <si>
    <t>CIMENTO CP II SACO COM 50KG</t>
  </si>
  <si>
    <t>COLHER DE PEDREIRO MÉDIA</t>
  </si>
  <si>
    <t>DESEMPENADEIRA DE MADEIRA GRANDE</t>
  </si>
  <si>
    <t>DESEMPENADEIRA DE PVC</t>
  </si>
  <si>
    <t xml:space="preserve">DESINGRIPANTE </t>
  </si>
  <si>
    <t>DISCO DE SERRA PARA MADEIRA PARA MAQUINA MAKITA</t>
  </si>
  <si>
    <t>DISCO SERRA CIRCULAR (36 D) MANUAL 250 MM FURO 30 MM</t>
  </si>
  <si>
    <t>DOBRADIÇA DE PORTA DE MADEIRA</t>
  </si>
  <si>
    <t>ENXADA COM CABO</t>
  </si>
  <si>
    <t>ENXADÃO COM CABO</t>
  </si>
  <si>
    <t>ESCOVA DE AÇO</t>
  </si>
  <si>
    <t>ESTILETE LARGO</t>
  </si>
  <si>
    <t>FECHADURA STANLEY</t>
  </si>
  <si>
    <t>FERRO 3/16 CA 50</t>
  </si>
  <si>
    <t>BR</t>
  </si>
  <si>
    <t>FITA ZEBRADA</t>
  </si>
  <si>
    <t>FORMICIDA 1 LITRO</t>
  </si>
  <si>
    <t>FORMICIDA 500 GR</t>
  </si>
  <si>
    <t>FORMICIDA GRANULADO</t>
  </si>
  <si>
    <t>GARRAFÃO TERMICO 5 L</t>
  </si>
  <si>
    <t>LAJOTA DE BARRO 19 X 11</t>
  </si>
  <si>
    <t>LÂMINA DE SERRA MANUAL 18 DENTES</t>
  </si>
  <si>
    <t>LÂMINA TIPO STARRET (PCT C/ 10)</t>
  </si>
  <si>
    <t>LÁPIS DE PEDREIRO</t>
  </si>
  <si>
    <t>LONA PLÁSTICA 3 X 4</t>
  </si>
  <si>
    <t>MACHADO COM CABO</t>
  </si>
  <si>
    <t>MÃO FRANCESA DE 15 CM</t>
  </si>
  <si>
    <t>MÃO FRANCESA DE 30 CM</t>
  </si>
  <si>
    <t>MÃO FRANCESA DE 50 CM</t>
  </si>
  <si>
    <t>MARRETA 1 KG COM CABO</t>
  </si>
  <si>
    <t>MARRETA 1,5 KG COM CABO</t>
  </si>
  <si>
    <t>MARRETA DE 5 KG</t>
  </si>
  <si>
    <t>MARTELO DE BORRACHA 60 MM BRANCO</t>
  </si>
  <si>
    <t>MARTELO MÉDIO</t>
  </si>
  <si>
    <t>NÍVEL DE MÃO ALUMÍNIO 12" 40 CM</t>
  </si>
  <si>
    <t>NIVEL MÃO</t>
  </si>
  <si>
    <t>PÁ DE BICO</t>
  </si>
  <si>
    <t>PARAFUSO COM BUCHA - S6</t>
  </si>
  <si>
    <t>PARAFUSO DE FIXAÇÃO PARA TELHA</t>
  </si>
  <si>
    <t>PARAFUSO FRANCÊS 1/2</t>
  </si>
  <si>
    <t>PARAFUSO FRANCÊS 1/4</t>
  </si>
  <si>
    <t>PARAFUSO FRANCÊS 1/4 X 2 1/2</t>
  </si>
  <si>
    <t>PARAFUSO FRANCÊS 3/16</t>
  </si>
  <si>
    <t>PARAFUSO FRANCÊS 3/8</t>
  </si>
  <si>
    <t>PARAFUSO FRANCÊS 5/16</t>
  </si>
  <si>
    <t>PARAFUSO MADEIRA 38 X 30</t>
  </si>
  <si>
    <t>PARAFUSO PARABOLT 1"</t>
  </si>
  <si>
    <t>PARAFUSO PARABOLT 1/2</t>
  </si>
  <si>
    <t>PARAFUSO PARABOLT 1/4</t>
  </si>
  <si>
    <t>PARAFUSO PARABOLT 3/4</t>
  </si>
  <si>
    <t>PARAFUSO PARABOLT 3/8</t>
  </si>
  <si>
    <t>PÉ DE CABRA</t>
  </si>
  <si>
    <t>PENEIRA FINA</t>
  </si>
  <si>
    <t>PENEIRA GROSSA</t>
  </si>
  <si>
    <t>PENEIRA MÉDIA</t>
  </si>
  <si>
    <t>PICARETA COM CABO</t>
  </si>
  <si>
    <t>PLACA CEGA CONDULETE</t>
  </si>
  <si>
    <t>PONTEIRO</t>
  </si>
  <si>
    <t>PORCA PARAFUSO FRANCÊS 1/2</t>
  </si>
  <si>
    <t>PORCA PARAFUSO FRANCÊS 1/4</t>
  </si>
  <si>
    <t>PORCA PARAFUSO FRANCÊS 1/4 X 2 1/2</t>
  </si>
  <si>
    <t>PORCA PARAFUSO FRANCÊS 3/16</t>
  </si>
  <si>
    <t>PORCA PARAFUSO FRANCÊS 3/8</t>
  </si>
  <si>
    <t>PORCA PARAFUSO FRANCÊS 5/16</t>
  </si>
  <si>
    <t>PORCA TORNEADA 1/2</t>
  </si>
  <si>
    <t>PORCA TORNEADA 1/4</t>
  </si>
  <si>
    <t>PREGO 12 X 12 COM CABEÇA</t>
  </si>
  <si>
    <t>PREGO 12 X 12 SEM CABEÇA</t>
  </si>
  <si>
    <t>PREGO 18 X 30</t>
  </si>
  <si>
    <t>PREGO 24 X 60</t>
  </si>
  <si>
    <t>PRUMO</t>
  </si>
  <si>
    <t>REBITE ALUMINIO 525</t>
  </si>
  <si>
    <t>REBITE DE ALUMINIO 4/2</t>
  </si>
  <si>
    <t>REGADOR 10 LITROS</t>
  </si>
  <si>
    <t>ROLO DE LONA PLÁSTICA 100 X 8 MT (200 MICRA)</t>
  </si>
  <si>
    <t>ROLO DE LONA PLÁSTICA PRETA E BRANCA 100 X 8 MT (200 MICRA)</t>
  </si>
  <si>
    <t>ROLO LINHA PARA PEDREIRO 100 METROS</t>
  </si>
  <si>
    <t>SACA POLIA CORNETA 8"</t>
  </si>
  <si>
    <t>SERROTE GRANDE</t>
  </si>
  <si>
    <t>SERROTE MÉDIO</t>
  </si>
  <si>
    <t>TABUAS. DE PINUS BRUTA</t>
  </si>
  <si>
    <t>TALHADEIRA BOCA GRANDE</t>
  </si>
  <si>
    <t>TALHADEIRA BOCA MÉDIA</t>
  </si>
  <si>
    <t>TORQUÊS MÉDIA</t>
  </si>
  <si>
    <t>TRELIÇA H12 6 X 12</t>
  </si>
  <si>
    <t>TRELIÇA H16 6 X 16</t>
  </si>
  <si>
    <t>TRELIÇA H8 6 X 8</t>
  </si>
  <si>
    <t>TRINCHA 519 2</t>
  </si>
  <si>
    <t>TRINCHA 519 3</t>
  </si>
  <si>
    <t>VASSOURA DE PIAÇAVA</t>
  </si>
  <si>
    <t>VASSOURÃO GARI 30 CM X 10 CM CERDA NYLON COM 30MM DIAMETRO COM CABO GROSSO</t>
  </si>
  <si>
    <t>VEDA CALHA</t>
  </si>
  <si>
    <t>CAL PARA MASSA 20 KG</t>
  </si>
  <si>
    <t>FECHADURA INTERNA PARA PORTA DE MADEIRA</t>
  </si>
  <si>
    <t>TIJOLO DE BARRO MACIÇO</t>
  </si>
  <si>
    <t>TRENA DE 5 METROS</t>
  </si>
  <si>
    <t>DISCO DE CORTE INOX 4 X 1/2"</t>
  </si>
  <si>
    <t>ADITIVO IMPERMEABILIZANTE PARA CONCRETO E ARAGAMASSA 18 L</t>
  </si>
  <si>
    <t>ARGAMASSA PARA REVESTIMENTO IMPERMEÁVEL CAIXA 18 KG</t>
  </si>
  <si>
    <t>REJUNTE BRANCO</t>
  </si>
  <si>
    <t>CIMENTCOLA TIPO AC I 20 KG</t>
  </si>
  <si>
    <t>SACO</t>
  </si>
  <si>
    <t>CIMENTO CP III - SACO DE 50 KG</t>
  </si>
  <si>
    <t>FECHADURA EXTERNA</t>
  </si>
  <si>
    <t>FIO DE NYLON QUADRADO 2.5MM 320M</t>
  </si>
  <si>
    <t>BOBINA</t>
  </si>
  <si>
    <t>MANTA ASFÁLTICA AUTO ADESIVA ALUMINIZADA 30 CM X 10 METROS</t>
  </si>
  <si>
    <t>MANTA ASFÁLTICA AUTO ADESIVA ALUMINIZADA 9 M²</t>
  </si>
  <si>
    <t>MANTA LÍQUIDA BASE ASFALTO PRETO BALDE DE 18 LITROS</t>
  </si>
  <si>
    <t>TELHA TIPO ETERNIT TROPICAL 2,44X1,10X5MM</t>
  </si>
  <si>
    <t>TIJOLO CERÂMICO DE PRIMEIRA QUALIDADE, COM 6 FUROS, DIMENSÕES 9X19X29 CM.</t>
  </si>
  <si>
    <t>TIJOLO CERÂMICO DE PRIMEIRA QUALIDADE, COM 9 FUROS, DIMENSÕES 14X19X29 CM.</t>
  </si>
  <si>
    <t>COMPOUND ADESIVO</t>
  </si>
  <si>
    <t>BUCHA Nº 10 C/ PARAFUSO</t>
  </si>
  <si>
    <t>BUCHA Nº 6 C/ PARAFUSO</t>
  </si>
  <si>
    <t>BUCHA Nº 8 C/ PARAFUSO</t>
  </si>
  <si>
    <t>LAJOTA DE BARRO 9X19X19</t>
  </si>
  <si>
    <t>ABRAÇADEIRA DE NYLON 300 MM</t>
  </si>
  <si>
    <t>ABRAÇADEIRA DE NYLON PARA AMARRAÇÃO DE CABOS, COMPRIMENTO DE 230 X 7,6 MM</t>
  </si>
  <si>
    <t>ALICATE DE PRESSÃO MORDENTE CURVO</t>
  </si>
  <si>
    <t>ALICATE AMPERÍMETRO MULTIMETRO DIGITAL</t>
  </si>
  <si>
    <t>ALICATE DE BICO MEIA CANA LONGO COM CORTE</t>
  </si>
  <si>
    <t>ALICATE DE BOMBA D'AGUA 10"</t>
  </si>
  <si>
    <t>BARRAMENTO DE COBRE PARA 150 A - 20 X 4 MM</t>
  </si>
  <si>
    <t>BARRAMENTO DE COBRE PARA 200 A - 25 X 4 MM</t>
  </si>
  <si>
    <t>BLOCO AUTÔNOMO DE ILUMINAÇÃO DE EMERGÊNCIA COM AUTONOMIA MÍNIMA DE 1 HORA, EQUIPADO COM 2 LÂMPADAS DE 11 W</t>
  </si>
  <si>
    <t>BOLSA PARA FERRAMENTAS COM FUNDO EMBORRACHADO</t>
  </si>
  <si>
    <t>CABO DE COBRE DE 1,5 MM², ISOLAMENTO 750V - ISOLAÇÃO EM PVC 70°C – AZUL</t>
  </si>
  <si>
    <t>CABO DE COBRE DE 1,5 MM², ISOLAMENTO 750V - ISOLAÇÃO EM PVC 70°C - PRETO/ VERMELHO</t>
  </si>
  <si>
    <t>CABO DE COBRE DE 10 MM², ISOLAMENTO 750V - ISOLAÇÃO EM PVC 70°C – VERDE</t>
  </si>
  <si>
    <t>CABO DE COBRE DE 10MM², ISOLAMENTO 750 V - ISOLAÇÃO EM PVC 70°C – PRETO/VERMELHO</t>
  </si>
  <si>
    <t>CABO DE COBRE DE 2,5 MM², ISOLAMENTO 750 V - ISOLAÇÃO EM PVC 70°C – AZUL</t>
  </si>
  <si>
    <t>CABO DE COBRE DE 2,5 MM², ISOLAMENTO 750 V - ISOLAÇÃO EM PVC 70°C – VERDE</t>
  </si>
  <si>
    <t>CABO DE COBRE DE 2,5 MM², ISOLAMENTO 750V - ISOLAÇÃO EM PVC 70ºC – PRETO/VERMELHO</t>
  </si>
  <si>
    <t>CABO DE COBRE DE 25MM², ISOLAMENTO 0,6/1 KV - ISOLAÇÃO HEPR 90ºC</t>
  </si>
  <si>
    <t>CABO DE COBRE DE 4 MM², ISOLAMENTO 750 V - ISOLAÇÃO EM PVC 70°C – AZUL</t>
  </si>
  <si>
    <t>CABO DE COBRE DE 4 MM², ISOLAMENTO 750 V - ISOLAÇÃO EM PVC 70°C – PRETO/VERMELHO</t>
  </si>
  <si>
    <t>CABO DE COBRE DE 4 MM², ISOLAMENTO 750 V - ISOLAÇÃO EM PVC 70°C - VERDE</t>
  </si>
  <si>
    <t>CABO DE COBRE DE 6 MM², ISOLAMENTO 750 V - ISOLAÇÃO EM PVC 70°C – AZUL</t>
  </si>
  <si>
    <t>CABO DE COBRE DE 6 MM², ISOLAMENTO 750 V - ISOLAÇÃO EM PVC 70°C - PRETO/VERMELHO</t>
  </si>
  <si>
    <t>CABO DE COBRE DE 6 MM², ISOLAMENTO 750 V - ISOLAÇÃO EM PVC 70°C – VERDE</t>
  </si>
  <si>
    <t>CABO DE COBRE FLEXIVEL DE 16MM2, ISOLAMENTO 0,6/1KV - ISOLAÇÃO HERP 90ºC AZUL</t>
  </si>
  <si>
    <t>CABO DE COBRE FLEXIVEL DE 16MM2, ISOLAMENTO 0,6/1KV - ISOLAÇÃO HERP 90ºC PRETO/VERMELHO</t>
  </si>
  <si>
    <t>CABO DE COBRE FLEXÍVEL DE 35 MM², ISOLAMENTO 0,6/1 KV - ISOLAÇÃO HEPR 90ºC - PRETO/ VERMELHO</t>
  </si>
  <si>
    <t xml:space="preserve">CABO DE COBRE FLEXIVEL PP 2X 2,5 MM², ISOLAMENTO 750 V - ISOLAÇÃO EM PVC 70ºC </t>
  </si>
  <si>
    <t>CABO DE COBRE FLEXIVEL PP 3 X 2,5 MM², ISOLAMENTO 750 V - ISOLAÇÃO EM PVC 70ºC</t>
  </si>
  <si>
    <t>CABO DE COBRE FLEXIVEL PP 3X1,5MM2, ISOLAMENTO 500V - ISOLAÇÃO PP70º</t>
  </si>
  <si>
    <t>CABO DE COBRE FLEXIVEL PP 3X2,5MM2, ISOLAMENTO 500V - ISOLAÇÃO PP70º</t>
  </si>
  <si>
    <t>CABO TORCIDO FLEXÍVEL DE 2 X 2,5 MM², ISOLAÇÃO EM PVC ANTICHAMA</t>
  </si>
  <si>
    <t>CAIXA DE PASSAGEM EM ALUMÍNIO FUNDIDO À PROVA DE TEMPO, 200 X 200 MM</t>
  </si>
  <si>
    <t>CAIXA DE PASSAGEM EM CHAPA METÁLICA</t>
  </si>
  <si>
    <t>COM TAMPA PARAFUSADA - 20 X 20 X 10 CM</t>
  </si>
  <si>
    <t>CAIXA EM PVC DE 4' X 2'</t>
  </si>
  <si>
    <t>CANALETA EM PVC DE 20 X 10 MM, INCLUSIVE COM ACESSÓRIOS</t>
  </si>
  <si>
    <t>MT</t>
  </si>
  <si>
    <t>CHAVE DE BÓIA NORMALMENTE FECHADA OU ABERTA</t>
  </si>
  <si>
    <t>CHAVE DE COMANDO PARA 220 V 1 X 30 A</t>
  </si>
  <si>
    <t>CHAVE DE COMANDO PARA 220 V 2 X 30 A</t>
  </si>
  <si>
    <t>CHAVE DE GRIFO 14</t>
  </si>
  <si>
    <t>CHUVEIRO MULTITEMPERATURAS, COM REGULAGEM DE INCLINAÇÃO, DE 7500 W/220 V</t>
  </si>
  <si>
    <t>COMPRESSOR DE AR DIRETO KIT COMPLETO</t>
  </si>
  <si>
    <t>CONDULETE METÁLICO DE 3/4" TIPO C</t>
  </si>
  <si>
    <t>CONDULETE METÁLICO DE 3/4" TIPO E</t>
  </si>
  <si>
    <t>CONDULETE METÁLICO DE 3/4" TIPO LB</t>
  </si>
  <si>
    <t>CONDULETE METÁLICO DE 3/4" TIPO LL</t>
  </si>
  <si>
    <t>CONECTOR SPLIT-BOLT PARA CABO DE 25 MM², LATÃO, SIMPLES</t>
  </si>
  <si>
    <t>CONECTOR SPLIT-BOLT PARA CABO DE 35 MM², LATÃO, SIMPLES</t>
  </si>
  <si>
    <t>CONECTOR SPLIT-BOLT PARA CABO DE 50 MM², LATÃO, SIMPLES</t>
  </si>
  <si>
    <t>CONJUNTO 1 INTERRUPTOR SIMPLES E 1 TOMADA 2P + T DE 10 A, COMPLETO</t>
  </si>
  <si>
    <t>CONJUNTO 2 TOMADAS 2P + T DE 10 A, COMPLETO</t>
  </si>
  <si>
    <t>CONTATOR DE POTÊNCIA 16 A - 2 NA + 2 NF</t>
  </si>
  <si>
    <t>CONTATOR DE POTÊNCIA 22 A/25 A - 2 NA + 2 NF</t>
  </si>
  <si>
    <t>CONTATOR DE POTÊNCIA 32 A - 2 NA + 2 NF</t>
  </si>
  <si>
    <t>COTOVELO EXTERNO PVC SISTEMA X</t>
  </si>
  <si>
    <t>COTOVELO INTERNO PVC SISTEMA X</t>
  </si>
  <si>
    <t>CURVA PARA ELETRODUTO ¾</t>
  </si>
  <si>
    <t>DIMMER ROTATIVO BIVOLT BRANCO 400W</t>
  </si>
  <si>
    <t>DISJUNTOR SÉRIE UNIVERSAL, EM CAIXA MOLDADA, TÉRMICO E MAGNÉTICO FIXOS, BIPOLAR 480 V, CORRENTE DE 63 A</t>
  </si>
  <si>
    <t xml:space="preserve">DISJUNTOR TERMOMAGNETICO TRIPOLAR 125A </t>
  </si>
  <si>
    <t>DISJUNTOR TERMOMAGNÉTICO TRIPOLAR 200A/600V, TIPO FXD/ICC - 35 KA</t>
  </si>
  <si>
    <t>DISJUNTOR TERMOMAGNÉTICO, BIPOLAR 220/380V, CORRENTE DE 20 A</t>
  </si>
  <si>
    <t>DISJUNTOR TERMOMAGNÉTICO, BIPOLAR 220/380V, CORRENTE DE 32 A</t>
  </si>
  <si>
    <t>DISJUNTOR TERMOMAGNÉTICO, BIPOLAR 220/380V, CORRENTE DE 50 A</t>
  </si>
  <si>
    <t>DISJUNTOR TERMOMAGNÉTICO, TRIPOLAR 220/380V, CORRENTE DE 63 A</t>
  </si>
  <si>
    <t>DISJUNTOR TERMOMAGNÉTICO, UNIPOLAR 127/220V, CORRENTE DE 10 A</t>
  </si>
  <si>
    <t>DISJUNTOR TERMOMAGNÉTICO, UNIPOLAR 127/220V, CORRENTE DE 25 A</t>
  </si>
  <si>
    <t>DISJUNTOR TERMOMAGNÉTICO, UNIPOLAR 127/220V, CORRENTE DE 32 A</t>
  </si>
  <si>
    <t>DISJUNTOR TERMOMAGNÉTICO, UNIPOLAR 127/220V, CORRENTE DE 50 A</t>
  </si>
  <si>
    <t>ELETRODUTO CORRUGADO EM POLIETILENO DE ALTA DENSIDADE, DN = 30 MM</t>
  </si>
  <si>
    <t>ELETRODUTO DE FERRO GALVANIZADO, PESADO DE 1 1/2" - COM ACESSÓRIOS</t>
  </si>
  <si>
    <t>ELETRODUTO DE PVC CORRUGADO FLEXÍVEL LEVE, DIÂMETRO EXTERNO DE 25 MM</t>
  </si>
  <si>
    <t>ELETRODUTO DE PVC RÍGIDO ROSCÁVEL DE 1 1/2" - COM ACESSÓRIOS</t>
  </si>
  <si>
    <t>ELETRODUTO DE PVC RÍGIDO ROSCÁVEL DE 1" - COM ACESSÓRIOS</t>
  </si>
  <si>
    <t>ELETRODUTO DE PVC RÍGIDO ROSCÁVEL DE 3/4" - COM ACESSÓRIOS</t>
  </si>
  <si>
    <t>ELETRODUTO METÁLICO FLEXÍVEL COM CAPA DE PVC DE 3/4"</t>
  </si>
  <si>
    <t>ESCADA ALUMINIO TELESCÓPICA 4.4 M 15 DEGRAUS</t>
  </si>
  <si>
    <t>ESCADA MULTIFUNCIONA MOR 5131 4X3 12 DEGRAUS ALUMINIO</t>
  </si>
  <si>
    <t>FECHADURA INTERNA ESPELHO AÇO 40 MM MGM STILO</t>
  </si>
  <si>
    <t>FIO DE COBRE, SÓLIDO, CLASSE 1, ISOLAÇÃO EM PVC/A, ANTICHAMA BWFB, 450/750V, SEÇÃO NOMINAL 4 MM²</t>
  </si>
  <si>
    <t>FIO RÍGIDO DE COBRE 4 MM², ISOLAMENTO 750 V, ISOLAÇÃO PVC</t>
  </si>
  <si>
    <t>FITA EM AÇO INOXIDÁVEL PARA POSTE DE 0,50 M X 19 MM, COM FECHO EM AÇO INOXIDÁVEL</t>
  </si>
  <si>
    <t xml:space="preserve">FITA ISOLANTE COMP. FILME PVC, ANTICHAMA, QUE ATENDA À NBR 5410, ISOLAÇÃO ATÉ 750V, CERTIF. PELO INMETRO, DE 19 MM X 20M </t>
  </si>
  <si>
    <t>FITA ISOLANTE DE ALTA FUSÃO 19 MM X 10 M (ROLO)</t>
  </si>
  <si>
    <t>FITA ISOLANTE DE BORRACHA AUTOFUSÃO, USO ATÉ 69 KV (ALTA TENSÃO)</t>
  </si>
  <si>
    <t>FURADEIRA DE IMPACTO COM MANDRIL 3/4 760W</t>
  </si>
  <si>
    <t>HASTE DE ATERRAMENTO DE 5/8 X 2,40 M</t>
  </si>
  <si>
    <t>INTERRUPTOR COM 1 TECLA SIMPLES E PLACA</t>
  </si>
  <si>
    <t>CON</t>
  </si>
  <si>
    <t>INTERRUPTOR COM 2 TECLAS SIMPLES E PLACA</t>
  </si>
  <si>
    <t>INTERRUPTOR SIMPLES 250 V 10 A SISTEMA X</t>
  </si>
  <si>
    <t>JOGO DE CHAVES DE FENDA</t>
  </si>
  <si>
    <t>JOGO DE CHAVES DE PHILIPS</t>
  </si>
  <si>
    <t>LAMPADA DE LED 13,5W COM BASE E27</t>
  </si>
  <si>
    <t>LAMPADA DE LED TUBULAR T8 COM BASE G-13, DE 1600 ATÉ 1943 IM - 18 W</t>
  </si>
  <si>
    <t>LAMPADA DE LED TUBULAR T8 COM BASE G-13, DE 750 ATÉ 940 IM - 9 W</t>
  </si>
  <si>
    <t>LÂMPADA LED 10W BIVOLT BRANCA, FORMATO TRADICIONAL (BASE E27)</t>
  </si>
  <si>
    <t>PARAFUSO DE AÇO TIPO CHUMBADOR PARABOLT, DIÂMETRO 3/8", COMPRIMENTO 75 MM</t>
  </si>
  <si>
    <t xml:space="preserve">PARAFUSO DE AÇO ZINCADO COM ROSCA SOBERBA, CABEÇA CHATA E FENDA SIMPLES, DIÂMETRO 2,5MM, COMPRIMENTO 9,5 MM </t>
  </si>
  <si>
    <t xml:space="preserve">PARAFUSO DE AÇO ZINCADO COM ROSCA SOBERBA, CABEÇA CHATA E FENDA SIMPLES, DIÂMETRO 4,2MM, COMPRIMENTO 32 MM </t>
  </si>
  <si>
    <t xml:space="preserve">PARAFUSO DE AÇO ZINCADO COM ROSCA SOBERBA, CABEÇA CHATA E FENDA SIMPLES, DIÂMETRO 4,8MM, COMPRIMENTO 45 MM </t>
  </si>
  <si>
    <t>PARAFUSO DE FENDA - 10 MM COM BUCHA</t>
  </si>
  <si>
    <t>PARAFUSO DE FENDA - 6 MM COM BUCHA</t>
  </si>
  <si>
    <t>PARAFUSO DE FENDA - 8 MM COM BUCHA</t>
  </si>
  <si>
    <t>PARAFUSO DE FERRO POLIDO, SEXTAVADO, COM ROSCA INTEIRA, DIÂMETRO 5/16" COMPRIMENTO 3/4", COM PORCA E ARRUELA LISA LEVE</t>
  </si>
  <si>
    <t>PARAFUSO DE FERRO POLIDO, SEXTAVADO, COM ROSCA PARCIAL, DIÂMETRO 5/8" COMPRIMENTO 6",</t>
  </si>
  <si>
    <t>COM PORCA E ARRUELA DE PRESSÃO MÉDIA</t>
  </si>
  <si>
    <t>PARAFUSO DE LATÃO COM ROSCA SOBERBA, CABEÇA CHATA E FENDA SIMPLES, DIÂMETRO 4,8 MM, COMPRIMENTO 65 MM</t>
  </si>
  <si>
    <t>PARAFUSO SEXTAVADO - 10 MM COM BUCHA</t>
  </si>
  <si>
    <t>PARAFUSO SEXTAVADO - 8 MM COM BUCHA</t>
  </si>
  <si>
    <t>PLACA DE 4 X 2</t>
  </si>
  <si>
    <t>PLACA DE 4 X 4</t>
  </si>
  <si>
    <t>PLACA DE ACRÍLICO TRANSPARENTE ESP = 5 MM PROTEÇÃO A CONTATO ACIDENTAL</t>
  </si>
  <si>
    <t>M²</t>
  </si>
  <si>
    <t>PLAFON PLÁSTICO E/OU PVC PARA ACABAMENTO DE PONTO DE LUZ, COM SOQUETE E-27 PARA LÂMPADAS ATÉ 100 W</t>
  </si>
  <si>
    <t>PLAINA ELÉTRICA 82 MM 720 W</t>
  </si>
  <si>
    <t xml:space="preserve">QUADRO DE DISJUNTORES DE DISTRIBUIÇÃO EM CHAPA METÁLICA PARA ATÉ 4 DISJUNTORES </t>
  </si>
  <si>
    <t xml:space="preserve">QUADRO DE DISJUNTORES DE DITRIBUIÇÃO EM CHAPA METÁLICA PARA ATÉ 12 DISJUNTORES </t>
  </si>
  <si>
    <t xml:space="preserve">QUADRO DE DISTRIBUIÇÃO UNIVERSAL DE SOBREPOR, PARA DISJUNTORES 16 DIN 12 BOLT-ON 150 A </t>
  </si>
  <si>
    <t>QUADRO DE DISTRIBUIÇÃO UNIVERSAL DE SOBREPOR, PARA DISJUNTORES 24 DIN 18 BOLT-ON - 150 A - SEM COMPONENTES</t>
  </si>
  <si>
    <t>RECEPTÁCULO DE PORCELANA COM PARAFUSO DE FIXAÇÃO COM ROSCA E-27</t>
  </si>
  <si>
    <t>RECEPTÁCULO DE PORCELANA COM PARAFUSO DE FIXAÇÃO COM ROSCA E-40</t>
  </si>
  <si>
    <t>RELÉ FOTOELÉTRICO 50/60 HZ 110/220 V - 1200 VA, COMPLETO.</t>
  </si>
  <si>
    <t>SENSOR DE PRESENÇA PARA TETO, COM FOTOCÉLULA, PARA QUALQUER LÂMPADA</t>
  </si>
  <si>
    <t>SERRA MARMORE 220 V OU BIVOLT</t>
  </si>
  <si>
    <t>TAMPA CEGA EM PVC PARA CONDULETE 4 X 2"</t>
  </si>
  <si>
    <t>TERMINAL DE PRESSÃO/COMPRESSÃO PARA CABO 25 MM²</t>
  </si>
  <si>
    <t>TERMINAL DE PRESSÃO/COMPRESSÃO PARA CABO 35 MM²</t>
  </si>
  <si>
    <t>TERMINAL DE COMPRESSÃO PARA CABO DE 2,5 MM²</t>
  </si>
  <si>
    <t>TERMINAL DE PRESSÃO/COMPRESSÃO PARA CABO DE 50 MM²</t>
  </si>
  <si>
    <t>TERMINAL DE PRESSÃO/COMPRESSÃO PARA CABO DE 6 ATÉ 10 MM² TUBULAR</t>
  </si>
  <si>
    <t>UN</t>
  </si>
  <si>
    <t>TOMADA 2P + T DE 10 A - 250 V, COMPLETA</t>
  </si>
  <si>
    <t>TOMADA 2P + T DE 20 A - 250 V, COMPLETA</t>
  </si>
  <si>
    <t xml:space="preserve">TOMADA 3P + T DE 63 A, BLINDADA, INDUSTRIAL DE EMBUTIR </t>
  </si>
  <si>
    <t xml:space="preserve">TOMADA DE CANALETA/PERFILADO UNIVERSAL 2P + T, COM CAIXA E TAMPA </t>
  </si>
  <si>
    <t>TOMADA SISTEMA X - 2P + T 10 A 250 V</t>
  </si>
  <si>
    <t>TRAVA PARA DISJUNTOR</t>
  </si>
  <si>
    <t xml:space="preserve">VERGALHÃO COM ROSCA, PORCA E ARRUELA DE DIÂMETRO 1/4 (TIRANTE) </t>
  </si>
  <si>
    <t>FIO PARALELO 2 X 1,5 MM PRETO</t>
  </si>
  <si>
    <t>FIO PARALELO 2 X 2,5 MM BRANCO</t>
  </si>
  <si>
    <t>FITA ADESIVA ISOLANTE ROLO COM 50 MTS</t>
  </si>
  <si>
    <t>INTERRUPTOR SIMPLES COM ESPELHO</t>
  </si>
  <si>
    <t>LAMPADAS LED 25W 110V</t>
  </si>
  <si>
    <t>SENSOR DE PRESENÇA</t>
  </si>
  <si>
    <t>TOMADAS 10A.COM ESPELHO</t>
  </si>
  <si>
    <t>ABRAÇADEIRA ½"</t>
  </si>
  <si>
    <t>ABRAÇADEIRA 1"</t>
  </si>
  <si>
    <t>ABRAÇADEIRA 3/4 X 1</t>
  </si>
  <si>
    <t>ABRAÇADEIRA 3/4"</t>
  </si>
  <si>
    <t>ADAPTADOR 3/4 COLA</t>
  </si>
  <si>
    <t>ADAPTADOR 60 MARROM COLA</t>
  </si>
  <si>
    <t>ADAPTADOR 75 MARROM COLA</t>
  </si>
  <si>
    <t>ADAPTADOR 85 MARROM COLA</t>
  </si>
  <si>
    <t>ADAPTADOR FLANGE 3/4</t>
  </si>
  <si>
    <t>ADAPTADOR SOLDÁVEL CURTO E ROSCA P/ REGISTRO ¾</t>
  </si>
  <si>
    <t xml:space="preserve">ADESIVO PARA COLAR; A BASE DE RESINA EPOXI, BICOMPONENTE; APRESENTADO NA FORMA BICOMPONENTE (A+B), RESINA E ENDURECEDOR, CURA TOTAL EM 12 HORAS; PARA USO PROFISSIONAL - CONDICIONADO EM EMBALAGEM DE 100 GRAMAS; PARTE A E PARTE B APRESENTADOS EM MASSA. </t>
  </si>
  <si>
    <t>ALUBAND 20 CM</t>
  </si>
  <si>
    <t>ALUBAND 45 CM</t>
  </si>
  <si>
    <t>BOIA ¾</t>
  </si>
  <si>
    <t>BOLSA PRETA</t>
  </si>
  <si>
    <t>BUCHA DE REDUÇÃO 25 X 20 CURTA</t>
  </si>
  <si>
    <t>BUCHA DE REDUÇÃO 40 X ¾</t>
  </si>
  <si>
    <t>BUCHA DE REDUÇÃO ESGOTO 2" x 1 ½"</t>
  </si>
  <si>
    <t>BUCHA REDUÇÃO 3/4 X 1/2 COLA</t>
  </si>
  <si>
    <t>CABEÇOTE P/ TORNEIRA 3/4 DE VOLTA</t>
  </si>
  <si>
    <t>CAIXA DE DESCARGA ACOPLADA</t>
  </si>
  <si>
    <t>CAIXA DESCARGA 9L</t>
  </si>
  <si>
    <t>CAIXA SANFONADA 15 CM 2"</t>
  </si>
  <si>
    <t>CAIXA SANFONADA 15 CM 3"</t>
  </si>
  <si>
    <t>CANO COLA 1/2 vara 6 metros</t>
  </si>
  <si>
    <t>CANO COLA 3/4 vara de 6 metros</t>
  </si>
  <si>
    <t>CANO DE COLA MARROM 1"</t>
  </si>
  <si>
    <t>CANO DE ESGOTO BRANCO 40mm x 1.1/2" - 6 METROS</t>
  </si>
  <si>
    <t>VR</t>
  </si>
  <si>
    <t>CANO PVC 4" ESGOTO 100mm</t>
  </si>
  <si>
    <t>CANO PVC ESGOTO 50</t>
  </si>
  <si>
    <t>CANO PVC ESGOTO 6</t>
  </si>
  <si>
    <t>CANO PVC ESGOTO 8"</t>
  </si>
  <si>
    <t>CAPS SOLDÁVEL DE 25</t>
  </si>
  <si>
    <t>CARRAPETA DE ½"</t>
  </si>
  <si>
    <t>CARRAPETA DE ¾</t>
  </si>
  <si>
    <t>COLA PVC 75 GR</t>
  </si>
  <si>
    <t>COLA PVC 850 GR</t>
  </si>
  <si>
    <t>COTOVELO AZUL ¾</t>
  </si>
  <si>
    <t>COTOVELO AZUL 3/4 X 1/2</t>
  </si>
  <si>
    <t>COTOVELO COLA ¾</t>
  </si>
  <si>
    <t>COTOVELO COLA 1"</t>
  </si>
  <si>
    <t>COTOVELO DE CANO BRANCO DE 40</t>
  </si>
  <si>
    <t>COTOVELO ESGOTO DE 50</t>
  </si>
  <si>
    <t>COTOVELO PVC COLA ¾</t>
  </si>
  <si>
    <t>COTOVELO PVC ESGOTO 6</t>
  </si>
  <si>
    <t>COTOVELO PVC ESGOTO DE 40</t>
  </si>
  <si>
    <t>CURVA BRANCA DE 40</t>
  </si>
  <si>
    <t>CURVA DE PVC 90° X ½</t>
  </si>
  <si>
    <t>CURVA DE PVC 90° X ¾</t>
  </si>
  <si>
    <t>CURVA DE PVC 90° X 1"</t>
  </si>
  <si>
    <t>CURVA DE PVC 90° X 2"</t>
  </si>
  <si>
    <t>CURVA DE TRANSPOSIÇÃO SOLDÁVEL 25MM</t>
  </si>
  <si>
    <t>ENGATE PVC</t>
  </si>
  <si>
    <t>ENGATE PVC 40 CM</t>
  </si>
  <si>
    <t>ENGATE PVC 50 CM</t>
  </si>
  <si>
    <t>ENGATE PVC 60 CM</t>
  </si>
  <si>
    <t>JOELHO 90º SOLDÁVEL 25mm x 3/4" (MARROM)</t>
  </si>
  <si>
    <t>JOELHO ESGOTO 45 X 100</t>
  </si>
  <si>
    <t>JOELHO ESGOTO 45 X 75</t>
  </si>
  <si>
    <t>JOELHO ESGOTO 90º X 75mm</t>
  </si>
  <si>
    <t>JOELHO MISTO AZUL 3/4 X ½</t>
  </si>
  <si>
    <t>JOELHO SOLD 90 X 20</t>
  </si>
  <si>
    <t>KIT SALVA REGISTRO</t>
  </si>
  <si>
    <t>LIXA DE FERRO Nº 80</t>
  </si>
  <si>
    <t>LUVA 3/4 COLA</t>
  </si>
  <si>
    <t>LUVA AZUL ¾</t>
  </si>
  <si>
    <t>LUVA AZUL 3/4 X 1/2</t>
  </si>
  <si>
    <t>LUVA COLA  1'</t>
  </si>
  <si>
    <t>LUVA CORRER ½</t>
  </si>
  <si>
    <t>LUVA ESGOTO 6"</t>
  </si>
  <si>
    <t>LUVA ESGOTO CORRER 40</t>
  </si>
  <si>
    <t>LUVA ESGOTO SIMPLES 75 MM 3"</t>
  </si>
  <si>
    <t>LUVA ESGOTO SOLDÁVEL 40</t>
  </si>
  <si>
    <t>LUVA PVC 1"</t>
  </si>
  <si>
    <t>LUVA PVC 2"</t>
  </si>
  <si>
    <t>LUVA PVC COLA CORRER 3/4 COLA SOLDÁVEL</t>
  </si>
  <si>
    <t>LUVA PVC ESGOTO 3</t>
  </si>
  <si>
    <t>LUVA SOLDÁVEL ¾"</t>
  </si>
  <si>
    <t>MANGUEIRA ALTA PRESSÃO ½</t>
  </si>
  <si>
    <t>MANGUEIRA PRETA ¾"</t>
  </si>
  <si>
    <t>MANGUEIRA PRETA 1"</t>
  </si>
  <si>
    <t>NIPLE ½"</t>
  </si>
  <si>
    <t>NIPLE ¾"</t>
  </si>
  <si>
    <t>PARAFUSO COM BUCHA 10 MM COLA</t>
  </si>
  <si>
    <t>PARAFUSO COM BUCHA N°8</t>
  </si>
  <si>
    <t>PARAFUSO PARA LAVATÓRIO 8 MM</t>
  </si>
  <si>
    <t>PARAFUSO PARA VASO 10 MM</t>
  </si>
  <si>
    <t>PARAFUSOS COM BUCHA 6</t>
  </si>
  <si>
    <t>PASTA LUBRIFICANTE 160 GRAMAS</t>
  </si>
  <si>
    <t>PLUG DE ½</t>
  </si>
  <si>
    <t>RECEPTÁCULO LOUÇA</t>
  </si>
  <si>
    <t>REDUÇÃO 40 X ¾"</t>
  </si>
  <si>
    <t>REGISTRO DE PRESSÃO 1416 C 23 ¾</t>
  </si>
  <si>
    <t>REGISTRO ESFERA PVC 3/4 COLA</t>
  </si>
  <si>
    <t>REGISTRO GAVETA 1509 C50 ¾</t>
  </si>
  <si>
    <t>REPARO DE CAIXA ACOPLADA COMPLETA</t>
  </si>
  <si>
    <t>REPARO DE CAIXA ACOPLADA DE ENTRADA</t>
  </si>
  <si>
    <t>REPARO DE CAIXA ACOPLADA DE SAÍDA</t>
  </si>
  <si>
    <t>REPARO DE VÁLVULA DE CAIXA DE DESCARGA</t>
  </si>
  <si>
    <t>REPARO DE VÁLVULA HIDRA 2550</t>
  </si>
  <si>
    <t>SIFÃO SANFONADA UNIVERSAL</t>
  </si>
  <si>
    <t>TAMPÃO ¾'</t>
  </si>
  <si>
    <t>TAMPÃO 1'</t>
  </si>
  <si>
    <t>TE PVC COLA ¾</t>
  </si>
  <si>
    <t>TEE ESGOTO 150 X 100</t>
  </si>
  <si>
    <t>TEE ESGOTO 40 BRANCO</t>
  </si>
  <si>
    <t>TEE ESGOTO 6 X 4</t>
  </si>
  <si>
    <t>TEE ESGOTO DE 50 MM</t>
  </si>
  <si>
    <t>TEE MISTO AZUL 3/4</t>
  </si>
  <si>
    <t>TEE MISTO AZUL 3/4 X ½</t>
  </si>
  <si>
    <t>TEE SOLD 20 MM</t>
  </si>
  <si>
    <t>TEE SOLD 25 MM</t>
  </si>
  <si>
    <t>TORNEIRA B. MÓVEL PAREDE ¾</t>
  </si>
  <si>
    <t>TORNEIRA BICA MÓVEL BALCÃO ¾</t>
  </si>
  <si>
    <t>TORNEIRA BICA MOVEL PAREDE 116</t>
  </si>
  <si>
    <t>TORNEIRA DE MESA PARA LAVATÓRIO PRESSMATIC COMPACT</t>
  </si>
  <si>
    <t>TORNEIRA LAVATORIO ¾</t>
  </si>
  <si>
    <t>TORNEIRA PARA JARDIM METAL ¾</t>
  </si>
  <si>
    <t>TORNEIRA PARA TANQUE METAL</t>
  </si>
  <si>
    <t>TUBO DE ESGOTO 100</t>
  </si>
  <si>
    <t>TUBO DE ESGOTO 40</t>
  </si>
  <si>
    <t>TUBO DE ESGOTO 75</t>
  </si>
  <si>
    <t>TUBO DE LIGAÇÃO VASO SANITÁRIO 30 CM (PAREDE/VASO)</t>
  </si>
  <si>
    <t>TUBO ROSCÁVEL 6M ¾</t>
  </si>
  <si>
    <t>UNIÃO 110 MARROM COLA</t>
  </si>
  <si>
    <t>UNIÃO 85 MARROM COLA</t>
  </si>
  <si>
    <t>VALVULA DE RETENÇÃO SOLDÁVEL PVC 25MM</t>
  </si>
  <si>
    <t>VÁLVULA HIDRA 25 X 50</t>
  </si>
  <si>
    <t>VALVULA LAVATORIO</t>
  </si>
  <si>
    <t>VÁLVULA MICTÓRIO CROMADA</t>
  </si>
  <si>
    <t>VALVULA REGULADORA REDUTORA DE PRESSÃO 3/4 LATÃO CENSI</t>
  </si>
  <si>
    <t>VARAS CANO ESGOTO DE 40 MM</t>
  </si>
  <si>
    <t>VASO SANITÁRIO COMUM – ADULTO</t>
  </si>
  <si>
    <t>REPARO DE VÁLVULA DE DESCARGA (HIDRA)</t>
  </si>
  <si>
    <t>VASO SANITÁRIO C/ CAIXA ACOPLADA</t>
  </si>
  <si>
    <t>VEDA ROSCA18mm x 50mt</t>
  </si>
  <si>
    <t>BOIA PARA CAIXA D’AGUA ¾</t>
  </si>
  <si>
    <t>CAIXA D’AGUA EM FIBRA CAPACIDADE 310 LITROS</t>
  </si>
  <si>
    <t>CAIXA DE DESCARGA PLATISCA BRANCA 6 LITROS</t>
  </si>
  <si>
    <t>COTOVELO ¾ COLA ENCANAMENTO LL</t>
  </si>
  <si>
    <t>JOELHO 45° EM PVC PARA ESGOTO 100 MM BRANCO</t>
  </si>
  <si>
    <t>JOELHO 45° EM PVC PARA ESGOTO 50 MM BRANCO</t>
  </si>
  <si>
    <t>JOELHO 45° EM PVC PARA ESGOTO 75 MM BRANCO</t>
  </si>
  <si>
    <t>JOELHO 90° EM PVC PARA ESGOTO 100 MM BRANCO</t>
  </si>
  <si>
    <t>JOELHO 90° EM PVC PARA ESGOTO 50 MM BANCO</t>
  </si>
  <si>
    <t>JOELHO 90° EM PVC PARA ESGOTO 75 MM BRANCO</t>
  </si>
  <si>
    <t>LUVA ¾ COLA ENCANAMENTO LL</t>
  </si>
  <si>
    <t>LUVA 100MM BRANCO</t>
  </si>
  <si>
    <t>LUVA 75 MM BRANCO</t>
  </si>
  <si>
    <t>MECANISMO COMPLETO PARA CAIXA ACOPLADA</t>
  </si>
  <si>
    <t>RALO DE PIA – VALVULA DE PIA OU VALV. AMERICANA P/ PIA PVC</t>
  </si>
  <si>
    <t>REGISTRO DE GAVETA ¾</t>
  </si>
  <si>
    <t>SIFÃO FLEXÍVEL MULTIÚSO</t>
  </si>
  <si>
    <t>TANQUE EM POLIPROPILENO 20 LITROS BRANCO</t>
  </si>
  <si>
    <t>TE ¾ COLA ENCANAMENTO LL</t>
  </si>
  <si>
    <t>TE EM PVC PARA ESGOTO 100 MM BRANCO</t>
  </si>
  <si>
    <t>TE EM PVC PARA ESGOTO 75 MM BRANCO</t>
  </si>
  <si>
    <t>TORNEIRA CROMADA BANCADA 1/2’ PARA LAVATORIO</t>
  </si>
  <si>
    <t>TORNEIRA CROMADA LONGA DE PAREDE 1/2’</t>
  </si>
  <si>
    <t>TORNEIRA METAL PARA JARDIM 1/2’</t>
  </si>
  <si>
    <t>TUBO DE COLA PARA CANO PVC COM PINCEL 175G</t>
  </si>
  <si>
    <t>TUBO PVC ¾ MARROM – VARA COM 6 MTS.</t>
  </si>
  <si>
    <t>TUBO PVC 50 MM BRANCO – VARA COM 6 MTS.</t>
  </si>
  <si>
    <t>TUBO PVC 50 MM MARROM – VARA COM 6 MTS.</t>
  </si>
  <si>
    <t>TUBO PVC 75 MM BANCO – VARA COM 6 MTS.</t>
  </si>
  <si>
    <t>TUBO PVC ESGOTO 100 MM 4’ - VARA COM 6 MTS.</t>
  </si>
  <si>
    <t>ASSENTO PARA VASO SANITARIO, SECO, BRANCO, REFORÇADO, ARCO LIS, ESPESSO, SOBRETAMPA BRILHANTE, MODELO COMPATIVÉL COM LOUÇAS TRADICIONAIS (OVAIS)</t>
  </si>
  <si>
    <t>CAIXA D’AGUA EM FIBRA CAPACIDADE 1.000 LITROS</t>
  </si>
  <si>
    <t>CAIXA D’AGUA EM FIBRA CAPACIDADE 500 LITROS</t>
  </si>
  <si>
    <t>TEE ROSCAVEL PVC BRANCO 1/2"</t>
  </si>
  <si>
    <t>TEE ROSCAVEL PVC BRANCO 3/4</t>
  </si>
  <si>
    <t>VALVULA DE MICTÓRIO AUTOMATICA TEMPORIZADA</t>
  </si>
  <si>
    <t>CAIBRO DE EUCALIPTO METRO 5X7</t>
  </si>
  <si>
    <t>MTS</t>
  </si>
  <si>
    <t>MADEIRITE 14 MM PÍNUS</t>
  </si>
  <si>
    <t>RIPA EUCALIPTO 5X1,5CM</t>
  </si>
  <si>
    <t>SARRAFO 05 CM PINUS DE 3 MTS (PÇ)</t>
  </si>
  <si>
    <t>TABUA PÍNUS 20 CM – TABUA COM 3 MTS. 20X2,0X3MTS</t>
  </si>
  <si>
    <t>TABUA PINUS 30 CM – TABUA COM 3 MTS. 30X2,0X3MTS</t>
  </si>
  <si>
    <t>VIGA 12 EUCALIPTO 12X5 COM 5 METROS</t>
  </si>
  <si>
    <t>VIGA 20 EUCALIPTO 20X5 COM 5 METROS</t>
  </si>
  <si>
    <t>ESCORA EUCALIPTO 6,0 M</t>
  </si>
  <si>
    <t>EUCALIPTO TRATADO 11 A 13 X 2,20</t>
  </si>
  <si>
    <t>EUCALIPTO TRATADO 14 A 16 X 5 M</t>
  </si>
  <si>
    <t>EUCALIPTO TRATADO 14 A 16 X 6 M</t>
  </si>
  <si>
    <t>EUCALIPTO TRATADO 14 A 16 X 7 M</t>
  </si>
  <si>
    <t>EUCALIPTO TRATADO 14 A 16 X 8 M</t>
  </si>
  <si>
    <t>EUCALIPTO TRATADO 17 A 20 X 5M</t>
  </si>
  <si>
    <t>EUCALIPTO TRATADO 17 A 20 X 6M</t>
  </si>
  <si>
    <t>EUCALIPTO TRATADO 17 A 20 X 7M</t>
  </si>
  <si>
    <t>EUCALIPTO TRATADO 17 A 20 X 8M</t>
  </si>
  <si>
    <t>EUCALIPTO TRATADO 21 A 25 X 5M</t>
  </si>
  <si>
    <t>EUCALIPTO TRATADO 21 A 25 X 6M</t>
  </si>
  <si>
    <t>EUCALIPTO TRATADO 21 A 25 X 7M</t>
  </si>
  <si>
    <t>EUCALIPTO TRATADO 21 A 25 X 8M</t>
  </si>
  <si>
    <t>EUCALIPTO TRATADO 26 A 30 X 6M</t>
  </si>
  <si>
    <t>EUCALIPTO TRATADO 26 A 30 X 7M</t>
  </si>
  <si>
    <t>EUCALIPTO TRATADO 26 A 30 X 8M</t>
  </si>
  <si>
    <t>EUCALIPTO TRATADO 26 A 30 X5M</t>
  </si>
  <si>
    <t>EUCALIPTO TRATADO 31 A 35 X 10,00M</t>
  </si>
  <si>
    <t>EUCALIPTO TRATADO 31 A 35 X 11M</t>
  </si>
  <si>
    <t>EUCALIPTO TRATADO 31 A 35 X 12M</t>
  </si>
  <si>
    <t>EUCALIPTO TRATADO 31 A 35 X 7,00M</t>
  </si>
  <si>
    <t>EUCALIPTO TRATADO 31 A 35 X 8,00M</t>
  </si>
  <si>
    <t>EUCALIPTO TRATADO 31 A 35 X 9,00M</t>
  </si>
  <si>
    <t>EUCALIPTO TRATADO 36 A 40 X 10M</t>
  </si>
  <si>
    <t>EUCALIPTO TRATADO 36 A 40 X 11M</t>
  </si>
  <si>
    <t>EUCALIPTO TRATADO 36 A 40 X 12M</t>
  </si>
  <si>
    <t>EUCALIPTO TRATADO 36 A 40 X 7M</t>
  </si>
  <si>
    <t>EUCALIPTO TRATADO 36 A 40 X 8M</t>
  </si>
  <si>
    <t>EUCALIPTO TRATADO 36 A 40 X 9M</t>
  </si>
  <si>
    <t>EUCALIPTO TRATADO 41 A 45 X 10M</t>
  </si>
  <si>
    <t>EUCALIPTO TRATADO 41 A 45 X 11M</t>
  </si>
  <si>
    <t>EUCALIPTO TRATADO 41 A 45 X 12M</t>
  </si>
  <si>
    <t>EUCALIPTO TRATADO 41 A 45 X 7M</t>
  </si>
  <si>
    <t>EUCALIPTO TRATADO 41 A 45 X 8M</t>
  </si>
  <si>
    <t>EUCALIPTO TRATADO 41 A 45 X 9M</t>
  </si>
  <si>
    <t>EUCALIPTO TRATADO 8 A 10 X 2,20</t>
  </si>
  <si>
    <t>GRAMPO GALVANIZADO 19 X 11</t>
  </si>
  <si>
    <t>MADERITE 13MM- 1,10 X 2,20 M - COLA BRANCA</t>
  </si>
  <si>
    <t>MADERITE 16MM- 1,10 X 2,20 M - COLA BRANCA</t>
  </si>
  <si>
    <t>MADERITE 20MM- 1,10 X 2,20 M - COLA BRANCA</t>
  </si>
  <si>
    <t>PREGO 13 X 15</t>
  </si>
  <si>
    <t>PREGO 17 X 21 COM CABEÇA</t>
  </si>
  <si>
    <t>PREGO 18 X 30 COM CABEÇA</t>
  </si>
  <si>
    <t>PREGO 20 X 30</t>
  </si>
  <si>
    <t>PREGO 22 X 48</t>
  </si>
  <si>
    <t>PREGO 25X72 COM CABEÇA</t>
  </si>
  <si>
    <t>RIPA EUCALIPTO 5 X1,5X4M</t>
  </si>
  <si>
    <t>SARRAFO EUCAL. TRAT. 10 X 2,5 X 4 M</t>
  </si>
  <si>
    <t>SARRAFO EUCALIPTO TRATADO 15 X 2,5 X 4M</t>
  </si>
  <si>
    <t>SARRAFO EUCALIPTO TRATADO 5X2,5X2,0M</t>
  </si>
  <si>
    <t>TABUA EUCAL. TRAT. 30 X 2,5 X 3 M</t>
  </si>
  <si>
    <t>TÁBUA EUCALIPTO TRATADO 30 X 2,5 X 4M</t>
  </si>
  <si>
    <t>VIGA EUCALIPTO TRATADO 12 X 5,5 X 3,5M</t>
  </si>
  <si>
    <t>VIGA EUCALIPTO TRATADO 12 X 5,5 X 4M</t>
  </si>
  <si>
    <t>ARAME FARPADO 400MM 1,6MM</t>
  </si>
  <si>
    <t>ARAME RECOZIDO TORCIDO 1 KG</t>
  </si>
  <si>
    <t>ARAME LISOGALVANIZADO, FIO N 16, COM 60M PARA PC 1,65MM.</t>
  </si>
  <si>
    <t>ARAME RECOZIDO LISO N°18 1 KG</t>
  </si>
  <si>
    <t>ARAME, LISO GALVANIZADO, FIO N 14, COM 39M PARA PC 2,11 MM.</t>
  </si>
  <si>
    <t>LÂMINA DE ROÇADEIRA 2 PONTAS 350 MM - STHIL</t>
  </si>
  <si>
    <t>LIXA FERRO 150</t>
  </si>
  <si>
    <t>PARAFUSO PARA TELHA 05/16 110MM</t>
  </si>
  <si>
    <t>PREGO C/ CABEÇA 17/21 AÇO – PACOTE C/ 01 KG</t>
  </si>
  <si>
    <t>PCTE</t>
  </si>
  <si>
    <t>PREGO C/ CABEÇA 18/30 AÇO – PACOTE C- 01 KG</t>
  </si>
  <si>
    <t>PREGO DE TELHA 18/27 MM AÇO – PACOTE C/01 KG</t>
  </si>
  <si>
    <t>VERGALHÃO 1/4’’ BARRA COM 12 MTS</t>
  </si>
  <si>
    <t>VERGALHÃO 3/16’ BARRA COM 12 MTS</t>
  </si>
  <si>
    <t>VERGALHÃO 3/8’ BARRA COM 12 MTS</t>
  </si>
  <si>
    <t>VERGALHÃO 5/16’ BARRA COM 12 MTS</t>
  </si>
  <si>
    <t>ALUMÍNIO CHAPA 1.20 X 3000 X 1250 ANTIDERRAPANTE</t>
  </si>
  <si>
    <t>BARRA CHATA 1 1/4 X 3/16</t>
  </si>
  <si>
    <t>BARRA CHATA 1/2" X 3/16"</t>
  </si>
  <si>
    <t>BARRA CHATA 2 X 3/16</t>
  </si>
  <si>
    <t>BARRA CHATA 3/4 X 1/8</t>
  </si>
  <si>
    <t>BARRA ROSCADA ZINCADA ¼</t>
  </si>
  <si>
    <t>BROCA AÇO RÁPIDO ¼"</t>
  </si>
  <si>
    <t>BROCA ACO RAPIDO ½"</t>
  </si>
  <si>
    <t>BROCA AÇO RÁPIDO 1/8"</t>
  </si>
  <si>
    <t>BROCA PARA CONCRETO 10 MM</t>
  </si>
  <si>
    <t>BROCA PARA CONCRETO 12 MM</t>
  </si>
  <si>
    <t>BROCA PARA CONCRETO 14 MM</t>
  </si>
  <si>
    <t>BROCA PARA CONCRETO 6 MM</t>
  </si>
  <si>
    <t>BROCA PARA CONCRETO 8 MM</t>
  </si>
  <si>
    <t>BUCHA DE NYLON 12 COM PARAFUSO</t>
  </si>
  <si>
    <t>BUCHA DE NYLON 14 COM PARAFUSO</t>
  </si>
  <si>
    <t>CANTONEIRA 1 1/4 X 3/16</t>
  </si>
  <si>
    <t>CANTONEIRA 1" 3/16</t>
  </si>
  <si>
    <t>CANTONEIRA 2 X 2 X 3/16</t>
  </si>
  <si>
    <t>CANTONEIRA 3/4 X 1/8"</t>
  </si>
  <si>
    <t>CHAPA 1200 X 2000 - 1/4</t>
  </si>
  <si>
    <t>CHAPA 1200 X 2000 – 3/16</t>
  </si>
  <si>
    <t>CHAPA 1200 X 3000 – ½</t>
  </si>
  <si>
    <t>CHUMBADOR 3/8 X 2 ½</t>
  </si>
  <si>
    <t>CORRENTE 4.0 MM 5/32" CURTO</t>
  </si>
  <si>
    <t>DISCO DE CORTE 4 X 1/2"</t>
  </si>
  <si>
    <t>DISCO DE CORTE 4.1/2 X 1,0 MM</t>
  </si>
  <si>
    <t>DISCO DE CORTE 7" – ESMERILHADEIRA</t>
  </si>
  <si>
    <t>DISCO DE DESBASTE 7" – SOLDA</t>
  </si>
  <si>
    <t>DISCO DE DESBASTE 9"</t>
  </si>
  <si>
    <t>DISCO DE SERRA CIRCULAR BANCADA DIANTEIRA 250 MM COM 24 DENTES</t>
  </si>
  <si>
    <t>DISCO DE SERRA CIRCULAR BANCADA DIANTEIRA 350 MM COM 24 DENTES</t>
  </si>
  <si>
    <t>DISCO DE SERRA CIRCULAR MANUAL DE 7"</t>
  </si>
  <si>
    <t>DISCO DESBASTE 4 1/2 X 1,0 MM</t>
  </si>
  <si>
    <t>DISCO DESBASTE 4 X ½"</t>
  </si>
  <si>
    <t>DISCO DIAMANTADO PARA CORTE PISO PARA MAQUINA MAKITA</t>
  </si>
  <si>
    <t>DOBRADIÇA FERRADURA Nº 2 – PAR</t>
  </si>
  <si>
    <t>DOBRADIÇA GONZO COM ABA 5/8</t>
  </si>
  <si>
    <t>DOBRADIÇA REDONDA GONZO ½</t>
  </si>
  <si>
    <t>DOBRADIÇA REDONDA GONZO 1"</t>
  </si>
  <si>
    <t>ELETRODO 2 X 1/2"</t>
  </si>
  <si>
    <t>LAT</t>
  </si>
  <si>
    <t>ELETRODO DE FERRO FUNDIDO LIMÁVEL 2,5 (CX 1 KG)</t>
  </si>
  <si>
    <t>ELETRODO INOX 2,5</t>
  </si>
  <si>
    <t>ELETRODO INOX 3,25</t>
  </si>
  <si>
    <t>ELETRODO INOX 318</t>
  </si>
  <si>
    <t>ELETRODO OK 60 X 13 X 2,25</t>
  </si>
  <si>
    <t>ELETRODO OK 60 X 13 X 2,50</t>
  </si>
  <si>
    <t>ELETRODO OK 60 X 13 X 3,25</t>
  </si>
  <si>
    <t>ELETRODO OK 70 X 18 X 2,25</t>
  </si>
  <si>
    <t>ELETRODO OK 70 X 18 X 2,50</t>
  </si>
  <si>
    <t>ELETRODO OK 70 X 18 X 3,25</t>
  </si>
  <si>
    <t>ESCOVA DE AÇO 6X1 2X1 8X7/8</t>
  </si>
  <si>
    <t>FERRO LISO 3/16</t>
  </si>
  <si>
    <t>FERRO LISO 3/8</t>
  </si>
  <si>
    <t>JOGO CHAVE BOCA COMBINADA COMPLETO (MM)</t>
  </si>
  <si>
    <t xml:space="preserve">LENTE DE MÁSCARA DE SOLDA ELETRÔNICA </t>
  </si>
  <si>
    <t>LIMPA CONTATO 300 ML</t>
  </si>
  <si>
    <t>MALHA POP 10 X 10 X 4.2 3X2 (Q138) LEVE</t>
  </si>
  <si>
    <t>MALHA POP 10 X 10 X 4.2 3X2 (Q138) MÉDIA</t>
  </si>
  <si>
    <t>MARRETA OITAVADA 2000 G COM CABO</t>
  </si>
  <si>
    <t>METALON 20 X 20 X 1,50</t>
  </si>
  <si>
    <t>METALON 30 X 20 X 1.20</t>
  </si>
  <si>
    <t>METALON 30 X 20 X 1.50</t>
  </si>
  <si>
    <t>METALON 40 X 40 X 1.50</t>
  </si>
  <si>
    <t>METALON 40 X 40 X 3,25</t>
  </si>
  <si>
    <t>METALON 50 X 20 X 1,50</t>
  </si>
  <si>
    <t>METALON 50 X 30 X 1.20</t>
  </si>
  <si>
    <t>METALON 50 X 50 X 3.00</t>
  </si>
  <si>
    <t>PARAFUSO PARA TELHA 1/4 1"</t>
  </si>
  <si>
    <t>PARAFUSO ROSCA SOBERBA 5/16" X 75 MM</t>
  </si>
  <si>
    <t>PONTEIRA 1.1/4"</t>
  </si>
  <si>
    <t>PORCA DE AÇO GRS ¼</t>
  </si>
  <si>
    <t>PREGO 13 X 18</t>
  </si>
  <si>
    <t>SERRA COPO AÇO RAP. 1,5/16</t>
  </si>
  <si>
    <t>SUPORTE P/SERRA COPO 3/8"</t>
  </si>
  <si>
    <t>PREGO 15 X 21</t>
  </si>
  <si>
    <t>TELHA GALVANIZADA</t>
  </si>
  <si>
    <t>ALAMBRADO FIO 10 200 MTS LINEAR X 2,5 MTS DE ALUTRA</t>
  </si>
  <si>
    <t>ESMALTE SINTÉTICO BRILHANTE BRANCO 3,6 LITROS.</t>
  </si>
  <si>
    <t>FUNDO PREPARADOR DE PAREDE 18 LITROS (BASE DE ÁGUA ).</t>
  </si>
  <si>
    <t>LIXA MASSA 220</t>
  </si>
  <si>
    <t>MASSA CORRIDA PVA – UNIDADE DE 3,6 LITROS</t>
  </si>
  <si>
    <t>RESINA ACRILICA 18L</t>
  </si>
  <si>
    <t>LATA</t>
  </si>
  <si>
    <t>ROLO DE LÃ CARNEIRO 1316X23 CM</t>
  </si>
  <si>
    <t>ROLO ESPUMA 1341X9CM C/ SUPORTE</t>
  </si>
  <si>
    <t>TINTA IMPERMEABILIZANTE PAREDE BRANCO 20 LITROS</t>
  </si>
  <si>
    <t>TINTA PISO 18 L</t>
  </si>
  <si>
    <t>TRINCHA ½"</t>
  </si>
  <si>
    <t>TRINCHA 3’</t>
  </si>
  <si>
    <t>TRINCHA 4’</t>
  </si>
  <si>
    <t>BETUMADEIRA 12</t>
  </si>
  <si>
    <t>BETUMADEIRA 6</t>
  </si>
  <si>
    <t>BROCHAS PARA CAIAÇÃO "MONOFIL"</t>
  </si>
  <si>
    <t>CABO EXTENSOR PARA PINTURA</t>
  </si>
  <si>
    <t>CABO PARA ROLO DE PINTURA COM GAIOLA</t>
  </si>
  <si>
    <t>CABO ROLO DE PINTURA (OUTROS TAMANHOS)</t>
  </si>
  <si>
    <t>CAL VIRGEM - 20 KG</t>
  </si>
  <si>
    <t>ESPÁTULA GRANDE</t>
  </si>
  <si>
    <t>ESPÁTULA MÉDIA</t>
  </si>
  <si>
    <t>FUNDO PARA GALVANIZADO - PRIMER 3,6 L</t>
  </si>
  <si>
    <t>LIXA D´ÁGUA FINA</t>
  </si>
  <si>
    <t>LIXA PARA FERRO N° 100</t>
  </si>
  <si>
    <t>LIXA PARA FERRO N° 50</t>
  </si>
  <si>
    <t>LIXA PARA FERRO Nº 150</t>
  </si>
  <si>
    <t>LIXA PARA PAREDE N° 80</t>
  </si>
  <si>
    <t>LIXA PARA PAREDE Nº 150</t>
  </si>
  <si>
    <t>LIXA PARA PAREDE Nº 50</t>
  </si>
  <si>
    <t>MASSA ACRÍLICA GALÃO</t>
  </si>
  <si>
    <t>PINCEL 2 1/2</t>
  </si>
  <si>
    <t>PINCEL 319 2 1/2</t>
  </si>
  <si>
    <t>PINCEL 319 2"</t>
  </si>
  <si>
    <t>PINCEL 319 3</t>
  </si>
  <si>
    <t>ROLO DE ESPUMA 05 CM</t>
  </si>
  <si>
    <t>ROLO DE ESPUMA 09 CM</t>
  </si>
  <si>
    <t>ROLO DE ESPUMA 10 CM</t>
  </si>
  <si>
    <t>ROL</t>
  </si>
  <si>
    <t>ROLO DE ESPUMA 30 CM</t>
  </si>
  <si>
    <t>ROLO DE LÃ 10 CM</t>
  </si>
  <si>
    <t>ROLO DE LÃ 23 CM</t>
  </si>
  <si>
    <t>ROLO DE LÃ 30 CM</t>
  </si>
  <si>
    <t>ROLO DE POLIESTER 5 CM</t>
  </si>
  <si>
    <t>ROLO DE POLIESTER 9 CM</t>
  </si>
  <si>
    <t>SELADOR 18 L</t>
  </si>
  <si>
    <t>TINTA EPÓXI 3,6 L</t>
  </si>
  <si>
    <t>TINTA ESMALTE SINTÉTICO 3,6 L</t>
  </si>
  <si>
    <t>TINTA ESMALTE SINTÉTICO LARANJA 3,6 L</t>
  </si>
  <si>
    <t>TINTA ESMALTE SINTÉTICO VERDE BANDEIRA 3,6 L</t>
  </si>
  <si>
    <t>TINTA LATEX 18 L AZUL FRANÇA</t>
  </si>
  <si>
    <t>TINTA LATEX 18 L AZUL MAR</t>
  </si>
  <si>
    <t>TINTA LATEX 18 L BRANCO</t>
  </si>
  <si>
    <t>TINTA LATEX 18 L PVA</t>
  </si>
  <si>
    <t>TINTA PISO 3,6 L</t>
  </si>
  <si>
    <t>ZARCÃO 3,6 L</t>
  </si>
  <si>
    <t>GL</t>
  </si>
  <si>
    <t>MASSA PLÁSTICA 400 G</t>
  </si>
  <si>
    <t>MASSA DE CALAFETAR 400 gr</t>
  </si>
  <si>
    <t>ÁGUA RAZ</t>
  </si>
  <si>
    <t>CAL PARA PINTURA - EMBALAGEM  8 KG</t>
  </si>
  <si>
    <t>SAC</t>
  </si>
  <si>
    <t>ROLO DE ESPUMA 15 CM</t>
  </si>
  <si>
    <t>THINNER 1 LT</t>
  </si>
  <si>
    <t>TRINCHA 1"</t>
  </si>
  <si>
    <t>TRINCHA 2"</t>
  </si>
  <si>
    <t>REFLETOR LED TIPO H - POTÊNCIA: 50 W, COR: BRANCA, CORRENTE: 110-265V, ABERTURA DO ÂNGULO 120º</t>
  </si>
  <si>
    <t>REFLETOR LED TIPO H - POTÊNCIA: 200 W, COR: BRANCA, CORRENTE: 110-265V, ABERTURA DO ÂNGULO 120º</t>
  </si>
  <si>
    <t>REFLETOR LED TIPO H - POTÊNCIA: 400 W, COR: BRANCA, CORRENTE: 110-265V, ABERTURA DO ÂNGULO 120º</t>
  </si>
  <si>
    <t>COMPACTADOR DE SOLO À GASOLINA - TIPO SAPO</t>
  </si>
  <si>
    <t>TRENA A LASER DIGITAL</t>
  </si>
  <si>
    <t>NÍVEL A LASER ALCANCE 15M OU SUPERIOR - COM TRIPÉ E MALETA</t>
  </si>
  <si>
    <t>TRENA 50M DE FIBRA</t>
  </si>
  <si>
    <t>PERFURADOR DE SOLO A GASOLINA 52CC, 2,5HP COM BROCAS 80x10 + 80x15 + 80x20 + EXTENSÃO DE 60CM</t>
  </si>
  <si>
    <t>AREIA MEDIA</t>
  </si>
  <si>
    <t>TONELADA</t>
  </si>
  <si>
    <t>BRITA 1</t>
  </si>
  <si>
    <t>BRITA2</t>
  </si>
  <si>
    <t>BRITA 3</t>
  </si>
  <si>
    <t>RACHÃO</t>
  </si>
  <si>
    <t>NÚMERO DO ITEM</t>
  </si>
  <si>
    <t>DESCRIÇÃO SUCINTA</t>
  </si>
  <si>
    <t>DATA DESEJADA DO CONTRATO OU ADITIVO</t>
  </si>
  <si>
    <t>RENOVAÇÃO DE CONTRATO</t>
  </si>
  <si>
    <t>SECRETARIA OU ÓRÂO REQUISITANTE</t>
  </si>
  <si>
    <t>MILCLEAN- SERVIÇO DE LIMPEZA</t>
  </si>
  <si>
    <t>ANO</t>
  </si>
  <si>
    <t>Sim- contrato nº 16/2019</t>
  </si>
  <si>
    <t>SADS</t>
  </si>
  <si>
    <t>PAROTEFON- SERVIÇO FUNERARIO</t>
  </si>
  <si>
    <t>mês/ano</t>
  </si>
  <si>
    <t>FUNERAL</t>
  </si>
  <si>
    <t>Sim- contrato-PC nº 340/2021</t>
  </si>
  <si>
    <t>MAQUIM- SERVIÇO DE IMPRESSÃO</t>
  </si>
  <si>
    <t xml:space="preserve">MÊS/ANO </t>
  </si>
  <si>
    <t>Sim- contrato-PC nº 228/2020</t>
  </si>
  <si>
    <t>VELLOZNET-SERVIÇO DE INTERNET</t>
  </si>
  <si>
    <t>INTERNET</t>
  </si>
  <si>
    <t>Sim- contrato -PCnº 513/2023</t>
  </si>
  <si>
    <t>Sim- contrato -PCnº 512/2020</t>
  </si>
  <si>
    <t>SECURE-SERVIÇO DE SEGURANÇA</t>
  </si>
  <si>
    <t>SEGURANÇA</t>
  </si>
  <si>
    <t>Sim- contrato -PCnº453/2021</t>
  </si>
  <si>
    <t>BELA- DISTRIBUIÇÃO DE GÁS</t>
  </si>
  <si>
    <t>PRODUTO</t>
  </si>
  <si>
    <t>FORNECIMENTO DE GÁS</t>
  </si>
  <si>
    <t>Sim- contrato -PCnº 663/2022</t>
  </si>
  <si>
    <t>BELA- DISTRIBUIÇÃO DE ÁGUA</t>
  </si>
  <si>
    <t>FORNECIMENTO ÁGUA</t>
  </si>
  <si>
    <t>Sim- contrato-PC nº 210/2024</t>
  </si>
  <si>
    <t>CESTA BÁSICA- DISTRIBUIÇÃO DE ALIMENTOS</t>
  </si>
  <si>
    <t>ano</t>
  </si>
  <si>
    <t>FORNECIMENTO DE CESTA BÁSICA</t>
  </si>
  <si>
    <t>Sim- contrato nº570/2024</t>
  </si>
  <si>
    <t>KIT ENXOVAL DE BEBE</t>
  </si>
  <si>
    <t xml:space="preserve">PRODUTO </t>
  </si>
  <si>
    <t xml:space="preserve">EVENTUAL </t>
  </si>
  <si>
    <t xml:space="preserve">KIT MATERIAL DE LIMPEZA </t>
  </si>
  <si>
    <t xml:space="preserve">FORNECIMENTO DE MATERIAL DE LIMPEZA EM PERÍODO DE ENCHENTES </t>
  </si>
  <si>
    <t xml:space="preserve"> KIT MATERIAL DE HIGIENE </t>
  </si>
  <si>
    <t xml:space="preserve">FORNECIMENTO DE MATERIAL DE HIGIENE PARA USUÁRIOS DO CREAS </t>
  </si>
  <si>
    <t>PASSAGENS</t>
  </si>
  <si>
    <t xml:space="preserve">FORNECIMENTO DE TRANSPORTE PARA USUARIOS </t>
  </si>
  <si>
    <t>GRÁFICA</t>
  </si>
  <si>
    <t>MÊS/ano</t>
  </si>
  <si>
    <t>FORNECIMENTO DE MATERIAL GRÁFICO</t>
  </si>
  <si>
    <t>Sim- contrato PC nº33/2024</t>
  </si>
  <si>
    <t xml:space="preserve">MATERIAL DE ESCRITÓRIO </t>
  </si>
  <si>
    <t xml:space="preserve">CONTÍNUO </t>
  </si>
  <si>
    <t>MÊS/ANO</t>
  </si>
  <si>
    <t xml:space="preserve">FORNECIMENTO DE MATERIAL DE ESCRITÓRIO PARA ATENDER A DEMANDA DA SECRETARIA E EQUIPAMENTOS </t>
  </si>
  <si>
    <t xml:space="preserve">SIM </t>
  </si>
  <si>
    <t>Sim- contrato PC nº375/2023</t>
  </si>
  <si>
    <t>PADARIA</t>
  </si>
  <si>
    <t xml:space="preserve">FORNECIMENTO DE ITENS DE PADARIA PARA ATENDER AS NECESSIDADES DOS EQUIPAMENTOS DA SECRETARIA PELO PERIODO DE 12 MESES </t>
  </si>
  <si>
    <t xml:space="preserve">ALTO </t>
  </si>
  <si>
    <t>SIM- CONTRATO- PC Nº421/2023</t>
  </si>
  <si>
    <t xml:space="preserve">SADS </t>
  </si>
  <si>
    <t xml:space="preserve">GENEROS ALIMENTÍCIOS </t>
  </si>
  <si>
    <t xml:space="preserve">FORNECIMENTO DE GENEROS ALIMENTÍCIOS PARA ATENDER AS NECESSIDADES DA SECRETARIA E EQUIPAMENTOS PARA ATENDER AS NECESSIDADES DA SECRETARIA POR 12 MESES </t>
  </si>
  <si>
    <t>SIM- CONTRATO-PC Nº253/2023</t>
  </si>
  <si>
    <t>CAFÉ</t>
  </si>
  <si>
    <t>FORNECIMENTO DE PRODUTO ALIMENTÍCIO</t>
  </si>
  <si>
    <t>CAPACITAÇÃO PARA FUNCIONÁRIOS E TÉCNICOS</t>
  </si>
  <si>
    <t>EDUCAÇÃO PERMANENTE</t>
  </si>
  <si>
    <t>PASSAGEM AEREA</t>
  </si>
  <si>
    <t>VIAGEM  PARA EVENTOS E CURSOS DA ASSISTÊNCIA</t>
  </si>
  <si>
    <t xml:space="preserve">HOSPEDAGEM </t>
  </si>
  <si>
    <t>PACOTE DE VIAGEM (AEREO + HOSPEDAGEM)</t>
  </si>
  <si>
    <t xml:space="preserve">PASSEIO </t>
  </si>
  <si>
    <t>PASSEIO PARA USUÁRIOS DA ASSISTÊNCIA</t>
  </si>
  <si>
    <t>CURSO DE CAPACITAÇÃO PARA USUÁRIOS</t>
  </si>
  <si>
    <t>EDUCAÇÃO PROFISSIONALIZANTE</t>
  </si>
  <si>
    <t xml:space="preserve">OBRAS, AMPLIAÇÕES E MANUTENÇÕES </t>
  </si>
  <si>
    <t xml:space="preserve">ANO </t>
  </si>
  <si>
    <t xml:space="preserve">OBRAS </t>
  </si>
  <si>
    <t xml:space="preserve">MÓVEIS PLANEJADOS </t>
  </si>
  <si>
    <t>MOBILIÁRIO</t>
  </si>
  <si>
    <t>APARELHO DE DVD</t>
  </si>
  <si>
    <t>SOM E ACÚSTICA</t>
  </si>
  <si>
    <t>INSTRUMENTO MÚSICAL CAJON</t>
  </si>
  <si>
    <t>INSTRUMENTO MÚSICAL CASTANHOLA</t>
  </si>
  <si>
    <t>INSTRUMENTO MÚSICAL CHOCALHO</t>
  </si>
  <si>
    <t>INSTRUMENTO MUSICAL PANDEIRO</t>
  </si>
  <si>
    <t>INSTRUMENTO MÚSICAL TECLADO</t>
  </si>
  <si>
    <t>INSTRUMENTO MÚSICAL VIOLÃO</t>
  </si>
  <si>
    <t>SUPORTE PARA PARTITURA MÚSICAL</t>
  </si>
  <si>
    <t>CAFETEIRA ELÉTRICA</t>
  </si>
  <si>
    <t>ELETRO</t>
  </si>
  <si>
    <t>FORNO MICROONDAS</t>
  </si>
  <si>
    <t xml:space="preserve">AR- CONDICIONADO </t>
  </si>
  <si>
    <t xml:space="preserve">ELETRO </t>
  </si>
  <si>
    <t>LAVADORA DE ROUPA DE8 ATE 12KG</t>
  </si>
  <si>
    <t>PIPOQUEIRA ELÉTRICA</t>
  </si>
  <si>
    <t>PURIFICADOR DE ÁGUA</t>
  </si>
  <si>
    <t>RELÓGIO PAREDE</t>
  </si>
  <si>
    <t>UTILIDADE</t>
  </si>
  <si>
    <t>SANDUICHEIRA ELÉTRICA</t>
  </si>
  <si>
    <t>TAPETE EMBORRACHADO</t>
  </si>
  <si>
    <t>TELEVISÃO</t>
  </si>
  <si>
    <t>VENTILADOR DECOLUNA OU PEDESTTAL</t>
  </si>
  <si>
    <t>XICARAS C/12 PEÇAS</t>
  </si>
  <si>
    <t>ASPIRADOR DE PÓ</t>
  </si>
  <si>
    <t>BANDEJA PARA GARÇOM</t>
  </si>
  <si>
    <t>BATEDEIRA PLANETARIA</t>
  </si>
  <si>
    <t>BEBEDOURO ELÉTRICO DE MESA</t>
  </si>
  <si>
    <t>BOTIJÃO DE GÁS</t>
  </si>
  <si>
    <t>COLHER PARA REFEIÇÃO DE INOX</t>
  </si>
  <si>
    <t>DUZIA</t>
  </si>
  <si>
    <t>COLHER PARA SOBREMESA INOX</t>
  </si>
  <si>
    <t xml:space="preserve">CONSUMO </t>
  </si>
  <si>
    <t>CORTINA - PERCIANA 1,70 LARGURA X 2,30 ALTURA</t>
  </si>
  <si>
    <t>CORTINA - PERSIANA 1,40 DE LARGURA X 1,60 DE ALTURA</t>
  </si>
  <si>
    <t>DESCASCADOR DE LEGUMES</t>
  </si>
  <si>
    <t>DISPENSER PARA COPO DESCARTÁVEL KIT C/ 3</t>
  </si>
  <si>
    <t>ESPELHO DE PAREDE</t>
  </si>
  <si>
    <t>ESPREMEDOR DE FRUTAS</t>
  </si>
  <si>
    <t>FACA PARA REFEIÇÃO DE INOX</t>
  </si>
  <si>
    <t>FOGÃO</t>
  </si>
  <si>
    <t>FREEZER HORIZONTAL</t>
  </si>
  <si>
    <t>GARFO PARA REFEIÇÃO DE INOX</t>
  </si>
  <si>
    <t>GARRAFA TÉRMICA 2,5 LITROS</t>
  </si>
  <si>
    <t>GELADEIRA FROST FREE DUPLEX 340 LITROS OU ATE 450 LITROS</t>
  </si>
  <si>
    <t>JARRA DE ÁGUA</t>
  </si>
  <si>
    <t>JOGO DE PANELA C/ 5 PEÇAS</t>
  </si>
  <si>
    <t>JOGOS DE COPO C/6 UNIDADES</t>
  </si>
  <si>
    <t>LAVADOR DE ALTA PRESSÃO</t>
  </si>
  <si>
    <t>MÁQUINA DE COSTURA PORTATIL</t>
  </si>
  <si>
    <t>MULTI PROCESSADOR</t>
  </si>
  <si>
    <t>PRATO DE SOBREMESA DE VIDRO</t>
  </si>
  <si>
    <t>PRATO FUNDO DE VIDRO</t>
  </si>
  <si>
    <t>PRATO RASO DE VIDRO</t>
  </si>
  <si>
    <t>POTE DE PLASTICO KIT C/4 POTES</t>
  </si>
  <si>
    <t>VARAL DE BANDEIRINHAS 100 M</t>
  </si>
  <si>
    <t>ESCORREDOR DE PRATO</t>
  </si>
  <si>
    <t>FORMINHA DE CUPCAKE PACOTE C/ 50</t>
  </si>
  <si>
    <t>DESCARTÁVEL</t>
  </si>
  <si>
    <t>FÓSFOROS PALITO GRANDE</t>
  </si>
  <si>
    <t>RODO DE PIA</t>
  </si>
  <si>
    <t>NOTEBOOK</t>
  </si>
  <si>
    <t>PROJETOR MULTIMIDIA</t>
  </si>
  <si>
    <t>PASSADOR DE SLIDES</t>
  </si>
  <si>
    <t>ROTEADOR WI-FI</t>
  </si>
  <si>
    <t>SUPORTE PARA PROJETOR</t>
  </si>
  <si>
    <t>SUPORTE PARA TELA DE PROJEÇÃO</t>
  </si>
  <si>
    <t>SUPORTE PARA TV UNIVERSAL ARTICULADO DE 26 A 55 POLEGADAS</t>
  </si>
  <si>
    <t>TELEFONE SEM FIO</t>
  </si>
  <si>
    <t>Cabo HDMI / HDMI</t>
  </si>
  <si>
    <t>CABO HDMI / USB</t>
  </si>
  <si>
    <t>CÂMERA FOTOGRÁFICA / FILMADORA DIGITAL</t>
  </si>
  <si>
    <t>CELULAR SMARTFONE</t>
  </si>
  <si>
    <t>COMPUTADOR</t>
  </si>
  <si>
    <t>ESTABILIZADOR</t>
  </si>
  <si>
    <t>MONITOR</t>
  </si>
  <si>
    <t>EXTENSÃO TOMADA 3 METROS</t>
  </si>
  <si>
    <t>HD EXTERNO</t>
  </si>
  <si>
    <t>MODEM 5G INTERNET</t>
  </si>
  <si>
    <t>IMPESSORA SCANER</t>
  </si>
  <si>
    <t>MOUSE</t>
  </si>
  <si>
    <t>MOUSE PAD</t>
  </si>
  <si>
    <t>CORETIVO Á BASE DE ÁGUA CAIXA C/6</t>
  </si>
  <si>
    <t>LÁPIS DE COR CAIXA C/ 12 CORES + 3 TONS DE PELE</t>
  </si>
  <si>
    <t>LIVRO CAÇA PALAVRAS 50 UNIDADES</t>
  </si>
  <si>
    <t>MASSINHA COLORIDA</t>
  </si>
  <si>
    <t>PAPEL CREPOM ENCERADO</t>
  </si>
  <si>
    <t>PASTA COM ELÁSTICO C 10</t>
  </si>
  <si>
    <t>APONTADOR DE LÁPIS CAIXA C/ 24</t>
  </si>
  <si>
    <t>CADERNO 10 MATÉRIAS</t>
  </si>
  <si>
    <t>CADERNO DE BROCHURA C 10</t>
  </si>
  <si>
    <t>CANETINHA HIDROCOR EMBALAGEM C/ 12 CORES</t>
  </si>
  <si>
    <t>CARTELA DE BINGO KIT C/15 BLOCOS</t>
  </si>
  <si>
    <t>KIT</t>
  </si>
  <si>
    <t>CARTOLINA COLORIDA C/100</t>
  </si>
  <si>
    <t>CLIPES 2/0 C/720</t>
  </si>
  <si>
    <t>COLA BRANCA EMBALAGEM DE 500G</t>
  </si>
  <si>
    <t>COLA DE SILICONE</t>
  </si>
  <si>
    <t>COLA DE TECIDO</t>
  </si>
  <si>
    <t>COPO PLASTICO DESCARTAVEL 180ML COM 100 UNIDADES</t>
  </si>
  <si>
    <t>PACOTES</t>
  </si>
  <si>
    <t>ENVELOPE PARDO C/250</t>
  </si>
  <si>
    <t>ENVELOPE CARTA C/ 1000</t>
  </si>
  <si>
    <t>ENVELOPE CONVITE PRETO C/100</t>
  </si>
  <si>
    <t>EVA COLORIDO C/ 10</t>
  </si>
  <si>
    <t>EXTRATOR DE GRAMPO DE PAPEL</t>
  </si>
  <si>
    <t>FITA CREPE C/6</t>
  </si>
  <si>
    <t>FITA CREPE LARGA C/10</t>
  </si>
  <si>
    <t>FITA DUPLA FACE</t>
  </si>
  <si>
    <t>UNIDADES</t>
  </si>
  <si>
    <t>FITA DUREX LARGA PACOTE C/4</t>
  </si>
  <si>
    <t>FITA METALOIDE ROLO COM 10 METROS</t>
  </si>
  <si>
    <t>ROLOS</t>
  </si>
  <si>
    <t>FITA MÉTRICA</t>
  </si>
  <si>
    <t>FOLHA PARA DESENHO GRAMATURA 150G/M² com 20 folhas</t>
  </si>
  <si>
    <t>BLOCOS</t>
  </si>
  <si>
    <t>Giz de cera, caixa com 12 cores</t>
  </si>
  <si>
    <t>CAIXAS</t>
  </si>
  <si>
    <t>GLITTER 100G</t>
  </si>
  <si>
    <t>GRAMPEADOR</t>
  </si>
  <si>
    <t>GRAMPO PARA GRAMPEADOR CAIXA C/5000 UNIDADES</t>
  </si>
  <si>
    <t>PLASTICO PARA PASTA C/1000</t>
  </si>
  <si>
    <t>REGUA 50 CM</t>
  </si>
  <si>
    <t>ROLO DE PAPEL CONTACT 10M</t>
  </si>
  <si>
    <t>ROLO DE PAPEL PARDO</t>
  </si>
  <si>
    <t>PORTA LÁPIS</t>
  </si>
  <si>
    <t>QUADRO DE AVISO BRANCO PLANEJAMENTO MENSAL</t>
  </si>
  <si>
    <t>GUILHOTINA DE PAPEL</t>
  </si>
  <si>
    <t>BOLA DE VÔLEI</t>
  </si>
  <si>
    <t>JOGO/INFANTIL</t>
  </si>
  <si>
    <t>Jogo da memória JOGO DA MEMÓRIA</t>
  </si>
  <si>
    <t>JOGO DE BOLICHE</t>
  </si>
  <si>
    <t>JOGO DE IMAGEM E AÇÃO</t>
  </si>
  <si>
    <t>JOGO DOMINÓ</t>
  </si>
  <si>
    <t>JOGO QUEBRA CABEÇAS 500 PEÇAS</t>
  </si>
  <si>
    <t>JOGO UNO</t>
  </si>
  <si>
    <t>TABULEIRO DE JOGO DE BINGO</t>
  </si>
  <si>
    <t>CASA DE INFANTIL</t>
  </si>
  <si>
    <t>CAMA ELÁSTICA</t>
  </si>
  <si>
    <t>PISCINA DE BOLINHA 2X2 COMPLETA</t>
  </si>
  <si>
    <t>MÁQUINA DE PICOTAR PAPEL</t>
  </si>
  <si>
    <t>ESCRITORIO</t>
  </si>
  <si>
    <t>MESA DE PLÁSTICO</t>
  </si>
  <si>
    <t>MOBILIA</t>
  </si>
  <si>
    <t>MESA DE REUNIÃO</t>
  </si>
  <si>
    <t>MESA ESCRITÓRIO</t>
  </si>
  <si>
    <t>MESA PARA ATIVIDADES 3 METROS</t>
  </si>
  <si>
    <t>AMÁRIO DE COZINHA AÇO 8 PORTAS</t>
  </si>
  <si>
    <t>ARMÁRIO DE ESCRITÓRIO</t>
  </si>
  <si>
    <t>ARQUIVO DE AÇO COM 4 GAVETAS</t>
  </si>
  <si>
    <t>CADEIRA DE ESCRITÓRIO</t>
  </si>
  <si>
    <t>CADEIRA DE PLÁSTICO</t>
  </si>
  <si>
    <t>CADEIRA ERGONÔMICA</t>
  </si>
  <si>
    <t>CONDICIONADOR DE AR PORTÁTIL</t>
  </si>
  <si>
    <t>CONJUNTO DE MESA INFANTIL</t>
  </si>
  <si>
    <t>ESTANTE DE AÇO</t>
  </si>
  <si>
    <t>FRALDÁRIO</t>
  </si>
  <si>
    <t>POLTRONA DE 2 LUGARES</t>
  </si>
  <si>
    <t>TENDA BARRACA</t>
  </si>
  <si>
    <t>ÁRVORE DE NATAL 2,10 METROS</t>
  </si>
  <si>
    <t>FESTÃO DE NATAL</t>
  </si>
  <si>
    <t>DECORAÇÃO</t>
  </si>
  <si>
    <t>GUIRLANDA</t>
  </si>
  <si>
    <t>PISCA, PISCA DE NATAL</t>
  </si>
  <si>
    <t>BALÃO DE BEXIGA 9' VERDE, AMARELO, BRANCA, AZUL,ROSA, LILÁS, LARANJA , VERMELHO C/50</t>
  </si>
  <si>
    <t>COMPRESSOR PARA BEXIGA</t>
  </si>
  <si>
    <t>TIARA CHAPÉU QUADRILHA FEMININO C/12</t>
  </si>
  <si>
    <t>FIGURINO E DECORAÇÃO</t>
  </si>
  <si>
    <t>CHAPÉU QUADRILHA MASCULINO ADULTO</t>
  </si>
  <si>
    <t>COLAR HAVAIANO</t>
  </si>
  <si>
    <t>INSETICIDA</t>
  </si>
  <si>
    <t>HIGIENE E LIMPEZA</t>
  </si>
  <si>
    <t>ESCADA 4 DEGRAUS</t>
  </si>
  <si>
    <t>FERRAMENTA</t>
  </si>
  <si>
    <t>ESCADA 6 DEGRAUS</t>
  </si>
  <si>
    <t>FURADEIRA EELÉTRICA</t>
  </si>
  <si>
    <t xml:space="preserve">CAMISETA PARA FUNCIONÁRIOS </t>
  </si>
  <si>
    <t xml:space="preserve">UNIDADES </t>
  </si>
  <si>
    <t xml:space="preserve">VESTUÁRIO </t>
  </si>
  <si>
    <t>LÂMPADA DE LED, 12W</t>
  </si>
  <si>
    <t>LIXEIRA C/ TAMPA</t>
  </si>
  <si>
    <t>TAMPA PARA VASO SANITÁRIO</t>
  </si>
  <si>
    <t>UTILITARIO</t>
  </si>
  <si>
    <t>SULFITE A4 120 GR</t>
  </si>
  <si>
    <t>MINI BAND - RESITÊNCIA MÉDIA</t>
  </si>
  <si>
    <t>PILATES</t>
  </si>
  <si>
    <t>ANEL DE PILATTES</t>
  </si>
  <si>
    <t>BARRA DE APOIO</t>
  </si>
  <si>
    <t>BOLAS DE PILATES - 25 CM; MINI BOLA</t>
  </si>
  <si>
    <t>CANEILEIRA 3KG</t>
  </si>
  <si>
    <t>CANELEIRA 1KG</t>
  </si>
  <si>
    <t>CANELEIRA 2KG</t>
  </si>
  <si>
    <t>COLCHONETE IMPERMIAVEL</t>
  </si>
  <si>
    <t>HALTERES 2KG</t>
  </si>
  <si>
    <t>PARES</t>
  </si>
  <si>
    <t>HALTERES 1KG</t>
  </si>
  <si>
    <t>HALTERES 3KG</t>
  </si>
  <si>
    <t>THERBAND</t>
  </si>
  <si>
    <t>MILHO DE PIPOCA PAC/ 500G</t>
  </si>
  <si>
    <t>QUILO</t>
  </si>
  <si>
    <t>ALIMENTÍCIO</t>
  </si>
  <si>
    <t>MINI OVO DE PÁSCOA</t>
  </si>
  <si>
    <t>PAPEL MANTEIGA ROLO DE 20 METROS</t>
  </si>
  <si>
    <t>PÉ DE MOLEQUE PACOTE COM 50 UNIDADES</t>
  </si>
  <si>
    <t>AÇUCAR</t>
  </si>
  <si>
    <t>AÇÚCAR CRISTAL</t>
  </si>
  <si>
    <t>AÇÚCAR MASCAVO</t>
  </si>
  <si>
    <t>ALHO</t>
  </si>
  <si>
    <t>AMIDO DE MILHO</t>
  </si>
  <si>
    <t>AZEITONAS</t>
  </si>
  <si>
    <t>BANANA</t>
  </si>
  <si>
    <t>BARRA DE CHOCOLATE BRANCO 500G</t>
  </si>
  <si>
    <t>BARRA DE CHOCOLATE MEIO AMARGO 2,10 KG</t>
  </si>
  <si>
    <t>BARRA DE CHOCOLATES AO LEITE 2,1 KG</t>
  </si>
  <si>
    <t>BATATA INGLESA</t>
  </si>
  <si>
    <t>BAUNILHA 30ML</t>
  </si>
  <si>
    <t>BICARBONATO</t>
  </si>
  <si>
    <t>BISCOITO DOCE</t>
  </si>
  <si>
    <t>BISCOITO REDONDO TIPO MARIA</t>
  </si>
  <si>
    <t>BOLACHA ÁGUA E SAL PACOTE DE 360g</t>
  </si>
  <si>
    <t>CANELA EM PÓ PACOTE 40G</t>
  </si>
  <si>
    <t>CASQUINHA DE SORVETE CIXA C/300UNID.</t>
  </si>
  <si>
    <t>CEBOLA</t>
  </si>
  <si>
    <t>CENOURA</t>
  </si>
  <si>
    <t>CHANTILY</t>
  </si>
  <si>
    <t>CHOCOLATE EM PÓ SOLÚVEL CAIXA 200G</t>
  </si>
  <si>
    <t>CHOCOLATE GRANULADO 500G</t>
  </si>
  <si>
    <t>COCO RALADO</t>
  </si>
  <si>
    <t>CORANTE GEL ALIMENTÍCIO, CORES: AZUL, VERMELHO, AMARELO, VERDE, LARANJA, 3 DE CADA COR.</t>
  </si>
  <si>
    <t>CRAVO EM PÓ PACOTE 100 g</t>
  </si>
  <si>
    <t>CREME DE LEITE</t>
  </si>
  <si>
    <t>DOCE DE LEITE PACOTE COM 50 UNIDADES</t>
  </si>
  <si>
    <t>ESPONJA MULTIUSO LAVA LOUÇAS PACOTE COM 4 UNID.</t>
  </si>
  <si>
    <t>FARINHA DE MILHO AMARELA FLOCADA 500G</t>
  </si>
  <si>
    <t>FARINHA DE TRIGO</t>
  </si>
  <si>
    <t>FERMENTO BIOLÓGICO SECO 10G</t>
  </si>
  <si>
    <t>FERMENTO EM PÓ QUÍMICO 100G</t>
  </si>
  <si>
    <t>GELADINHO AMERICANO</t>
  </si>
  <si>
    <t>GRANULADO COLORIDO 500G</t>
  </si>
  <si>
    <t>GUARANÁ DE 2 LITROS</t>
  </si>
  <si>
    <t>GARRAFA</t>
  </si>
  <si>
    <t>GUARDANAPO 27,5x32,5cm</t>
  </si>
  <si>
    <t>LARANJA</t>
  </si>
  <si>
    <t>LEITE CONDENSADO</t>
  </si>
  <si>
    <t>LEITE EM PÓ</t>
  </si>
  <si>
    <t>LEITE LONGA VIDA</t>
  </si>
  <si>
    <t>LIMÃO</t>
  </si>
  <si>
    <t>MAÇÃ</t>
  </si>
  <si>
    <t>MAMÃO</t>
  </si>
  <si>
    <t>MARGARINA 500G</t>
  </si>
  <si>
    <t>MEL DE ABELHA</t>
  </si>
  <si>
    <t>MILHO DE PIPOCA</t>
  </si>
  <si>
    <t>MILHO VERDE LATA OU PACOTE</t>
  </si>
  <si>
    <t>MOLHO DE TOMATE</t>
  </si>
  <si>
    <t>ÓLEO DE SOJA</t>
  </si>
  <si>
    <t>ORÉGANO PACOTE 500G</t>
  </si>
  <si>
    <t>OVOS BRANCOS DE GALINHA</t>
  </si>
  <si>
    <t>PAÇOCA DE AMENDOIM ROLHA POTE C/ 50 UNIDADES</t>
  </si>
  <si>
    <t>PAPEL TOALHA ROLO PACOTE COM 2 ROLOS</t>
  </si>
  <si>
    <t>PAPEL TOALHA UTILIZADO PACOTE COM 2 ROLOS</t>
  </si>
  <si>
    <t>PEITO DE FRANGO</t>
  </si>
  <si>
    <t>PERA</t>
  </si>
  <si>
    <t>PLASTICO FILME ROLO C/15M</t>
  </si>
  <si>
    <t>POLVILHO AZEDO</t>
  </si>
  <si>
    <t>POLVILHO DOCE</t>
  </si>
  <si>
    <t>PRESUNTO</t>
  </si>
  <si>
    <t>QUEIJO MUSSARELA</t>
  </si>
  <si>
    <t>REQUEIJÃO 200G</t>
  </si>
  <si>
    <t>POTE</t>
  </si>
  <si>
    <t>SACO DE CONFEITAR DESCARTÁVEL</t>
  </si>
  <si>
    <t>SAL REFINADO</t>
  </si>
  <si>
    <t>SALSICHA PACOTE 5K</t>
  </si>
  <si>
    <t>SUCO EM CAIXA</t>
  </si>
  <si>
    <t>SUCO EM PÓ</t>
  </si>
  <si>
    <t>TOMATE</t>
  </si>
  <si>
    <t>UVA</t>
  </si>
  <si>
    <t>ALUGUEL SADS</t>
  </si>
  <si>
    <t>ALUGUEL</t>
  </si>
  <si>
    <t>CONTRATO Nº190/2023</t>
  </si>
  <si>
    <t>ALUGUEL CRAS II</t>
  </si>
  <si>
    <t>CONTRATO Nº209/2023</t>
  </si>
  <si>
    <t>ALUGUEL CRAS I</t>
  </si>
  <si>
    <t>ALUGUEL CAD UNICO</t>
  </si>
  <si>
    <t>CONTRATO Nº193/2023</t>
  </si>
  <si>
    <t>ALUGUEL CPMA</t>
  </si>
  <si>
    <t>CONTRATO Nº56/2023</t>
  </si>
  <si>
    <t>LAZER MELHOR IDADE ( VIAGEM DE GRUPO), TRANSPORTE, INGRESSO E ALIMENTAÇÃO</t>
  </si>
  <si>
    <t>LAZER</t>
  </si>
  <si>
    <t>LAZER CRIANÇAS ( VIAGEM DE GRUPO)ASSISTIDAS, TRANSPORTE, INGRESSO E ALIMENTAÇÃO</t>
  </si>
  <si>
    <t>LAZER MULHERES ASSISTIDAS (VIAGEM DE GRUPO) , TRANSPORTE, INGRESSO ALIMENTAÇÃO</t>
  </si>
  <si>
    <t>Pão Francês</t>
  </si>
  <si>
    <t>Pão de Forma 500g</t>
  </si>
  <si>
    <t>Pão Bisnaguinha 300g</t>
  </si>
  <si>
    <t>Bolo Diversos 500g</t>
  </si>
  <si>
    <t>Biscoito de polvilho</t>
  </si>
  <si>
    <t>Salgados diversos, pequenos, 18 a 25g (coxinha, bolinho de queijo, esfiha)</t>
  </si>
  <si>
    <t>Bolo de Festa Grande de Fubá cremoso (150 pessoas)</t>
  </si>
  <si>
    <t>Sanduiche individual recheado (pão de leite, presunto, alface, queijo e tomate)</t>
  </si>
  <si>
    <t>Mini panetones 100 g</t>
  </si>
  <si>
    <t>Bolo Salgado grande (150 pessoas) recheio de frango</t>
  </si>
  <si>
    <t>Bolo Doce festa grande (150 pessoas) Frutas com recheio de leite condensado</t>
  </si>
  <si>
    <t>Bolo de Fubá 1kg</t>
  </si>
  <si>
    <t>Bolo de Milho 1kg</t>
  </si>
  <si>
    <t>Bolo Doce festa grande (150 pessoas) Pão de ló, recheio abacaxi com côco</t>
  </si>
  <si>
    <t>Bolo Doce festa grande (150 pessoas) Pão de ló recheio doce de leite</t>
  </si>
  <si>
    <t>Bolo Doce festa grande (150 pessoas) Pão de ló recheio morango com côco</t>
  </si>
  <si>
    <t>Bolo Doce festa grande (50 pessoas) Frutas com recheio de leite condensado</t>
  </si>
  <si>
    <t>Bolo Salgado grande (50 pessoas) recheio de frango</t>
  </si>
  <si>
    <t xml:space="preserve">REFORMA CONSELHO TUTELAR </t>
  </si>
  <si>
    <t xml:space="preserve">SERVIÇO </t>
  </si>
  <si>
    <t xml:space="preserve">PERMANENTE </t>
  </si>
  <si>
    <t xml:space="preserve">OBRA </t>
  </si>
  <si>
    <t xml:space="preserve">REFORMA CCMI </t>
  </si>
  <si>
    <t xml:space="preserve">REFORMA CREAS </t>
  </si>
  <si>
    <t>SABÃO EM PÓ 500G</t>
  </si>
  <si>
    <t>AGUA SANITÁRIA 2L</t>
  </si>
  <si>
    <t>SACO ALVEJADO 40X62</t>
  </si>
  <si>
    <t>SACO DE LIXO 50L ROLO COM 10 UNIDADES</t>
  </si>
  <si>
    <t>SACO DE LIXO 100L ROLO COM 10 UNIDADES</t>
  </si>
  <si>
    <t>VASSOURA</t>
  </si>
  <si>
    <t>RODO PUXA SECA</t>
  </si>
  <si>
    <t xml:space="preserve">SCANNER DE MESA </t>
  </si>
  <si>
    <t xml:space="preserve">TINTA IMPRESSORA PRETO , CIANO, MAGENTA E AMARELO 1UN CADA </t>
  </si>
  <si>
    <t xml:space="preserve">INFORMÁTICA </t>
  </si>
  <si>
    <t>PROCESSO SELETIVO OFICINEIROS PARA CRAS / CREAS</t>
  </si>
  <si>
    <t xml:space="preserve">MÊS </t>
  </si>
  <si>
    <t xml:space="preserve">DESENVOLVIMEMTO DE OFICINAS </t>
  </si>
  <si>
    <t xml:space="preserve">REVISÃO DE VEÍCULOS </t>
  </si>
  <si>
    <t>AUTO</t>
  </si>
  <si>
    <t xml:space="preserve">REPARO DE VEÍCULOS </t>
  </si>
  <si>
    <t xml:space="preserve">MECANICA </t>
  </si>
  <si>
    <t xml:space="preserve">TROCA DE PNEUS </t>
  </si>
  <si>
    <t xml:space="preserve">AUTO </t>
  </si>
  <si>
    <t>LAVA LOUÇA CLEAR 500 ML</t>
  </si>
  <si>
    <t>Quantidade de itens</t>
  </si>
  <si>
    <t>Agência de Publicidade</t>
  </si>
  <si>
    <t>Contínuo</t>
  </si>
  <si>
    <t>Alto</t>
  </si>
  <si>
    <t>Sim - Contrato nº 296/2023</t>
  </si>
  <si>
    <t>Secretaria de Comunicação</t>
  </si>
  <si>
    <t>Impressões coloridas</t>
  </si>
  <si>
    <t>Solução de TI</t>
  </si>
  <si>
    <t>Informática / Impressões e Locação de Equipamentos</t>
  </si>
  <si>
    <t>Sim - Contrato n° 103/2020</t>
  </si>
  <si>
    <t>Impressões monocromáticas</t>
  </si>
  <si>
    <t>Locaweb: Serviço de acesso a e-mails de toda a Prefeitura</t>
  </si>
  <si>
    <t>TI</t>
  </si>
  <si>
    <t>Sim - Contrato n° 04/2021</t>
  </si>
  <si>
    <t>Capacitação para os servidores da Secretaria de Comunicação</t>
  </si>
  <si>
    <t>Não contínuo</t>
  </si>
  <si>
    <t>Curso de aperfeiçoamento profissional</t>
  </si>
  <si>
    <t>Médio</t>
  </si>
  <si>
    <t xml:space="preserve">Inscrição dos servidores para Eventos relacionados a área da Comunicação </t>
  </si>
  <si>
    <t>Eventos</t>
  </si>
  <si>
    <t>Instalação de ar condicionado</t>
  </si>
  <si>
    <t>Aquisição de Púlpito</t>
  </si>
  <si>
    <t>Material</t>
  </si>
  <si>
    <t xml:space="preserve">Não </t>
  </si>
  <si>
    <t>Garrafa de Água mineral 510 ml</t>
  </si>
  <si>
    <t>Consumo</t>
  </si>
  <si>
    <t>Fardo</t>
  </si>
  <si>
    <t>Bebidas</t>
  </si>
  <si>
    <t>Copo de Água mineral 200 ml</t>
  </si>
  <si>
    <t>CX</t>
  </si>
  <si>
    <t>Baixo</t>
  </si>
  <si>
    <t>Veículo tipo furgão para transporte de equipamentos em eventos</t>
  </si>
  <si>
    <t>Permanente</t>
  </si>
  <si>
    <t>Veículos</t>
  </si>
  <si>
    <t>Gasolina comum</t>
  </si>
  <si>
    <t>Posto de gasolina</t>
  </si>
  <si>
    <t>Sim</t>
  </si>
  <si>
    <t>Pneus para veículo de passeio</t>
  </si>
  <si>
    <t>Pneus</t>
  </si>
  <si>
    <t>Manutenção mecânica</t>
  </si>
  <si>
    <t>Manutenção de veículos</t>
  </si>
  <si>
    <t>Confecção de Banner</t>
  </si>
  <si>
    <t>Gráfica</t>
  </si>
  <si>
    <t xml:space="preserve">Confecção de Faixa </t>
  </si>
  <si>
    <t>Confecção de Placa em PVC com aplicação em adesivo colorido</t>
  </si>
  <si>
    <t>Confecção de Adesivo</t>
  </si>
  <si>
    <t>Envelope 162x229 A2 Royal</t>
  </si>
  <si>
    <t>M2</t>
  </si>
  <si>
    <t>Papel Fotográfio A4 180 GR</t>
  </si>
  <si>
    <t xml:space="preserve">Papel higiênico </t>
  </si>
  <si>
    <t>Mercadorias em geral</t>
  </si>
  <si>
    <t>Papel sulfite A4 resma 500 folhas</t>
  </si>
  <si>
    <t>Escritório / Expediente</t>
  </si>
  <si>
    <t xml:space="preserve">Pasta catálogo A4 50 plásticos </t>
  </si>
  <si>
    <t>Grampo para grampeador 26/6 caixa com 5000 unidades</t>
  </si>
  <si>
    <t>Caneta esferográfica cor azul média</t>
  </si>
  <si>
    <t>Régua plástica 30 cm</t>
  </si>
  <si>
    <t>Grampo trilho de metal com 50 unidades</t>
  </si>
  <si>
    <t>Fita adesiva transparente 45 mm x 50 m</t>
  </si>
  <si>
    <t>Perfurador de papel com 2 furos</t>
  </si>
  <si>
    <t>Clips 3/0 500 g ou 400 unidades</t>
  </si>
  <si>
    <t>Fita crepe 18 mm x 50 m</t>
  </si>
  <si>
    <t>Envelope / saco plástico com 4 furos tamanho A4</t>
  </si>
  <si>
    <t>Envelope Branco 25 x 35 - cx com 250 unidades</t>
  </si>
  <si>
    <t>Apagador quadro branco com base de plástico e medidas 15,00 x 6,0 cm</t>
  </si>
  <si>
    <t>Fita dupla face 18 mm x 30 m</t>
  </si>
  <si>
    <t>Quadro de cortiça com moldura de alumínio 120 x 90 cm</t>
  </si>
  <si>
    <t>Fita crepe larga tam. 48 mm x 50m.</t>
  </si>
  <si>
    <t>Caneta esferográfica preta média</t>
  </si>
  <si>
    <t>Caneta esferográfica cor vermelha</t>
  </si>
  <si>
    <t>Caneta marca texto amarela</t>
  </si>
  <si>
    <t>Caneta marca texto laranja</t>
  </si>
  <si>
    <t>Caneta marca texto verde</t>
  </si>
  <si>
    <t>Tesoura multiuso de 21,5 cm</t>
  </si>
  <si>
    <t xml:space="preserve">Grampeador pequeno com base 13 cm para grampo 26/6 </t>
  </si>
  <si>
    <t xml:space="preserve">Bloco adesivo amarelo 100 folhas 76 x 102mm </t>
  </si>
  <si>
    <t xml:space="preserve">Bloco adesivo neon sortido 100 folhas embalagem com 4 blocos 38 x 50mm </t>
  </si>
  <si>
    <t>Calculadora grande mesa 12 dígitos solar</t>
  </si>
  <si>
    <t>Alfinete para mapas nº 05, cor azul claro, embalagem com 50 unidades.</t>
  </si>
  <si>
    <t xml:space="preserve">Alfinete para mapas nº 05, cor azul escuro, embalagem com 50 unidades. </t>
  </si>
  <si>
    <t xml:space="preserve">Alfinete para mapas nº 05, cor laranja, embalagem com 50 unidades. </t>
  </si>
  <si>
    <t>Alfinete para mapas nº 05, cor vermelho, embalagem com 50 unidades.</t>
  </si>
  <si>
    <t>Grampeador médio com base de 20 cm para grampo 26/6</t>
  </si>
  <si>
    <t>Pen drive 16 gb</t>
  </si>
  <si>
    <t>Pilha alcalina aa cartela com 02 unidades</t>
  </si>
  <si>
    <t>Organizador porta caneta metal telado escritório cartão de visita 3 peças</t>
  </si>
  <si>
    <t>Mouse pad ergonômico</t>
  </si>
  <si>
    <t>Papel opaline branco A4-180 g/m - 50 fls</t>
  </si>
  <si>
    <t>Papel verge 120 gr c/50 folhas branco</t>
  </si>
  <si>
    <t>Papel sulfite A4 gramatura 120gr C/50 Folhas branco</t>
  </si>
  <si>
    <t>Pasta Polionda - com aba - lombo de 20 mm medindo 25 x 33,5 cor azul</t>
  </si>
  <si>
    <t>Pasta Polionda - com aba - lombo de 55 mm medindo 25 x 33,5 cor azul</t>
  </si>
  <si>
    <t>Papel fotográfico glossy paper 120g - A4 - Caixa com 20 folhas</t>
  </si>
  <si>
    <t>Fita cetim 22mm x 10m, nas cores azul, laranja e verde</t>
  </si>
  <si>
    <t>Trena para medição de 3 metros</t>
  </si>
  <si>
    <t>Prancheta - tamanho ofício 320mm x 220mm - Em acrílico</t>
  </si>
  <si>
    <t>Fita adesiva dupla face 19mmx20m  suportando 3,4kg por metro, transparente, substitui parafusos, pregos, rebites e etc. Rolo com 20mt.</t>
  </si>
  <si>
    <t>Papel toalha interfolhas branco 23 cm x 21 cm 02 dobras 1000 folhas</t>
  </si>
  <si>
    <t>Produto de limpeza</t>
  </si>
  <si>
    <t xml:space="preserve">Álcool etílico 92,8% </t>
  </si>
  <si>
    <t>Álcool gel 70% 5 L</t>
  </si>
  <si>
    <t>Desinfetante floral 5 L</t>
  </si>
  <si>
    <t>Detergente 500 mL neutro</t>
  </si>
  <si>
    <t>Água sanitária 1 L</t>
  </si>
  <si>
    <t>Flanela para limpeza 30 cm x 40 cm pacote com 12 unidades</t>
  </si>
  <si>
    <t>Saco para lixo 30 L preto fardo com 100</t>
  </si>
  <si>
    <t>Multiuso limpeza pesada 4 em 1  500 mL</t>
  </si>
  <si>
    <t>Mesa de Escritório medindo  1400 (largura) x 600 (profundidade) x 750 (altura), com 2 gavetas</t>
  </si>
  <si>
    <t>Móvel</t>
  </si>
  <si>
    <t>Mesa de Escritório medindo  1200 (largura) x 600 (profundidade) x 750 (altura)</t>
  </si>
  <si>
    <t>Conexão circular em L para ligar duas mesas, medindo 600 x 600 x 15 (altura), fixada por chapa metálica</t>
  </si>
  <si>
    <t>Gaveteiro móvel com 2 gavetas e 1 pasta, medindo 360 largura x 500 profundidade x 650 altura</t>
  </si>
  <si>
    <t>Cadeira giratória estofada diretor</t>
  </si>
  <si>
    <t>Cadeira fixa palito secretária</t>
  </si>
  <si>
    <t>Microfone Lapela profissional sem fio duplo com conexão para iPhone</t>
  </si>
  <si>
    <t>Equipamento</t>
  </si>
  <si>
    <t>Cabo RCA x P10  de 10 metros de comprimento reforçado mono</t>
  </si>
  <si>
    <t xml:space="preserve">Cabo P10 x P2 mono de 2 metros de comprimento </t>
  </si>
  <si>
    <t>Cabo P10 x P3 mono de 2 metros de comprimento</t>
  </si>
  <si>
    <t>Cabo XRL macho x XLR fêmea de 2 metros de comprimento</t>
  </si>
  <si>
    <t>Número do Item</t>
  </si>
  <si>
    <t>Aluguel de sonorização e iluminação Porte pequeno</t>
  </si>
  <si>
    <t xml:space="preserve">Eventos </t>
  </si>
  <si>
    <t>Secretaria de Cultura</t>
  </si>
  <si>
    <t>Aluguel de sonorização e iluminação Porte Médio</t>
  </si>
  <si>
    <t>Aluguel de sonorização e iluminação Porte Grande</t>
  </si>
  <si>
    <t>Aluguel de tenda 4x4</t>
  </si>
  <si>
    <t>Aluguel de tenda 6x6</t>
  </si>
  <si>
    <t>Aluguel de tenda 8x8</t>
  </si>
  <si>
    <t>Aluguel de Camarim 4x4</t>
  </si>
  <si>
    <t>Aluguel de Camarote</t>
  </si>
  <si>
    <t>Aluguel de Painel Led</t>
  </si>
  <si>
    <t>Metro ²</t>
  </si>
  <si>
    <t>Aluguel de Gradil</t>
  </si>
  <si>
    <t>Aluguel de Banheiro Quimico</t>
  </si>
  <si>
    <t>Aluguel de Banheiro Quimico PNE</t>
  </si>
  <si>
    <t>Aluguel de Palco 6mt x 4mt</t>
  </si>
  <si>
    <t>Aluguel de Palco 8mt x 6mt</t>
  </si>
  <si>
    <t>Aluguel de Gerador 180 kva</t>
  </si>
  <si>
    <t>Aluguel de Arquibancada</t>
  </si>
  <si>
    <t>Segurança Não armada</t>
  </si>
  <si>
    <t>UNIDADE/TURNO</t>
  </si>
  <si>
    <t>Controlador de acesso</t>
  </si>
  <si>
    <t>Brigadista</t>
  </si>
  <si>
    <t>Apresentação Banda P1</t>
  </si>
  <si>
    <t>APRESENTAÇÃO</t>
  </si>
  <si>
    <t>Apresentação Banda P2</t>
  </si>
  <si>
    <t>Apresentação Banda P3</t>
  </si>
  <si>
    <t>Apresentação Banda P4</t>
  </si>
  <si>
    <t>Apresentação Barzinho</t>
  </si>
  <si>
    <t>Workshop e Oficina Cultural</t>
  </si>
  <si>
    <t>CURSO</t>
  </si>
  <si>
    <t>Qualificação</t>
  </si>
  <si>
    <t>Impressora Colorida Laser</t>
  </si>
  <si>
    <t>Botijão de gás retornável</t>
  </si>
  <si>
    <t>Gás</t>
  </si>
  <si>
    <t>Sistema de Monitoramento Completo</t>
  </si>
  <si>
    <t>Eletrônicos</t>
  </si>
  <si>
    <t>Água mineral 20 L</t>
  </si>
  <si>
    <t>Água mineral copo caixa /48 uni</t>
  </si>
  <si>
    <t>Impressaão Monocromatica</t>
  </si>
  <si>
    <t>Agua mineral 500 ml - caixa 12 un</t>
  </si>
  <si>
    <t>Agua mineral 500 ml com gas - caixa 12 um</t>
  </si>
  <si>
    <t>Inseticida de aerosol 500 mL</t>
  </si>
  <si>
    <t xml:space="preserve">Luva látex forrada G </t>
  </si>
  <si>
    <t>Pão de Frios</t>
  </si>
  <si>
    <t>kg</t>
  </si>
  <si>
    <t>Padaria</t>
  </si>
  <si>
    <t>Suco de Fruta 1L</t>
  </si>
  <si>
    <t>Pão de queijo</t>
  </si>
  <si>
    <t>Pão de metro</t>
  </si>
  <si>
    <t>Bolo</t>
  </si>
  <si>
    <t>Samantha</t>
  </si>
  <si>
    <t>Pao de Leite</t>
  </si>
  <si>
    <t>Croassint</t>
  </si>
  <si>
    <t>Carolinas Recheadas</t>
  </si>
  <si>
    <t>Kit lanche</t>
  </si>
  <si>
    <t>Alimentos</t>
  </si>
  <si>
    <t>Serviço de acesso à Internet</t>
  </si>
  <si>
    <t>Computador Desktop com desempenho mediano acompanhando Windows atualizado, monitor, teclado, mouse e filtro de linha</t>
  </si>
  <si>
    <t>Informática</t>
  </si>
  <si>
    <t>Caixa de som portátil</t>
  </si>
  <si>
    <t>Mouse USB com fio</t>
  </si>
  <si>
    <t>Filtro de linha 6 tomadas</t>
  </si>
  <si>
    <t>Monitor para Desktop</t>
  </si>
  <si>
    <t>Teclado ABNT-2 USB com fio</t>
  </si>
  <si>
    <t xml:space="preserve">Extintor </t>
  </si>
  <si>
    <t>Máquinas e equipamentos</t>
  </si>
  <si>
    <t>Lixeira 100 litros</t>
  </si>
  <si>
    <t>Bebedouro de galão 20 L em coluna</t>
  </si>
  <si>
    <t>Geladeira 260 L</t>
  </si>
  <si>
    <t>Micro-ondas 28 L</t>
  </si>
  <si>
    <t>Lâmpada LED comum</t>
  </si>
  <si>
    <t xml:space="preserve">Enceradeira </t>
  </si>
  <si>
    <t>Ar condicionado portatil</t>
  </si>
  <si>
    <t>Ventilador de coluna</t>
  </si>
  <si>
    <t>Açucar</t>
  </si>
  <si>
    <t>Esfregão Giratorio</t>
  </si>
  <si>
    <t>limpeza</t>
  </si>
  <si>
    <t>Roçadeira Multifuncional</t>
  </si>
  <si>
    <t>Soprador</t>
  </si>
  <si>
    <t>Maquina Lavadora Pressão</t>
  </si>
  <si>
    <t>Pó de café 500 g</t>
  </si>
  <si>
    <t>alto</t>
  </si>
  <si>
    <t>Mesa de escritório</t>
  </si>
  <si>
    <t>Móveis</t>
  </si>
  <si>
    <t>Estante de aço medindo 198x92x40 possuindo 6 bandejas com reforço central e três dobras laterais para livraria</t>
  </si>
  <si>
    <t>Livros</t>
  </si>
  <si>
    <t>Livraria</t>
  </si>
  <si>
    <t>Copo descartável 180 mL com 100 unidades</t>
  </si>
  <si>
    <t>Porta-copos de 150 e 200 mL 100 copos</t>
  </si>
  <si>
    <t>Filtro de papel  103 para café</t>
  </si>
  <si>
    <t>Copo descartável 50 mL com 100 unidades</t>
  </si>
  <si>
    <t xml:space="preserve">Envelope saco plástico 4 furos A4 </t>
  </si>
  <si>
    <t>Tesoura multiuso</t>
  </si>
  <si>
    <t>Pendrive 16 gb</t>
  </si>
  <si>
    <t>Livro ata 205 x 300 mm</t>
  </si>
  <si>
    <t>Livro de protocolo com 104 folhas 154 mm x 216 mm</t>
  </si>
  <si>
    <t>Grampeador pequeno com base 13 cm</t>
  </si>
  <si>
    <t>Barbante 100% algodão cru - 01 pacote com 06 rolos de 84m.</t>
  </si>
  <si>
    <t>Estilete largo</t>
  </si>
  <si>
    <t>Extrator de grampo</t>
  </si>
  <si>
    <t>Clips 2/0 caixa com 100 unidades</t>
  </si>
  <si>
    <t>Cola em bastão 21 g</t>
  </si>
  <si>
    <t>Pasta em L A4</t>
  </si>
  <si>
    <t>Cola branca 90 g</t>
  </si>
  <si>
    <t>Caneta marca texto</t>
  </si>
  <si>
    <t>Saco para lixo 110 L preto fardo com 100</t>
  </si>
  <si>
    <t>Cera líquida incolor frasco 850 mL</t>
  </si>
  <si>
    <t>Sabonete líquido</t>
  </si>
  <si>
    <t>Pano de chão alvejado</t>
  </si>
  <si>
    <t>Espanador 30 cm</t>
  </si>
  <si>
    <t>Saco para lixo 15 L preto fardo com 100</t>
  </si>
  <si>
    <t>Água sanitária 5 L</t>
  </si>
  <si>
    <t>Pedra sanitária 40 g</t>
  </si>
  <si>
    <t>Pano de prato alvejado</t>
  </si>
  <si>
    <t xml:space="preserve">Vassoura de nylon </t>
  </si>
  <si>
    <t>Balde plástico 20 L</t>
  </si>
  <si>
    <t>Sabão em pó 1 kg</t>
  </si>
  <si>
    <t>Lustra móveis 200 mL</t>
  </si>
  <si>
    <t>Rodo plástico com cabo 30 cm cabo alongado</t>
  </si>
  <si>
    <t>Vassoura de vasculho para teto com cabo</t>
  </si>
  <si>
    <t>Esponja de limpeza dupla face</t>
  </si>
  <si>
    <t>Esponja de aço</t>
  </si>
  <si>
    <t>Sabão em barra 200 g</t>
  </si>
  <si>
    <t>Pá para lixo metálica</t>
  </si>
  <si>
    <t>Vassoura lavatina de piaçava</t>
  </si>
  <si>
    <t>Escova de nylon oval</t>
  </si>
  <si>
    <t>Pano multiuso pacote 5 unidades</t>
  </si>
  <si>
    <t>Restauração de Quadro</t>
  </si>
  <si>
    <t>Restauração</t>
  </si>
  <si>
    <t>Oficina de Teatro</t>
  </si>
  <si>
    <t>Oficina de Dança</t>
  </si>
  <si>
    <t>Oficina de Percussão</t>
  </si>
  <si>
    <t>Oficina de Dj</t>
  </si>
  <si>
    <t>AVCB Bombeiros</t>
  </si>
  <si>
    <t>Trio Elétrico</t>
  </si>
  <si>
    <t>Brinquedo Inflável</t>
  </si>
  <si>
    <t>Aluguel Projeto Guri</t>
  </si>
  <si>
    <t>Aluguel</t>
  </si>
  <si>
    <t>Oficina de Capoeira</t>
  </si>
  <si>
    <t>Decoração de Carnaval</t>
  </si>
  <si>
    <t>Decoração de Natal</t>
  </si>
  <si>
    <t>Celular Corporativo</t>
  </si>
  <si>
    <t>Aluguel Sede Secretaria</t>
  </si>
  <si>
    <t>Descrição Sucinta</t>
  </si>
  <si>
    <t>Tipo de Item</t>
  </si>
  <si>
    <t>Quantidade de Itens</t>
  </si>
  <si>
    <t>Ramo de Atividade</t>
  </si>
  <si>
    <t xml:space="preserve">Data desejada do contrato ou aditivo </t>
  </si>
  <si>
    <t>Água</t>
  </si>
  <si>
    <t>Fardos 510 ml</t>
  </si>
  <si>
    <t>Alta</t>
  </si>
  <si>
    <t>Secretaria de Desenvolvimento Economico</t>
  </si>
  <si>
    <t>Galões 20 L</t>
  </si>
  <si>
    <t>Papel Sulfite</t>
  </si>
  <si>
    <t>Caixas</t>
  </si>
  <si>
    <t>Papelaria</t>
  </si>
  <si>
    <t>Café</t>
  </si>
  <si>
    <t>Pacotes</t>
  </si>
  <si>
    <t>Supermercado</t>
  </si>
  <si>
    <t>Micro Computadores Completos</t>
  </si>
  <si>
    <t>Unidades</t>
  </si>
  <si>
    <t>Informatica</t>
  </si>
  <si>
    <t>Notebook</t>
  </si>
  <si>
    <t>Filtros de Agua</t>
  </si>
  <si>
    <t>Eletrodomestico</t>
  </si>
  <si>
    <t>Arquivos com Gaveta</t>
  </si>
  <si>
    <t>Escritório</t>
  </si>
  <si>
    <t xml:space="preserve">Armarios </t>
  </si>
  <si>
    <t xml:space="preserve">Televisão </t>
  </si>
  <si>
    <t>Eletronico</t>
  </si>
  <si>
    <t>Retroprojetores 4500 Lumens</t>
  </si>
  <si>
    <t>Frigobar</t>
  </si>
  <si>
    <t>Funcionários Milclean</t>
  </si>
  <si>
    <t>Pessoas</t>
  </si>
  <si>
    <t>Limpeza</t>
  </si>
  <si>
    <t>Impressoras Scaners</t>
  </si>
  <si>
    <t>Aguá Sanitária 1 Litro</t>
  </si>
  <si>
    <t>Agua Sanitária 5 Litros</t>
  </si>
  <si>
    <t>Alcool Etilico 92,8%</t>
  </si>
  <si>
    <t>Alcool Gel 70%</t>
  </si>
  <si>
    <t>Balde Plastico 20 Litros</t>
  </si>
  <si>
    <t>Cera Liquida Incolor 850 ml</t>
  </si>
  <si>
    <t>Cera Liquida verde 850 ml</t>
  </si>
  <si>
    <t>Cera Liquida Vermelha 850 ml</t>
  </si>
  <si>
    <t>Copo descartavel 180 ml</t>
  </si>
  <si>
    <t>Copo descartavel 50 ml</t>
  </si>
  <si>
    <t>Desinfetante 5 Litros</t>
  </si>
  <si>
    <t xml:space="preserve">Desinfetante Floral 5 Litros </t>
  </si>
  <si>
    <t>Desinfetante Multiuso Limpesa Pesada 500 ml</t>
  </si>
  <si>
    <t>Detergente Neutro 500 ml</t>
  </si>
  <si>
    <t>Detergente 5 Litros</t>
  </si>
  <si>
    <t xml:space="preserve">Escova de Nylon Oval </t>
  </si>
  <si>
    <t>unidades</t>
  </si>
  <si>
    <t>Espanador</t>
  </si>
  <si>
    <t>Esponja de aço com 8 unidades</t>
  </si>
  <si>
    <t>Esponja de Limpeza Dupla Face</t>
  </si>
  <si>
    <t>Flanela para limpeza com 12 unidades</t>
  </si>
  <si>
    <t>Caixa de fosforo 10 caixas com 40 palitos</t>
  </si>
  <si>
    <t>Lustra Móveis</t>
  </si>
  <si>
    <t>Luva de Borracha forrada G</t>
  </si>
  <si>
    <t>Luva Latex Forrada tamanho M</t>
  </si>
  <si>
    <t>Mangueira de Jardim com adaptador 50 Metros</t>
  </si>
  <si>
    <t>Mop Umido 340 Grs</t>
  </si>
  <si>
    <t xml:space="preserve">Pá Coletora com tampa e vassoura </t>
  </si>
  <si>
    <t xml:space="preserve">Pá de Lixo </t>
  </si>
  <si>
    <t>Pá de lixo plastica com cabo longo</t>
  </si>
  <si>
    <t>Pano Multiuso pacote com 5 unidades</t>
  </si>
  <si>
    <t>Pano de Prato alvejado</t>
  </si>
  <si>
    <t>Pano Microfibra uso geral verde</t>
  </si>
  <si>
    <t xml:space="preserve">Papel Higienico </t>
  </si>
  <si>
    <t>Papel Toalha interfolhas Branco Pacote 1000 folhas</t>
  </si>
  <si>
    <t>Pedra Sanitaria</t>
  </si>
  <si>
    <t xml:space="preserve">rodo de cabo 40 cm </t>
  </si>
  <si>
    <t xml:space="preserve">rodo de cabo 60 cm </t>
  </si>
  <si>
    <t>rodo de madeira simples 30 cm</t>
  </si>
  <si>
    <t>Rodo de pia</t>
  </si>
  <si>
    <t>Vassoura Pelo 60 cm com cabo</t>
  </si>
  <si>
    <t>Vassoura Lavatina de Piaçava</t>
  </si>
  <si>
    <t>Lixeira de Aço com tampa basculante 20 Litros</t>
  </si>
  <si>
    <t>Lixeira de Aço com pedal 50 Litros</t>
  </si>
  <si>
    <t>Livro Ata 100 fls numeradas</t>
  </si>
  <si>
    <t>Livro de protocolo de correspondencia 104 folhas</t>
  </si>
  <si>
    <t>Caderno Brochurao capa dura 96 folhas</t>
  </si>
  <si>
    <t>Caderno capa dura pequeno pautado com margem</t>
  </si>
  <si>
    <t>Caderno de desenho espiral 96 fls</t>
  </si>
  <si>
    <t>Caderno universitario espiral 10 materias</t>
  </si>
  <si>
    <t>Apontador com deposito</t>
  </si>
  <si>
    <t xml:space="preserve">Cola Bastão </t>
  </si>
  <si>
    <t xml:space="preserve">Cola Branca 90g </t>
  </si>
  <si>
    <t>Perfurador de Papel para 20 Folhas</t>
  </si>
  <si>
    <t>Perfurador de Papel para 40 Folhas</t>
  </si>
  <si>
    <t>Perfurador de papel para 80 folhas</t>
  </si>
  <si>
    <t>Perfurador de papel para 100 folhas</t>
  </si>
  <si>
    <t>Regua Plastica 30 cm</t>
  </si>
  <si>
    <t>Regua Plastica 50 cm</t>
  </si>
  <si>
    <t>Tesoura Multiuso</t>
  </si>
  <si>
    <t>Tinta para Carimbo Preta 40ml</t>
  </si>
  <si>
    <t>Tinta para Carimbo Azul 40ml</t>
  </si>
  <si>
    <t>Tinta para Carimbo Vermelha 40ml</t>
  </si>
  <si>
    <t>Carimbos diversos</t>
  </si>
  <si>
    <t>Material/Serviço</t>
  </si>
  <si>
    <t>Apagador para quadro branco</t>
  </si>
  <si>
    <t>Bloco adesivo amarelo emb. 4</t>
  </si>
  <si>
    <t>embalagem</t>
  </si>
  <si>
    <t>Bloco adesivo Neon sortidos emb. 4</t>
  </si>
  <si>
    <t>Calculadora Grande de mesa</t>
  </si>
  <si>
    <t xml:space="preserve">Material </t>
  </si>
  <si>
    <t>Envelope saco plastico 4 furos A4 caixa 600un</t>
  </si>
  <si>
    <t>Caixa</t>
  </si>
  <si>
    <t>Envelope Branco 25 x 35</t>
  </si>
  <si>
    <t>caixa</t>
  </si>
  <si>
    <t>Envelope Oficio Cor natural  75g</t>
  </si>
  <si>
    <t>Envelope pardo  162x229mm</t>
  </si>
  <si>
    <t>Envelope pardo  240x340mm</t>
  </si>
  <si>
    <t>Etiqueta Branca tamanho A4 250 caixa com 250</t>
  </si>
  <si>
    <t>Etiqueta Branca tamanho A4256 caixa com 825</t>
  </si>
  <si>
    <t>Etiqueta INK-JET/LASER Carta 215,9 x 279,4 Caixa com 25 unidades</t>
  </si>
  <si>
    <t>Quadro Branco Com moldura de aluminio</t>
  </si>
  <si>
    <t>Almofada para carimbo nº2 cor preta</t>
  </si>
  <si>
    <t>Almofada para carimbo nº2 cor azul</t>
  </si>
  <si>
    <t>Almofada para carimbo nº 2 Vermelha</t>
  </si>
  <si>
    <t>Almofada para Carimbo nº 3 cor preta</t>
  </si>
  <si>
    <t>Almofada para Carimbo nº 3 cor vermelha</t>
  </si>
  <si>
    <t>Almofada para carimbo n°3 Cor Azul</t>
  </si>
  <si>
    <t>Clips 2/0 cx com 100</t>
  </si>
  <si>
    <t>Clips 3/0  500 g</t>
  </si>
  <si>
    <t>Clips 6/0 cx com 50</t>
  </si>
  <si>
    <t>Clips Galvanizados 8/0</t>
  </si>
  <si>
    <t>Elastico Latex 1 kg</t>
  </si>
  <si>
    <t>Etiqueta autoadesiva  cx 100 folhas  com 1000 etiquetas  55,8x99,00mm A4350 Branca cx 1000</t>
  </si>
  <si>
    <t xml:space="preserve">Extrator de Grampo Espatula </t>
  </si>
  <si>
    <t>Grampeador Grande base de 28cm</t>
  </si>
  <si>
    <t>Grampeador Medio com base de 20 cm</t>
  </si>
  <si>
    <t>Grampo para grampeador  23/10</t>
  </si>
  <si>
    <t>Grampo para grampeador  23/13</t>
  </si>
  <si>
    <t>Grampo Para grampeador 26/6</t>
  </si>
  <si>
    <t>Grampo Trilho</t>
  </si>
  <si>
    <t>Pen drive 128GB</t>
  </si>
  <si>
    <t xml:space="preserve">Porta durex pequeno </t>
  </si>
  <si>
    <t>Porta durex grande</t>
  </si>
  <si>
    <t>Organizador porta caneta de metal</t>
  </si>
  <si>
    <t xml:space="preserve">Mouse Pad Ergonomico </t>
  </si>
  <si>
    <t xml:space="preserve">Pasta Plastica escolar </t>
  </si>
  <si>
    <t xml:space="preserve">Pasta Cartolina grampo trilho oficio </t>
  </si>
  <si>
    <t>Pasta Oficio Aba Plastica com elastico 18mm</t>
  </si>
  <si>
    <t>Pasta Oficio Aba Plastica com elastico 30mm</t>
  </si>
  <si>
    <t>Pasta Oficio Aba Plastica com elastico 55mm</t>
  </si>
  <si>
    <t>Pasta em L</t>
  </si>
  <si>
    <t>Pasta Registradora AZ Lombo largo</t>
  </si>
  <si>
    <t>Pasta Registradora AZ Lombo Medio</t>
  </si>
  <si>
    <t>Pasta suspensa - Kraft com haste</t>
  </si>
  <si>
    <t>Pasta Sanfonada A4</t>
  </si>
  <si>
    <t>Borracha com capa plastica ergonomica não toxica</t>
  </si>
  <si>
    <t>Borracha Macia Retangular</t>
  </si>
  <si>
    <t>Caneta esferografica Azul</t>
  </si>
  <si>
    <t>Caneta esferografica Preta</t>
  </si>
  <si>
    <t>Caneta esferografica Vermelha</t>
  </si>
  <si>
    <t>Caneta Marca Texto Amarela</t>
  </si>
  <si>
    <t>Caneta Marca Texto Azul</t>
  </si>
  <si>
    <t>Caneta Marca Texto Laranja</t>
  </si>
  <si>
    <t>Caneta Marca Texto Rosa</t>
  </si>
  <si>
    <t>Caneta Marca Texto Verde</t>
  </si>
  <si>
    <t>Caneta para Retroprojetor</t>
  </si>
  <si>
    <t>Pincel para quadro Branco preto</t>
  </si>
  <si>
    <t xml:space="preserve">Pincel para quadro Branco Azul </t>
  </si>
  <si>
    <t>Pincel para quadro Branco Amarelo</t>
  </si>
  <si>
    <t>Pincel atomico preto</t>
  </si>
  <si>
    <t>Pincel atomico azul</t>
  </si>
  <si>
    <t>pincel atomico vermelho</t>
  </si>
  <si>
    <t>Corretivo liquido</t>
  </si>
  <si>
    <t>Corretivo Fita</t>
  </si>
  <si>
    <t>Fita Adesiva transparente 45mmx50m</t>
  </si>
  <si>
    <t>Fita Adesiva transparente 18mmx50 m</t>
  </si>
  <si>
    <t>Fita adesiva transparente 12mmx45m</t>
  </si>
  <si>
    <t>Fita Crepe 18mmx50m</t>
  </si>
  <si>
    <t>Fita Crepe 25mmx 50m</t>
  </si>
  <si>
    <t>Fita Dupla face 18mmx50 m</t>
  </si>
  <si>
    <t>Gasolina</t>
  </si>
  <si>
    <t>Litros</t>
  </si>
  <si>
    <t>Combustivel</t>
  </si>
  <si>
    <t>Veiculo Automotor</t>
  </si>
  <si>
    <t>Automovel</t>
  </si>
  <si>
    <t>Prefeitura Municipal de Lorena - Secretaria dos Direitos da Pessoa com Deficiência</t>
  </si>
  <si>
    <t xml:space="preserve"> PLANO DE CONTRATAÇÕES ANUAL PARA 2026</t>
  </si>
  <si>
    <t>Valor unitário</t>
  </si>
  <si>
    <t>Caneta esferográfica na cor azul</t>
  </si>
  <si>
    <t>expediente</t>
  </si>
  <si>
    <t>unidade</t>
  </si>
  <si>
    <t>Administrativo</t>
  </si>
  <si>
    <t>Secretaria dos Direitos da Pessoa com Deficiência</t>
  </si>
  <si>
    <t>Caneta esferográfica na cor vermelha</t>
  </si>
  <si>
    <t>Caneta esferográfica na cor preta</t>
  </si>
  <si>
    <t>Caneta Marca texto - amarelo</t>
  </si>
  <si>
    <t>Caneta Marca texto - laranja</t>
  </si>
  <si>
    <t>Caneta marca Texto - Rosa</t>
  </si>
  <si>
    <t>resma</t>
  </si>
  <si>
    <t>Caneta Marcador de Quadro Branco - azul</t>
  </si>
  <si>
    <t>Caneta Marcador de Quadro Branco - vermelha</t>
  </si>
  <si>
    <t>Caneta Marcador de Quadro Branco - preta</t>
  </si>
  <si>
    <t>Lápis Nº 02</t>
  </si>
  <si>
    <t>Papel sulfite A4 (pacote com 500 folhas)</t>
  </si>
  <si>
    <t>CLIPS 3/0 (caixa com 440 unidades)</t>
  </si>
  <si>
    <t>Grampos Galvanizados 26/6 ( caixa com 5.000)</t>
  </si>
  <si>
    <t>Grampos  Galvanizados 23/10 ( caixa com 5.000)</t>
  </si>
  <si>
    <t>Grampo Trilho (caixa com 50 unidades)</t>
  </si>
  <si>
    <t>Cola Bastão 40g</t>
  </si>
  <si>
    <t>Cola líquida 90g</t>
  </si>
  <si>
    <t>Fita embalagem transparente 48 mm x 100 m</t>
  </si>
  <si>
    <t>Fita adesiva transparente  12 mm x 65 m</t>
  </si>
  <si>
    <t>Envelope ofício A4  pardo</t>
  </si>
  <si>
    <t xml:space="preserve">Envelope Ofício A4 cor Branco com timbre da Prefeitura </t>
  </si>
  <si>
    <t xml:space="preserve">Barbante ecológico 8 fios cor cru </t>
  </si>
  <si>
    <t xml:space="preserve">Caixa para arquivo morto ofício na cor azul </t>
  </si>
  <si>
    <t>Extrator de Grampo prata</t>
  </si>
  <si>
    <t>Estilete  ES 218</t>
  </si>
  <si>
    <t xml:space="preserve">Fita Corretiva 10 X 5 mm </t>
  </si>
  <si>
    <t xml:space="preserve">Furador de Metal 2 furos para 20 folhas </t>
  </si>
  <si>
    <t>Grampeador (grampo galvanizados 26/6) de 25 a 50 folhas</t>
  </si>
  <si>
    <t>Caderno de protocolo para correspondência 104 folhas 154x 216 mm 1/4</t>
  </si>
  <si>
    <t>Prancheta plástica ofício preta com gancho de metal para papel sulfite A4</t>
  </si>
  <si>
    <t xml:space="preserve">Perfurador de papel ferro fundido para 60 folhas </t>
  </si>
  <si>
    <t>envelope carta ofício 11x 23  com timbre da Prefeitura branco</t>
  </si>
  <si>
    <t>Pasta Registradora de AZ Form. 350 mm X 280 mm x 55 mm na cor preta</t>
  </si>
  <si>
    <t xml:space="preserve">kit 4 blocos Adesivos Post-it bloco com 100 unidades de folhas 76 x 76 mm em cada bloco diversas cores </t>
  </si>
  <si>
    <t>kit</t>
  </si>
  <si>
    <t xml:space="preserve">borracha branca com capa vermelha </t>
  </si>
  <si>
    <t>Fita adesiva transparente  45 mm x 40 m</t>
  </si>
  <si>
    <t xml:space="preserve">material </t>
  </si>
  <si>
    <t>Garrafa Térmica Inox Slim 1,8L</t>
  </si>
  <si>
    <t xml:space="preserve">Cadeira de Escritório Esteirinha Base Cromada com Rodinha </t>
  </si>
  <si>
    <t>Mesa de escritório na cor cinza  com 02 gavetas</t>
  </si>
  <si>
    <t>material</t>
  </si>
  <si>
    <t>administrativo</t>
  </si>
  <si>
    <t>webcam para PC com microfone</t>
  </si>
  <si>
    <t xml:space="preserve">HD externo 1TB USB </t>
  </si>
  <si>
    <t>Pemanente</t>
  </si>
  <si>
    <t>Notebook com as especificações correlatas 1TB RAM 16 GB DDR5 + Pacote Office</t>
  </si>
  <si>
    <t>PC com as especificações correlatas Monitor 19" , teclado simples, mouse simples, HD 4 TB, Memória RAM 16 GB</t>
  </si>
  <si>
    <t>Estabilizador 500VA Black TS Shara</t>
  </si>
  <si>
    <t>Pen Drive Usb 3.0 De 2tb/ 2.000 Gigas</t>
  </si>
  <si>
    <t>Lixeira 5L cesto com pedal média</t>
  </si>
  <si>
    <t>Lixeira 60L quadrada com pedal</t>
  </si>
  <si>
    <t>Carro de passeio 5 portas</t>
  </si>
  <si>
    <t>MANUTENÇÃO  E LIMPEZA A CADA 6 MESES DE UM (1)  AR CONDICIONADO DA MARCA L.G.</t>
  </si>
  <si>
    <t>não contínuo</t>
  </si>
  <si>
    <t>SERV</t>
  </si>
  <si>
    <t>Cartucho para impressão Evolis Zenius</t>
  </si>
  <si>
    <t xml:space="preserve"> Material</t>
  </si>
  <si>
    <t>Cartão Branco PVC para impressora Evolis Zenius</t>
  </si>
  <si>
    <t>pacote</t>
  </si>
  <si>
    <t>Cartão Adesivo de limpeza para impressora Evolis Zenius</t>
  </si>
  <si>
    <t>Garrafa de água mineral 500 ml  sem gás</t>
  </si>
  <si>
    <t>consumo</t>
  </si>
  <si>
    <t>Estante de aço de 40cm com 6 prateleiras, altura 1,98</t>
  </si>
  <si>
    <t>Filtro Balance original IBBL</t>
  </si>
  <si>
    <t>Kit</t>
  </si>
  <si>
    <t>Luminária painel led 18W enbutir redondo</t>
  </si>
  <si>
    <t>Admistrativo</t>
  </si>
  <si>
    <t>Galão de água mineral 20 litros  sem gás</t>
  </si>
  <si>
    <t>galão</t>
  </si>
  <si>
    <t xml:space="preserve">  </t>
  </si>
  <si>
    <t>TOTAL ESTIMADO</t>
  </si>
  <si>
    <r>
      <rPr>
        <b/>
        <u/>
        <sz val="11"/>
        <color theme="1"/>
        <rFont val="Calibri"/>
        <family val="2"/>
        <scheme val="minor"/>
      </rPr>
      <t xml:space="preserve">Justificativa: </t>
    </r>
    <r>
      <rPr>
        <b/>
        <sz val="11"/>
        <color theme="1"/>
        <rFont val="Calibri"/>
        <family val="2"/>
        <scheme val="minor"/>
      </rPr>
      <t>Para necessidades da Secretaria em geral.</t>
    </r>
  </si>
  <si>
    <t>Responsável pelo Setor:  Tatiane Rodrigues Castro</t>
  </si>
  <si>
    <t xml:space="preserve">                                                     Secretaria dos Direitos da Pessoa com Deficiência</t>
  </si>
  <si>
    <t>Lorena, 31 de agosto de 2025</t>
  </si>
  <si>
    <t>N°</t>
  </si>
  <si>
    <t>Qnt de Itens</t>
  </si>
  <si>
    <t>Un</t>
  </si>
  <si>
    <t>Valor Total Estimado</t>
  </si>
  <si>
    <t>Participação Recursos Externos</t>
  </si>
  <si>
    <t>Grau de Prioridade</t>
  </si>
  <si>
    <t>Data desejada do contrato ou Aditivo</t>
  </si>
  <si>
    <t>Renovação do Contrato</t>
  </si>
  <si>
    <t>N° processo de compra</t>
  </si>
  <si>
    <t>Aluguel de casa - Creche Vereador tenete Claudio Pereira</t>
  </si>
  <si>
    <t>134/2024</t>
  </si>
  <si>
    <t>Secretaria de Educação</t>
  </si>
  <si>
    <t>Aluguel galpão para almoxarifado</t>
  </si>
  <si>
    <t>431/2024</t>
  </si>
  <si>
    <t>Aquisição de ar condicionado para unidades escolares</t>
  </si>
  <si>
    <t>Mobiliário</t>
  </si>
  <si>
    <t>Baixa</t>
  </si>
  <si>
    <t>Aquisição de itens de mobiliário para unidades escolares (mesas de reunião, cadeiras, longarinas, armários, estantes,...)</t>
  </si>
  <si>
    <t>Média</t>
  </si>
  <si>
    <t>Aquisição de livros didáticos para educação infantil</t>
  </si>
  <si>
    <t>Material didático</t>
  </si>
  <si>
    <t>Aquisição de novos veículos para a frota da Secretaria Municipal de Educação</t>
  </si>
  <si>
    <t>Transporte</t>
  </si>
  <si>
    <t>Aquisição de terreno e/ou prédio para Secretaria Municipal de Educação</t>
  </si>
  <si>
    <t>Construção</t>
  </si>
  <si>
    <t>Aquisição de toldos para as unidades escolares</t>
  </si>
  <si>
    <t>Aquisição de uniforme para servidores</t>
  </si>
  <si>
    <t>Uniforme</t>
  </si>
  <si>
    <t>Aquisição mobiliário EM Conde Moreira Lima</t>
  </si>
  <si>
    <t>Aquisição parques para as unidades escolares</t>
  </si>
  <si>
    <t>BOTIJÃO DE GÁS  RETORNÁVEL DE 13 KG</t>
  </si>
  <si>
    <t>Cozinha</t>
  </si>
  <si>
    <t>80/2024</t>
  </si>
  <si>
    <t>Combustíveis</t>
  </si>
  <si>
    <t>562/2023</t>
  </si>
  <si>
    <t>Construção Cheche no bairro Novo Horizonte</t>
  </si>
  <si>
    <t>Construção de casinha de gás nas unidades escolares</t>
  </si>
  <si>
    <t>Curriculo Escolar</t>
  </si>
  <si>
    <t>SMEL</t>
  </si>
  <si>
    <t>Folha pagamento demais servidores</t>
  </si>
  <si>
    <t>Pagamento servidores</t>
  </si>
  <si>
    <t>Folha pagamento professores</t>
  </si>
  <si>
    <t>Fornecimento de água mineral para a secretaria municipal de educação</t>
  </si>
  <si>
    <t>210/2024</t>
  </si>
  <si>
    <t>Impressão colorida</t>
  </si>
  <si>
    <t>FL</t>
  </si>
  <si>
    <t>Impressão</t>
  </si>
  <si>
    <t>228/2020</t>
  </si>
  <si>
    <t>Impressão monocromática</t>
  </si>
  <si>
    <t>Internet para a secretaria de educação e unidades escolares do município</t>
  </si>
  <si>
    <t>512/2020 - aditivo</t>
  </si>
  <si>
    <t>Kit ciências ensino fundamental</t>
  </si>
  <si>
    <t>Laboratório de ciências</t>
  </si>
  <si>
    <t>Lanche para suprir as necessidades da secretaria municipal de educação</t>
  </si>
  <si>
    <t>Lanche</t>
  </si>
  <si>
    <t>85/2025</t>
  </si>
  <si>
    <t>Limpeza escolas e SMEL (Milcean)</t>
  </si>
  <si>
    <t>173/2020</t>
  </si>
  <si>
    <t>Manutenção e conservação de áreas verdes SMEL/CAAPEL/UEs</t>
  </si>
  <si>
    <t>Carpina</t>
  </si>
  <si>
    <t>201/2023</t>
  </si>
  <si>
    <t>Material de manutenção para uso nas unidades escolares e secrearia municipal de educação</t>
  </si>
  <si>
    <t>Manutenção</t>
  </si>
  <si>
    <t>111/2024</t>
  </si>
  <si>
    <t>Material escolar e de expediente para a secretaria de educação e unidades escolares do município</t>
  </si>
  <si>
    <t>Expediente</t>
  </si>
  <si>
    <t>90/2025</t>
  </si>
  <si>
    <t>Material esportivo</t>
  </si>
  <si>
    <t>Merenda escolar</t>
  </si>
  <si>
    <t>Merenda</t>
  </si>
  <si>
    <t>211/2023</t>
  </si>
  <si>
    <t>Microscópio</t>
  </si>
  <si>
    <t>Monitoramento dos prédios da secretaria municipal de educação</t>
  </si>
  <si>
    <t>262/2024</t>
  </si>
  <si>
    <t>Participação de servidores em congresso</t>
  </si>
  <si>
    <t>Pó de café, açúcar e coador</t>
  </si>
  <si>
    <t>91/2025</t>
  </si>
  <si>
    <t>Restauração prédio Conde Moreira Lima (prédio histórico)</t>
  </si>
  <si>
    <t>Seguro veículos SMEL</t>
  </si>
  <si>
    <t>GPRO 4158</t>
  </si>
  <si>
    <t>Serviços de civil em instalações prediais de unidades escolares</t>
  </si>
  <si>
    <t>Obras</t>
  </si>
  <si>
    <t>Serviços de elétrica em instalações prediais de unidades escolares</t>
  </si>
  <si>
    <t>Serviços de pintura em instalações prediais de unidades escolares</t>
  </si>
  <si>
    <t>SERVIÇOS DIVERSOS - Ambiente Computacional</t>
  </si>
  <si>
    <t>Plataforma digital</t>
  </si>
  <si>
    <t>508/2023</t>
  </si>
  <si>
    <t>SERVIÇOS DIVERSOS - Atividades de Implantação</t>
  </si>
  <si>
    <t>SERVIÇOS DIVERSOS - Capa de Processo Timbrada</t>
  </si>
  <si>
    <t>158/2025</t>
  </si>
  <si>
    <t>SERVIÇOS DIVERSOS - CONFECÇÃO DE CARIMBO AUTOMÁTICO</t>
  </si>
  <si>
    <t>SERVIÇOS DIVERSOS - SERVIÇO DE INSTALAÇÃO DE AR CONDICIONADO</t>
  </si>
  <si>
    <t>Mês</t>
  </si>
  <si>
    <t>Ar condicionado</t>
  </si>
  <si>
    <t>503/2023</t>
  </si>
  <si>
    <t>Serviços externos em instalações prediais de unidades escolares</t>
  </si>
  <si>
    <t>Tablet para salas de aula ativas</t>
  </si>
  <si>
    <t>TELECOMUNICAÇÕES NAS MODALIDADES STFC (SERVIÇO TELEFÔNICO FIXO COMUTADO), LINHAS DIGITAIS E ANALÓGICAS COM LOCAÇÃO DE EQUIPAMENTOS PABX</t>
  </si>
  <si>
    <t>715/2019</t>
  </si>
  <si>
    <t>Torso bisexual</t>
  </si>
  <si>
    <t>Transporte escolar</t>
  </si>
  <si>
    <t>231/2024</t>
  </si>
  <si>
    <t>Uniforme escolar</t>
  </si>
  <si>
    <t>480/2022</t>
  </si>
  <si>
    <t>Total por ramo de atividade</t>
  </si>
  <si>
    <t>Prefeitura Municipal de Lorena - Secretaria de EDUCAÇÃO</t>
  </si>
  <si>
    <t>PREFEITURA MUNCIPAL de LORENA</t>
  </si>
  <si>
    <t>SECRETARIA de ESPORTE e LAZER DE LORENA</t>
  </si>
  <si>
    <t>PLANILHA ANUAL de CONTRATAÇÃO - 2026</t>
  </si>
  <si>
    <t xml:space="preserve">nº </t>
  </si>
  <si>
    <t>descrição sucinta</t>
  </si>
  <si>
    <t>tipo de item</t>
  </si>
  <si>
    <t>subitem</t>
  </si>
  <si>
    <t>quantidade de itens</t>
  </si>
  <si>
    <t>ramo de atividade</t>
  </si>
  <si>
    <t>valor total estimado</t>
  </si>
  <si>
    <t>participação de recursos externos</t>
  </si>
  <si>
    <t>grau de prioridade</t>
  </si>
  <si>
    <t>data desejada do contrato ou aditivo</t>
  </si>
  <si>
    <t>renovação de contrato</t>
  </si>
  <si>
    <t>secretaria ou orgão requisitante</t>
  </si>
  <si>
    <t>Materiais esportivos, recreativos e fitness da SEL</t>
  </si>
  <si>
    <t>permanente</t>
  </si>
  <si>
    <t>esportivo</t>
  </si>
  <si>
    <t>alta</t>
  </si>
  <si>
    <t>Sec. de Esp. e Lazer</t>
  </si>
  <si>
    <t>Uniformes e vestimentas esportivas para professores, tecnicos e atletas da SEL</t>
  </si>
  <si>
    <t>material/serviço</t>
  </si>
  <si>
    <t>Premiações para eventos esportivos organizados e apoiados pela SEL</t>
  </si>
  <si>
    <t>Kit lanche das delegações esportivas e similares da SEL em eventos</t>
  </si>
  <si>
    <t>refeição</t>
  </si>
  <si>
    <t>Serviço de buffet completo para Jogos Regionais para delegação da SEL</t>
  </si>
  <si>
    <t>Serviço de transporte das delegações esportivas e similares da SEL em eventos</t>
  </si>
  <si>
    <t>serviço</t>
  </si>
  <si>
    <t>km/ano</t>
  </si>
  <si>
    <t xml:space="preserve">transporte </t>
  </si>
  <si>
    <t>Serviço de pagamento de taxas de participações em eventos esportivos pelas delegações da SEL</t>
  </si>
  <si>
    <t>assessoria</t>
  </si>
  <si>
    <t>Serviço de pagamento de hospedagens de delegações esportivas e similares da SEL em eventos</t>
  </si>
  <si>
    <t>hospedagem</t>
  </si>
  <si>
    <t>medio</t>
  </si>
  <si>
    <t>Serviço arbitragem esportiva de eventos organizados e apoiados pela SEL</t>
  </si>
  <si>
    <t>media</t>
  </si>
  <si>
    <t>Serviço de manutenção equipamentos da academia do CSU da SEL</t>
  </si>
  <si>
    <t>manutenção</t>
  </si>
  <si>
    <t>Serviço brinquedos para eventos recreativos da SEL</t>
  </si>
  <si>
    <t>Serviço de manutenção e concerto em geral dos carros da SEL</t>
  </si>
  <si>
    <t>Materiais de limpeza e manutenção da água do complexo aquatico do CSU da SEL</t>
  </si>
  <si>
    <t>limpeza de piscina</t>
  </si>
  <si>
    <t>Serviço de limpeza e manutenção da água do complexo aquatico do CSU da SEL</t>
  </si>
  <si>
    <t>Serviço de manutenção e concerto na casa de maquinas do complexo aquatico do CSU da SEL</t>
  </si>
  <si>
    <t xml:space="preserve">Serviço de limpeza de fossa sanitaria do CSU da SEL </t>
  </si>
  <si>
    <t>limpeza de fossa</t>
  </si>
  <si>
    <t>baixa</t>
  </si>
  <si>
    <t>Materiais para limpeza e manutenção da SEL</t>
  </si>
  <si>
    <t>limpeza de espaços</t>
  </si>
  <si>
    <t>Materiais para pintura e manutenção da SEL</t>
  </si>
  <si>
    <t>pintura de espaços</t>
  </si>
  <si>
    <t>Materiais para obras e manutenção da SEL</t>
  </si>
  <si>
    <t>obras de espaços</t>
  </si>
  <si>
    <t>Materiais para jardinagem e manutenção da SEL</t>
  </si>
  <si>
    <t>jardins de espaços</t>
  </si>
  <si>
    <t>TOTAL</t>
  </si>
  <si>
    <t>PLANO DE CONTRATAÇÕES ANUAL 2025 - CONSOLIDADO E AJUSTADO</t>
  </si>
  <si>
    <t>Nº do Item</t>
  </si>
  <si>
    <t>Qtde. de Itens</t>
  </si>
  <si>
    <t>Valor Unitário</t>
  </si>
  <si>
    <t>Recursos Externos?</t>
  </si>
  <si>
    <t>Renovação?</t>
  </si>
  <si>
    <t>Açúcar Refinado 1 kg</t>
  </si>
  <si>
    <t>Pacote</t>
  </si>
  <si>
    <t>Gêneros Alimentícios</t>
  </si>
  <si>
    <t>Secretaria de Finanças</t>
  </si>
  <si>
    <t>Alcool 70% garrafa 1 litro</t>
  </si>
  <si>
    <t>Outros</t>
  </si>
  <si>
    <t>Almofada para Carimbo nº 03 - Cor Azul</t>
  </si>
  <si>
    <t>Material de Expediente</t>
  </si>
  <si>
    <t>Apontador com depósito</t>
  </si>
  <si>
    <t>Aquisição de combustíveis</t>
  </si>
  <si>
    <t>Litro</t>
  </si>
  <si>
    <t>Aquisição de pneus e câmaras</t>
  </si>
  <si>
    <t>Ar condicionado 12.000 BTUs</t>
  </si>
  <si>
    <t>Mobiliário/Equipamentos</t>
  </si>
  <si>
    <t>Bebedouro de água - tipo Coluna, refrigerado por Compressor</t>
  </si>
  <si>
    <t xml:space="preserve">Bloco adesivo colorido 100 folhas 38 x 50mm </t>
  </si>
  <si>
    <t>Bobina de impressão térmica 80mm x 40 metros para uso na impressora de senhas caixa com 30 unidades</t>
  </si>
  <si>
    <t>Bobina papel 57mmx30m</t>
  </si>
  <si>
    <t>Borracha c/ capa plástica</t>
  </si>
  <si>
    <t xml:space="preserve">Cadeiras de Escritório Presidente </t>
  </si>
  <si>
    <t>Café moído 500g</t>
  </si>
  <si>
    <t>Caixas de arquivo morto propileno azul 140x360x260mm</t>
  </si>
  <si>
    <t>Caneta Marca Texto</t>
  </si>
  <si>
    <t>Canetas Esferográficas</t>
  </si>
  <si>
    <t>Capas para processo timbrada "SECRETARIA DE FINANÇAS" - cor amarela</t>
  </si>
  <si>
    <t>Carimbo automático (confecção)</t>
  </si>
  <si>
    <t>Clipes de papel 2/0</t>
  </si>
  <si>
    <t>Clipes de papel 3/0 500g</t>
  </si>
  <si>
    <t>Clipes de papel 6/0</t>
  </si>
  <si>
    <t>Cola Bastão 40g lavável</t>
  </si>
  <si>
    <t>Cola Líquida 90g lavável</t>
  </si>
  <si>
    <t>Computador Desktop processador 4 GHz 6 Núcleos 12MB cache 4TB  HD 16GB RAM (ou superior)</t>
  </si>
  <si>
    <t>Informática/Eletrônicos</t>
  </si>
  <si>
    <t>Continuidade da publicação de atos oficiais</t>
  </si>
  <si>
    <t>N/A</t>
  </si>
  <si>
    <t>Serviços</t>
  </si>
  <si>
    <t>Continuidade do serviços de telefonia</t>
  </si>
  <si>
    <t>Continuidade dos serviços de Impressão</t>
  </si>
  <si>
    <t>Continuidade dos serviços de internet (e-mail e rede)</t>
  </si>
  <si>
    <t>Continuidade dos Serviços de Software (EMBRAS)</t>
  </si>
  <si>
    <t>Copo plástico 180ml</t>
  </si>
  <si>
    <t>Copo plástico 50ml</t>
  </si>
  <si>
    <t>Cortina Persiana de Rolo</t>
  </si>
  <si>
    <t>Elástico Latex 100g</t>
  </si>
  <si>
    <t>Envelope branco timbrado 115x229mm</t>
  </si>
  <si>
    <t>Envelope branco timbrado 260x360mm</t>
  </si>
  <si>
    <t>Envelope Pardo 162x229mm</t>
  </si>
  <si>
    <t>Estantes de aço 198 x 92 x 30,com 6 bandejas com reforço central e três dobras laterais, feito em chapa 22 (0,75 mm espessura), cor cinza e com sapatas de plástico pretas. Peso suportado por bandeja: 105kg</t>
  </si>
  <si>
    <t>Estilete largo com cabo em polipropileno, lâmina de aço de 9 cm.</t>
  </si>
  <si>
    <t>Extrator de grampos</t>
  </si>
  <si>
    <t>Fita adesiva 12mmX50m Transparente</t>
  </si>
  <si>
    <t>Fita adesiva 45mmX50m Transparente</t>
  </si>
  <si>
    <t>Fita para Calculadora Olivetti Logos 802b 13mmx4m</t>
  </si>
  <si>
    <t>Unidae</t>
  </si>
  <si>
    <t>Galão de água 20 litros</t>
  </si>
  <si>
    <t>Garrafa Términa Inox 1,8L</t>
  </si>
  <si>
    <t>Grafite 0.7mm</t>
  </si>
  <si>
    <t>Grampeador</t>
  </si>
  <si>
    <t>Grampeador 100 folhas</t>
  </si>
  <si>
    <t>Grampeador 23/10</t>
  </si>
  <si>
    <t>Grampeador 23/13</t>
  </si>
  <si>
    <t>Grampos Galvanizados 23/10</t>
  </si>
  <si>
    <t>Grampos galvanizados 23/13</t>
  </si>
  <si>
    <t>Grampos Galvanizados 26/6</t>
  </si>
  <si>
    <t>Lápis nº 2</t>
  </si>
  <si>
    <t>Lapiseira 0.7mm</t>
  </si>
  <si>
    <t>Livro de Protocolos</t>
  </si>
  <si>
    <t>Mousepad Ergonômico</t>
  </si>
  <si>
    <t>Notebook processador 4 GHz 6 Núcleos 12MB cache 1TB RAM 16 GB DDR5 + Pacote Office</t>
  </si>
  <si>
    <t>Papel A4 500 folhas</t>
  </si>
  <si>
    <t>Resma</t>
  </si>
  <si>
    <t>Papel Higiênico</t>
  </si>
  <si>
    <t>Papel toalha interfolhado</t>
  </si>
  <si>
    <t>Pasta Organizadora A/Z</t>
  </si>
  <si>
    <t>Pasta Suspensa com hastes</t>
  </si>
  <si>
    <t>Pen drive 16GB</t>
  </si>
  <si>
    <t>Perfurador de papel c/ 2 furos</t>
  </si>
  <si>
    <t>Régua de plásitco 30cm</t>
  </si>
  <si>
    <t>Saco para lixo 110 litros</t>
  </si>
  <si>
    <t>Saco para lixo 15 litros</t>
  </si>
  <si>
    <t>Saco plásico A4, com 4 furos</t>
  </si>
  <si>
    <t>Serviços bancários para arrecadação de tributos</t>
  </si>
  <si>
    <t>Serviços de digitalização de documentos</t>
  </si>
  <si>
    <t>Serviços de limpeza e manutenção de ar condicionado</t>
  </si>
  <si>
    <t>Serviços de manutenção de veículo</t>
  </si>
  <si>
    <t>Serviços de sistema de Georreferênciamento</t>
  </si>
  <si>
    <t>Serviços de sistema de Protocolo Digital</t>
  </si>
  <si>
    <t>Tab S8 com Caneta Android 12 - 5G 11” Wi-Fi 256GB Octa-Core 12MP</t>
  </si>
  <si>
    <t>Telefone sem fio 6 Ramais</t>
  </si>
  <si>
    <t>Tinta para carimbo 40 ml- cor azul</t>
  </si>
  <si>
    <t>Tinta para carimbo 40 ml- cor preta</t>
  </si>
  <si>
    <t>Tinta para carimbo 40 ml- cor vermelha</t>
  </si>
  <si>
    <t>Veículo zero km, motor 1.6, 16v, câmbio manual, com ar-condicionado, freio ABS, combustível FLEX, 5 lugares, 4 portas</t>
  </si>
  <si>
    <t>TOTAL ESTIMADO DAS AQUISIÇÕES E CONTRATAÇÕES</t>
  </si>
  <si>
    <t>TOTAL CONSOLIDADO</t>
  </si>
  <si>
    <t>Prefeitura Municipal de Lorena - Fundo Social de Solidariedade</t>
  </si>
  <si>
    <t xml:space="preserve">Objeto: AQUISIÇÃO DE  MATERIAL DE EXPEDIENTE </t>
  </si>
  <si>
    <t>Fundo Social</t>
  </si>
  <si>
    <t>Mural Magnético 50 x 80 cm</t>
  </si>
  <si>
    <t>NoBreak Back-UPS 1200VA/600-Watt Bivolt/115V</t>
  </si>
  <si>
    <t xml:space="preserve">MANUTENÇÃO E TROCA DE TORNER DA IMPRESSORA  EPSON/ FAX/SCANNER (Patr. 4434) MODELO WF M5799  (12 meses) </t>
  </si>
  <si>
    <t>contínuo</t>
  </si>
  <si>
    <t>Kit Xícaras de Café Tramontina Paola em Porcelana 100 ml 12 Peças</t>
  </si>
  <si>
    <t>GABINETE</t>
  </si>
  <si>
    <t xml:space="preserve">
Pegador P/salada Arienzo 20, 5 Cm- Se Brinox Aço InoxPegador P/salada Arienzo 20, 5 Cm- Se Brinox Aço Inox</t>
  </si>
  <si>
    <t xml:space="preserve">
Cafeteira, Coffe Express 15 Bar, 2 xicaras, Preto, 127V, PhilcoCafeteira, Coffe Express 15 Bar, 2 xicaras, Preto, 127V, Philco</t>
  </si>
  <si>
    <t xml:space="preserve">
Garrafa Térmica Alemã Preta ECO 1 Litro AlfiGarrafa Térmica Alemã Preta ECO 1 Litro Alfi</t>
  </si>
  <si>
    <t>Açucareiro de Cristal Deli 10cm x 10cm - Lyor</t>
  </si>
  <si>
    <t>Conjunto de colheres para café Tramontina Havai aço inox 6 peças</t>
  </si>
  <si>
    <t>Conjunto 6 Copos Longos 360ml </t>
  </si>
  <si>
    <t>Pote De Vidro Temperos Bomboniere 300ml Kit 4 Pçs p/Organizar Biscoito Doces Porta Mantimentos Baleiro Decorativo Sibér</t>
  </si>
  <si>
    <t>Porta Guardanapos Future Cromado</t>
  </si>
  <si>
    <t>Espátula para Bolo Pacific 26 cm</t>
  </si>
  <si>
    <t>Mimo Style Bandeja Retangular</t>
  </si>
  <si>
    <t>Mimo Style Faca Para Pão 32cm</t>
  </si>
  <si>
    <t>Estojo com 6 Pratos Sobremesa. Modelo Redondo Voyage Coup. Branca</t>
  </si>
  <si>
    <t>Jarra 2.270 Lts Incolor</t>
  </si>
  <si>
    <t>Conjunto De Garfos Para Torta Aço Inox 6 Pç Tramontina Inox</t>
  </si>
  <si>
    <t>Prefeitura Municipal de Lorena - Gabinete</t>
  </si>
  <si>
    <t xml:space="preserve"> Gabinete</t>
  </si>
  <si>
    <t>Marcador de Páginas Adesivo Index Film</t>
  </si>
  <si>
    <t>Tesoura Multiuso Mundial Creative, Preto Aço Inoxidável, Resina Termoplástica</t>
  </si>
  <si>
    <t>Capa para processo  cartolina com timbre da Prefeitura na cor azul A4</t>
  </si>
  <si>
    <t>Apontador Colorido com Deposito</t>
  </si>
  <si>
    <t>Suco de fruta (embalagem de 1 litro)</t>
  </si>
  <si>
    <t>Pão de metro (1 baguete de sal de 1m,
300g de maionese, 1 cabeça de alface,
4 tomates, 200 g de queijo prato, 200 g
de presunto, 200 g de salame, 100 g de
azeitona verde, 20 palitos)</t>
  </si>
  <si>
    <t xml:space="preserve">                   Pão de queijo</t>
  </si>
  <si>
    <t>kilo</t>
  </si>
  <si>
    <t>Pão de frios (presunto e queijo) 50 g</t>
  </si>
  <si>
    <t>Bolo Redondo</t>
  </si>
  <si>
    <t>salgados assados</t>
  </si>
  <si>
    <t>Samantha ( ovo e açúcar)</t>
  </si>
  <si>
    <t>Croissant (presunto, queijo ou frango)
50 g</t>
  </si>
  <si>
    <t>Carolinas recheadas ( doce de leite , limão  ou
chocolate)</t>
  </si>
  <si>
    <t>refrigerante 2 litros-coca ou guarana</t>
  </si>
  <si>
    <t>SanDisk Flash Drive USB 3.1 Ultra Luxe de 512 GB - SDCZ74-512G-G46, preto</t>
  </si>
  <si>
    <t>Fragmentadora de papel 10 folhas em partículas / CD / Cartão com cesto 110v C1000 App-tech CX 1 UN</t>
  </si>
  <si>
    <t>MANUTENÇÃO  E LIMPEZA A CADA 6 MESES DE UM (1)  AR CONDICIONADO DA MARCA SAMSUNG</t>
  </si>
  <si>
    <t>Gabinete</t>
  </si>
  <si>
    <t>Água mineral sem gás- fardo com 12 unidades 500/510 ml</t>
  </si>
  <si>
    <t>fardo</t>
  </si>
  <si>
    <t>Água mineral com gás - fardo com 12 unidades. 500/510 ml</t>
  </si>
  <si>
    <t>CONTROLE INTERNO / GABINETE</t>
  </si>
  <si>
    <t xml:space="preserve">  Capa para processo cartolina  com timbre da Prefeitura na cor verde A4</t>
  </si>
  <si>
    <t>Persiana de Rolo na cor cinza claro 2,00 x 2,25</t>
  </si>
  <si>
    <t>Cafeteira CP38 Thermo Jarra de Inox</t>
  </si>
  <si>
    <t>Cadeira para Escritório Giratória com apoio para os pés Big Boss - Preta</t>
  </si>
  <si>
    <t>Headset com fio e microfone (fone de ouvido com microfone)</t>
  </si>
  <si>
    <t>Scaner KV-SL 1066B2 (Bivolt), 65PPM, Duplex, PDF, 5.000/dia, Sensor Ultrassônico, Mecanismo confiável evita dupla alimentação</t>
  </si>
  <si>
    <t>CD´s RW</t>
  </si>
  <si>
    <t>Prefeitura Municipal de Lorena - Secretaria de Governança Digital</t>
  </si>
  <si>
    <t xml:space="preserve"> PLANO DE CONTRATAÇÕES ANUAL PARA 2025</t>
  </si>
  <si>
    <t>Secretaria de Governança Digital</t>
  </si>
  <si>
    <t>SECRETARIA DE GOVERNO</t>
  </si>
  <si>
    <t xml:space="preserve">Data desejada </t>
  </si>
  <si>
    <t>Computadores Desktop</t>
  </si>
  <si>
    <t>Fevereiro</t>
  </si>
  <si>
    <t>SNJ</t>
  </si>
  <si>
    <t xml:space="preserve">Mesas para escritório </t>
  </si>
  <si>
    <t>Cursos de Especialização</t>
  </si>
  <si>
    <t xml:space="preserve">   </t>
  </si>
  <si>
    <t xml:space="preserve">                           </t>
  </si>
  <si>
    <t xml:space="preserve">                  Especialização</t>
  </si>
  <si>
    <t xml:space="preserve">                     Cadeiras (Presidente) </t>
  </si>
  <si>
    <t xml:space="preserve">  Permanente</t>
  </si>
  <si>
    <t xml:space="preserve">                      Cadeiras (Secretário)</t>
  </si>
  <si>
    <t xml:space="preserve">                   Escritório</t>
  </si>
  <si>
    <t xml:space="preserve">  Armários</t>
  </si>
  <si>
    <t>Monitores</t>
  </si>
  <si>
    <t>Teclados</t>
  </si>
  <si>
    <t>Arquivo deslizante</t>
  </si>
  <si>
    <t xml:space="preserve"> Prateleiras</t>
  </si>
  <si>
    <t>Mesa de Reunião</t>
  </si>
  <si>
    <t xml:space="preserve">                            Notebook</t>
  </si>
  <si>
    <t>Escritorio</t>
  </si>
  <si>
    <t>Retroprojetor</t>
  </si>
  <si>
    <t>Scanners</t>
  </si>
  <si>
    <t>Bebedouro</t>
  </si>
  <si>
    <t>Geladeira</t>
  </si>
  <si>
    <t>Apontador</t>
  </si>
  <si>
    <t>Borracha</t>
  </si>
  <si>
    <t>Caneta Esferográfica Preta</t>
  </si>
  <si>
    <t>Caneta Esferográfica Azul</t>
  </si>
  <si>
    <t>Caderno de Protocolo</t>
  </si>
  <si>
    <t>Clips 3/0</t>
  </si>
  <si>
    <t>caixas</t>
  </si>
  <si>
    <t>Capa de processo</t>
  </si>
  <si>
    <t>Referente Ata 158/2022</t>
  </si>
  <si>
    <t>Caixa de arquivo polionda</t>
  </si>
  <si>
    <t>Cola Branca</t>
  </si>
  <si>
    <t xml:space="preserve">Elástico </t>
  </si>
  <si>
    <t>Blocos com 100 folhas Papel Cartão (Leis)</t>
  </si>
  <si>
    <t>bloco</t>
  </si>
  <si>
    <t>Referente Ata 161/2022</t>
  </si>
  <si>
    <t>Envelope timbrado Grande</t>
  </si>
  <si>
    <t>Extrator de Grampo</t>
  </si>
  <si>
    <t>Estilete</t>
  </si>
  <si>
    <t>Fita Adesiva Larga</t>
  </si>
  <si>
    <t>Fita adesiva Durex</t>
  </si>
  <si>
    <t>Furador</t>
  </si>
  <si>
    <t>Grampos p/ grampeador 26/6</t>
  </si>
  <si>
    <t>Telefones sem fio</t>
  </si>
  <si>
    <t>HD Externo 1TB</t>
  </si>
  <si>
    <t>Lapis preto</t>
  </si>
  <si>
    <t>Pen Drive 64gb</t>
  </si>
  <si>
    <t>Régua 30cm</t>
  </si>
  <si>
    <t>Sulfite</t>
  </si>
  <si>
    <t>Tesoura Grande</t>
  </si>
  <si>
    <t>Carimbo</t>
  </si>
  <si>
    <t>Switch</t>
  </si>
  <si>
    <t>Serviço Cartório Registro Civil</t>
  </si>
  <si>
    <t>12 meses</t>
  </si>
  <si>
    <t>Serviço Cartório de Imóveis</t>
  </si>
  <si>
    <t>Serviço de Internet</t>
  </si>
  <si>
    <t>Serviço de Impressos (Maquim)</t>
  </si>
  <si>
    <t>150000 (impressões/ano)</t>
  </si>
  <si>
    <t>Galão</t>
  </si>
  <si>
    <t>Caneta Esferográfica Vermelha</t>
  </si>
  <si>
    <t>Caderno Grande Capa Dura</t>
  </si>
  <si>
    <t>Caderno de capa dura numerado</t>
  </si>
  <si>
    <t>Envelope Ofício Branco timbrado</t>
  </si>
  <si>
    <t>Tinta Carimbo</t>
  </si>
  <si>
    <t>Copo descartável (água)</t>
  </si>
  <si>
    <t>Álcool 70%</t>
  </si>
  <si>
    <t>Frasco</t>
  </si>
  <si>
    <t>Lustra Móvel</t>
  </si>
  <si>
    <t>Pasta com elástico</t>
  </si>
  <si>
    <t>Saco plástico</t>
  </si>
  <si>
    <t>Desinfetante 2L</t>
  </si>
  <si>
    <t>Pano de chão</t>
  </si>
  <si>
    <t>Rodo 30cm  com cabo</t>
  </si>
  <si>
    <t>Vassoura de Nylon 30cm com cabo</t>
  </si>
  <si>
    <t>Saco de lixo 40L com 100 unidades</t>
  </si>
  <si>
    <t>litros</t>
  </si>
  <si>
    <t>Aparelhos de ar condicionado</t>
  </si>
  <si>
    <t>Cooktop</t>
  </si>
  <si>
    <t>Cafeteira</t>
  </si>
  <si>
    <t>Moto</t>
  </si>
  <si>
    <t>R$25.000.00</t>
  </si>
  <si>
    <t>Manutenção - Carro</t>
  </si>
  <si>
    <t>Permanente1</t>
  </si>
  <si>
    <t>R$10.000.00</t>
  </si>
  <si>
    <t>Quantid. de Itens</t>
  </si>
  <si>
    <t>Valor total estimado (R$ x quantidade)</t>
  </si>
  <si>
    <t>Participa-ção de recursos externos</t>
  </si>
  <si>
    <t>Renova-ção de contrato</t>
  </si>
  <si>
    <t>Papel sulfite A4</t>
  </si>
  <si>
    <t>resmas de sulfite</t>
  </si>
  <si>
    <t>Secretaria de Juventudes</t>
  </si>
  <si>
    <t>Manutenção do Prédio</t>
  </si>
  <si>
    <t>Contas de agua, luz e internet</t>
  </si>
  <si>
    <t>sim</t>
  </si>
  <si>
    <t>Água mineral</t>
  </si>
  <si>
    <t>fardos de agua 510ml</t>
  </si>
  <si>
    <t>Distribuidor de água</t>
  </si>
  <si>
    <t>Copo descartável p/ água</t>
  </si>
  <si>
    <t>12 pacotes de 100 copos de 200 ml</t>
  </si>
  <si>
    <t>Descartáveis</t>
  </si>
  <si>
    <t>Microondas 21 litros</t>
  </si>
  <si>
    <t>Eletroportáteis</t>
  </si>
  <si>
    <t>Fósforos</t>
  </si>
  <si>
    <t>pacote de 10 caixas</t>
  </si>
  <si>
    <t>Utensílio de cozinha</t>
  </si>
  <si>
    <t>Gás de cozinha</t>
  </si>
  <si>
    <t>butijão - refil (1 a cada 4 meses)</t>
  </si>
  <si>
    <t>Distribuidor de gás</t>
  </si>
  <si>
    <t>Transporte de servidores e jovens em carro/van</t>
  </si>
  <si>
    <t>Km/ano</t>
  </si>
  <si>
    <t>12/12/2026 (aditivo)</t>
  </si>
  <si>
    <t>Padaria/lanche</t>
  </si>
  <si>
    <t>R$ 150,00 x por semana</t>
  </si>
  <si>
    <t>Alimentício</t>
  </si>
  <si>
    <t>Pó de café</t>
  </si>
  <si>
    <t>kg/ano</t>
  </si>
  <si>
    <t>Açúcar</t>
  </si>
  <si>
    <t>Filtro para café</t>
  </si>
  <si>
    <t>caixas com 30 unidades cada</t>
  </si>
  <si>
    <t>Utensílios descartáveis</t>
  </si>
  <si>
    <t>Papel higiênico rolos 300 m</t>
  </si>
  <si>
    <t>32 (4 pct de 8 un)</t>
  </si>
  <si>
    <t>2 a 3 rolos grandes/mês (R$ 60 por 8 rolos)</t>
  </si>
  <si>
    <t>Produtos de higiene</t>
  </si>
  <si>
    <t>Papel toalha</t>
  </si>
  <si>
    <t>1 caixa por mês</t>
  </si>
  <si>
    <t>Detergente</t>
  </si>
  <si>
    <t>03/mês</t>
  </si>
  <si>
    <t>Produtos de limpeza</t>
  </si>
  <si>
    <t>Cloro</t>
  </si>
  <si>
    <t>Desinfetante</t>
  </si>
  <si>
    <t>04 litros/mês</t>
  </si>
  <si>
    <t>Limpa vidros</t>
  </si>
  <si>
    <t>01/mês</t>
  </si>
  <si>
    <t>Água sanitária</t>
  </si>
  <si>
    <t>05 litros/mês</t>
  </si>
  <si>
    <t>05/mês</t>
  </si>
  <si>
    <t>Pano multi-uso (tipo Perfex)</t>
  </si>
  <si>
    <t>04/mês</t>
  </si>
  <si>
    <t>Rodo</t>
  </si>
  <si>
    <t>01 a cada 4 meses</t>
  </si>
  <si>
    <t>Utensílio de limpeza</t>
  </si>
  <si>
    <t>Vassoura</t>
  </si>
  <si>
    <t>Saco de lixo 30 litros</t>
  </si>
  <si>
    <t>pacotes de 10 unidades</t>
  </si>
  <si>
    <t>Saco de lixo 60 litros</t>
  </si>
  <si>
    <t>Manutenção de ar condicionado</t>
  </si>
  <si>
    <t>R$ 4.750/mês</t>
  </si>
  <si>
    <t>22/11/2026 (aditivo)</t>
  </si>
  <si>
    <t>Limpeza pesada (Veja)</t>
  </si>
  <si>
    <t>02 litros/mês</t>
  </si>
  <si>
    <t>Esponja multi-uso</t>
  </si>
  <si>
    <t>Limpa pisos 5 litros</t>
  </si>
  <si>
    <t>Lustra móveis 500 ml</t>
  </si>
  <si>
    <t>Oficinas 2026</t>
  </si>
  <si>
    <t>Média de 02/mês</t>
  </si>
  <si>
    <t>Capacitações</t>
  </si>
  <si>
    <t>Contratação de instrutores para cursos/oficinas</t>
  </si>
  <si>
    <t>anualmente</t>
  </si>
  <si>
    <t>Palestrantes para cursos/eventos</t>
  </si>
  <si>
    <t>DJ</t>
  </si>
  <si>
    <t>01 a 02/mês</t>
  </si>
  <si>
    <t>Serviços para eventos</t>
  </si>
  <si>
    <t>Equipamentos e utensílios para capacitações e eventos</t>
  </si>
  <si>
    <t>Combustível para veículo</t>
  </si>
  <si>
    <t>R$ 1.500/mês</t>
  </si>
  <si>
    <t>Manutenção do Veículo</t>
  </si>
  <si>
    <t>Manutenção de Utensilhos domésticos da Secretaria</t>
  </si>
  <si>
    <t>Material para aulas de Design de Sobrancelha e Manicure</t>
  </si>
  <si>
    <t>20 Kits</t>
  </si>
  <si>
    <t>Produtos de beleza para</t>
  </si>
  <si>
    <t>Coquetel de formatura/conclusão de capacitações</t>
  </si>
  <si>
    <t>Espelho de mão</t>
  </si>
  <si>
    <t>5 para turmas de 10 alunos</t>
  </si>
  <si>
    <t>Folha de Pagamento</t>
  </si>
  <si>
    <t>R$ 41.600,00/mês</t>
  </si>
  <si>
    <t>Servidores</t>
  </si>
  <si>
    <t>CIEE - Centro Integração Empresa-Escola</t>
  </si>
  <si>
    <t>R$ 660,00/mês</t>
  </si>
  <si>
    <t>Estagiários</t>
  </si>
  <si>
    <t>21/03/2026 (aditivo)</t>
  </si>
  <si>
    <t>Aquisição de relógio de ponto eletrônico</t>
  </si>
  <si>
    <t>R$ 502,00/mês</t>
  </si>
  <si>
    <t>Equipamento, Instalação e Manutenção por 12 meses</t>
  </si>
  <si>
    <t>Total despesas</t>
  </si>
  <si>
    <t>Orçamento 2026</t>
  </si>
  <si>
    <t>Saldo disponível</t>
  </si>
  <si>
    <t>Justificativa</t>
  </si>
  <si>
    <t>Destinação final de Resíduos Sólidos Domiciliares</t>
  </si>
  <si>
    <t>TONELADAS</t>
  </si>
  <si>
    <t xml:space="preserve">Aterro Sanitário </t>
  </si>
  <si>
    <t>Sim - Contrato n° 19/2024</t>
  </si>
  <si>
    <t>Secretaria de Meio Ambiente</t>
  </si>
  <si>
    <t>Destino ambientalmente adequado do lixo comum, em sua maioria orgânico, do Município.</t>
  </si>
  <si>
    <t xml:space="preserve">Implantação de novo Aterro de Resíduos da Construção Civil </t>
  </si>
  <si>
    <t>Estudo, planejamento e aquisição de área para um novo aterro municipal.</t>
  </si>
  <si>
    <t>Elaboração de Plano Municipal</t>
  </si>
  <si>
    <t>Serviço de Engenharia</t>
  </si>
  <si>
    <t>Serviços de Engenharia / Consultoria</t>
  </si>
  <si>
    <t>Exigências por lei específica e/ou planejamento ambiental, o  plano poderá ser de Conservação e Recuperação da Mata Atlântica / Microdrenagem /  Educação Ambiental / Arborização Urbana/ Resíduos da Construção Civil / Área de várzea</t>
  </si>
  <si>
    <t xml:space="preserve">Estudo ambiental </t>
  </si>
  <si>
    <t>Planejamento de políticas públicas</t>
  </si>
  <si>
    <t>Rateio do Consórcio Agência Ambiental do Vale do Paraíba</t>
  </si>
  <si>
    <t xml:space="preserve">Consórcio Público </t>
  </si>
  <si>
    <t>Sim - Contrato de Rateio n° 09/2025</t>
  </si>
  <si>
    <t>Responsabilidade pelo licenciamento ambiental municipalizado.</t>
  </si>
  <si>
    <t>Poda de árvores em altura</t>
  </si>
  <si>
    <t>Poda de árvores</t>
  </si>
  <si>
    <t>Árvores de grande porte que exigem serviço técnico especializado.</t>
  </si>
  <si>
    <t xml:space="preserve">Mudas de árvores </t>
  </si>
  <si>
    <t>Produção florestal</t>
  </si>
  <si>
    <t>Plantios de aprimoramento da Arborização Urbana.</t>
  </si>
  <si>
    <t>Reforma Edifício Guaypacaré</t>
  </si>
  <si>
    <t xml:space="preserve">Obras </t>
  </si>
  <si>
    <t>Reforma da área da Prefeitura.</t>
  </si>
  <si>
    <t>Atendimento e cuidado de animais</t>
  </si>
  <si>
    <t>Serviços Especializados</t>
  </si>
  <si>
    <t>Cuidado veterinário de animais apreendidos.</t>
  </si>
  <si>
    <t>Execução de plantios compensatórios ou de restauração ecológica</t>
  </si>
  <si>
    <t>Ambiental</t>
  </si>
  <si>
    <t>Para cobrir Termos de Compromisso de Recuperação Ambiental.</t>
  </si>
  <si>
    <t>Curso para capacitação de servidores</t>
  </si>
  <si>
    <t>Atualização em leis ambientais.</t>
  </si>
  <si>
    <t>Insumos para hortas comunitárias e educação ambiental</t>
  </si>
  <si>
    <t>Agrícola</t>
  </si>
  <si>
    <t>Projetos de Educação Ambiental.</t>
  </si>
  <si>
    <t>Funcionamento da Secretaria</t>
  </si>
  <si>
    <t>Redes de dados outdoor</t>
  </si>
  <si>
    <t>Disponibilização de Internet em Parques.</t>
  </si>
  <si>
    <t>Substituição emergencial, computadores muito defasados</t>
  </si>
  <si>
    <t>Climatização necessária da sede da Secretaria.</t>
  </si>
  <si>
    <t>Instalação dos ares condicionados que estão em licitação.</t>
  </si>
  <si>
    <t>Substituição de monitores queimados</t>
  </si>
  <si>
    <t>Substituição de periféricos defasados ou estragados</t>
  </si>
  <si>
    <t>Necessários para a ligação dos novos computadores</t>
  </si>
  <si>
    <t>Cabo de rede</t>
  </si>
  <si>
    <t>M</t>
  </si>
  <si>
    <t>Cabos de rede para adequar a instalação às mesas</t>
  </si>
  <si>
    <t>Realização de palestras, cursos, entre outros, na sede da Secretaria e para educação ambiental no Parque Ecológico do Taboão</t>
  </si>
  <si>
    <t>Roteadores</t>
  </si>
  <si>
    <t>Troca de equipamentos ultrapassados e adaptação da rede interna</t>
  </si>
  <si>
    <t>Software AutoCAD 2024 – Licença vitalícia</t>
  </si>
  <si>
    <t>Necessário para acessar projetos de engenharia</t>
  </si>
  <si>
    <t>Switch de rede 8 portas</t>
  </si>
  <si>
    <t>Capacitação para os servidores da Secretaria de Meio Ambiente</t>
  </si>
  <si>
    <t>Capacitação dos servidores para o melhor entendimento e andamento dos processos</t>
  </si>
  <si>
    <t>Inscrição dos servidores para Eventos relacionados a área ambiental</t>
  </si>
  <si>
    <t>Participação dos servidores para atualização dos temas relacionado ao meio ambiente</t>
  </si>
  <si>
    <t>Galão 20 L para água</t>
  </si>
  <si>
    <t>Veículo tipo caminhonete</t>
  </si>
  <si>
    <t>Caminhonete necessária para as áreas de dificil acesso e transporte de insumos</t>
  </si>
  <si>
    <t>Veículo de passeio</t>
  </si>
  <si>
    <t xml:space="preserve">Veículos necessários para realizar fiscalização e vistorias na área urbana </t>
  </si>
  <si>
    <t>Uso de veículos da Secretaria.</t>
  </si>
  <si>
    <t>Par de placas de veículo padrão Mercosul</t>
  </si>
  <si>
    <t>Emplacadora</t>
  </si>
  <si>
    <t>Guincho</t>
  </si>
  <si>
    <t>HORAS</t>
  </si>
  <si>
    <t>Assistência a veículos</t>
  </si>
  <si>
    <t xml:space="preserve">Borracharia </t>
  </si>
  <si>
    <t>Borracharia</t>
  </si>
  <si>
    <t xml:space="preserve">Passes </t>
  </si>
  <si>
    <t>Passagens rodoviárias</t>
  </si>
  <si>
    <t>Passes dos servidores</t>
  </si>
  <si>
    <t>Eventos de  educação ambiental no Parque Ecológico do Taboão</t>
  </si>
  <si>
    <t>Açúcar refinado 1 kg</t>
  </si>
  <si>
    <t>Projetor multimídia - data show</t>
  </si>
  <si>
    <t>Máquina fotográfica com cartão de memória</t>
  </si>
  <si>
    <t>Elaboração de relatórios técnicos</t>
  </si>
  <si>
    <t>Câmera trap</t>
  </si>
  <si>
    <t>Monitoramento da fauna do Parque Ecológico do Taboão</t>
  </si>
  <si>
    <t>Troca da geladeira muito antiga da cozinha da Secretaria.</t>
  </si>
  <si>
    <t>Troca do micro-ondas da cozinha da Secretaria.</t>
  </si>
  <si>
    <t>GPS</t>
  </si>
  <si>
    <t>Lâmpada LED tubular</t>
  </si>
  <si>
    <t>Substituição de lâmpadas</t>
  </si>
  <si>
    <t>Tomadas</t>
  </si>
  <si>
    <t>Manutenção elétrica</t>
  </si>
  <si>
    <t>Será necessária sua aquisição caso o único bebedouro queime.</t>
  </si>
  <si>
    <t>Aparelho de telefone sem fio com ramal adicional</t>
  </si>
  <si>
    <t>Botas para trilhas e caminhadas</t>
  </si>
  <si>
    <t>Equipamentos de Proteção Individual</t>
  </si>
  <si>
    <t xml:space="preserve">Equipamento de Proteção Individual para vistorias </t>
  </si>
  <si>
    <t>Perneira - par</t>
  </si>
  <si>
    <t xml:space="preserve">Roçadeira </t>
  </si>
  <si>
    <t>Controle do mato no Parque Ecológico do Taboão</t>
  </si>
  <si>
    <t>Corrente para motopoda 23 dentes</t>
  </si>
  <si>
    <t>Ferramentas</t>
  </si>
  <si>
    <t>Serviços de Corte e Poda de árvores, além de manutenção do Parque Ecológico do Taboão.</t>
  </si>
  <si>
    <t>Corrente para motopoda 22 dentes</t>
  </si>
  <si>
    <t xml:space="preserve">Lâmina para roçadeira </t>
  </si>
  <si>
    <t>Sabre para motosserra 22 dentes</t>
  </si>
  <si>
    <t>Limitador de altura para roçadeira</t>
  </si>
  <si>
    <t>Chave para roçadeira</t>
  </si>
  <si>
    <t xml:space="preserve">Enxadas com cabo </t>
  </si>
  <si>
    <t>Rastelo com 26 dentes</t>
  </si>
  <si>
    <t xml:space="preserve">Facão 16 pol. </t>
  </si>
  <si>
    <t>Mangueira de jardim reforçada</t>
  </si>
  <si>
    <t>METROS</t>
  </si>
  <si>
    <t xml:space="preserve">Arame galvanizado </t>
  </si>
  <si>
    <t xml:space="preserve">Motopoda </t>
  </si>
  <si>
    <t xml:space="preserve">Corrente com duas guias de 42 dentes para motosserra </t>
  </si>
  <si>
    <t xml:space="preserve">Motosserra </t>
  </si>
  <si>
    <t xml:space="preserve">Corrente com duas guias de 30 dentes para motosserra </t>
  </si>
  <si>
    <t>Corrente de 22 dentes para motosserra</t>
  </si>
  <si>
    <t>Rolo de corda poliéster 14 mm</t>
  </si>
  <si>
    <t>Rolo de corda poliéster 12 mm</t>
  </si>
  <si>
    <t>Serrote de poda 14"</t>
  </si>
  <si>
    <t>Lima para motosserra 4 mm</t>
  </si>
  <si>
    <t>Lima para motosserra 5,5 mm</t>
  </si>
  <si>
    <t>Vassoura resistente para poda</t>
  </si>
  <si>
    <t>Trena de bolso tamanho 8 m</t>
  </si>
  <si>
    <t>Cavadeira de ferro</t>
  </si>
  <si>
    <t>Cerca para delimitar área de plantio - 20 m x 1,80 m de altura</t>
  </si>
  <si>
    <t>Fabricação de cercas metálicas</t>
  </si>
  <si>
    <t>Delimitação de áreas de plantio</t>
  </si>
  <si>
    <t>Forcado reto - garfo</t>
  </si>
  <si>
    <t>Forcado curvo - gadanho</t>
  </si>
  <si>
    <t>Tesoura de poda</t>
  </si>
  <si>
    <t>Peneira de areia 55 cm</t>
  </si>
  <si>
    <t>Pá quadrada</t>
  </si>
  <si>
    <t>Pá de bico</t>
  </si>
  <si>
    <t>Vassoura para gramado</t>
  </si>
  <si>
    <t>Locação de Galpão</t>
  </si>
  <si>
    <t>Locação</t>
  </si>
  <si>
    <t>Sim - Contrato n° 318/2023</t>
  </si>
  <si>
    <t>Suporte da Prefeitura para a Cooperativa dos Catadores de Materiais Recicláveis de Lorena - COOCAL</t>
  </si>
  <si>
    <t xml:space="preserve">Prensa </t>
  </si>
  <si>
    <t>Carrinho plataforma</t>
  </si>
  <si>
    <t>Balança</t>
  </si>
  <si>
    <t>Decibelímetro</t>
  </si>
  <si>
    <t>Laudos de ruído e poluição sonora</t>
  </si>
  <si>
    <t>Manutenção do decibelímetro</t>
  </si>
  <si>
    <t>Manutenção e reparação de aparelhos</t>
  </si>
  <si>
    <t>Calibração do decibelímetro</t>
  </si>
  <si>
    <t>Cópias de chaves</t>
  </si>
  <si>
    <t>Chaveiros</t>
  </si>
  <si>
    <t>Grama São Carlos plantada</t>
  </si>
  <si>
    <t>Jardinagem</t>
  </si>
  <si>
    <t>Paisagismo de obras da Prefeitura.</t>
  </si>
  <si>
    <t>Planta ornamental</t>
  </si>
  <si>
    <t>Paisagismo</t>
  </si>
  <si>
    <t>Adubo NPK (04/14/08)</t>
  </si>
  <si>
    <t>Insumos agrícolas</t>
  </si>
  <si>
    <t>Plantios no Parque Ecológico do Taboão</t>
  </si>
  <si>
    <t>Glifosato concentrado solúvel galão 20 L</t>
  </si>
  <si>
    <t>Condicionante hídrico - hidrogel</t>
  </si>
  <si>
    <t>Calcário dolomítico</t>
  </si>
  <si>
    <t>Isca formicida granulado</t>
  </si>
  <si>
    <t>Cupinicida</t>
  </si>
  <si>
    <t>Terra vermelha limpa, sem sementes de ervas daninhas</t>
  </si>
  <si>
    <t>M3</t>
  </si>
  <si>
    <t>Produção de mudas no Parque Ecológico ura Taboão</t>
  </si>
  <si>
    <t>Areia média para canteiros de germinação</t>
  </si>
  <si>
    <t>Perfuração de poços para a realização de monitoramento ambiental com 4 poços no total</t>
  </si>
  <si>
    <t>Testes e análises técnicas</t>
  </si>
  <si>
    <t>Monitoramento do Aterro de Resíduos da Construção Civil</t>
  </si>
  <si>
    <t>Análise química de glifosato - água</t>
  </si>
  <si>
    <t>Monitoramento dos plantios de restauração ecológica</t>
  </si>
  <si>
    <t>Análise química de água</t>
  </si>
  <si>
    <t>Fiscalização, monitoramento e controle da qualidade de água</t>
  </si>
  <si>
    <t>Análise química de glilfosato - solo</t>
  </si>
  <si>
    <t>Análise química de NPK - solo</t>
  </si>
  <si>
    <t xml:space="preserve">Análise de composição gravimétrica de resíduos sólidos </t>
  </si>
  <si>
    <t>Confecção de placa em chapa de aço galvanizada com aplicação em adesivo colorido</t>
  </si>
  <si>
    <t>Placas de Proibido Jogar Lixo para terrenos</t>
  </si>
  <si>
    <t>Confecção de adesivos para veículos</t>
  </si>
  <si>
    <t>Confecção de folder colorido A4 com 1 dobra</t>
  </si>
  <si>
    <t>Para divulgação de ações de educação ambiental, entre outros.</t>
  </si>
  <si>
    <t xml:space="preserve">Confecção de bloco de anotações com 60 páginas </t>
  </si>
  <si>
    <t>Divulgação de eventos ou ações realizadas</t>
  </si>
  <si>
    <t>Confecção de cartilha com 20 páginas</t>
  </si>
  <si>
    <t>Confecção de folder formato aberto com duas dobras</t>
  </si>
  <si>
    <t>Confecção de faixa em lona com impressão digital colorida</t>
  </si>
  <si>
    <t>Confecção de banner colorido</t>
  </si>
  <si>
    <t>Confecção de flyer A6 frente e verso colorido</t>
  </si>
  <si>
    <t>Confecção de envelope ofício timbrado 114 mm x 229 mm</t>
  </si>
  <si>
    <t>Confecção de carimbo</t>
  </si>
  <si>
    <t>Confecção de carimbos</t>
  </si>
  <si>
    <t>Cadeira de escritório presidente anatômica na base giratória com regulagem de altura a gás</t>
  </si>
  <si>
    <t>Substituição de cadeiras muito antigas com pistão estragado</t>
  </si>
  <si>
    <t>Cadeira para escritório</t>
  </si>
  <si>
    <t>Troca de cadeiras rasgadas e ultrapassadas</t>
  </si>
  <si>
    <t>Armário de ferro medindo 198x120x40 com 4 prateleiras reguláveis e portas com chave maçaneta</t>
  </si>
  <si>
    <t>Substituição de armários muito antigos.</t>
  </si>
  <si>
    <t>Mesas para novos servidores</t>
  </si>
  <si>
    <t>Estante de aço medindo 198x92x40 possuindo 6 bandejas com reforço central e três dobras laterais</t>
  </si>
  <si>
    <t>Melhor organização de documentos.</t>
  </si>
  <si>
    <t>Arquivo de aço medindo 133x47x70 possuindo 4 gavetas para pasta suspensa com chave</t>
  </si>
  <si>
    <t>Adição de mais um arquivo para organização de documentos.</t>
  </si>
  <si>
    <t>"Coffee break" para 200 pessoas</t>
  </si>
  <si>
    <t>Livros para embasar estudos e projetos</t>
  </si>
  <si>
    <t>Fósforo pacote com 10 caixas com 40 palitos</t>
  </si>
  <si>
    <t xml:space="preserve">Pilha alcalina AAA </t>
  </si>
  <si>
    <t>Pilha alcalina AA</t>
  </si>
  <si>
    <t>Pasta registradora AZ</t>
  </si>
  <si>
    <t>Elástico látex 100 g</t>
  </si>
  <si>
    <t>Fita adesiva transparente 18 mm x 50 m</t>
  </si>
  <si>
    <t>Corretivo líquido 18 mL</t>
  </si>
  <si>
    <t>Etiqueta Ink-jet/Laser Carta 215,9 x 279,4 Caixa com 25 unidades</t>
  </si>
  <si>
    <t>Tinta para carimbo 40 mL cor preta</t>
  </si>
  <si>
    <t>Pincel atômico cor preta</t>
  </si>
  <si>
    <t>Pincel atômico cor vermelha</t>
  </si>
  <si>
    <t>Apontador para lápis</t>
  </si>
  <si>
    <t>Luva látex forrada M</t>
  </si>
  <si>
    <t>Detergente 5 lL</t>
  </si>
  <si>
    <t>Rodo plástico com cabo 30 cm</t>
  </si>
  <si>
    <t>Desinfetante multiuso 500 mL</t>
  </si>
  <si>
    <t>Vassoura lavatina de nylon</t>
  </si>
  <si>
    <t>PREFEITURA MUNICIPAL DE LORENA</t>
  </si>
  <si>
    <t>SECRETARIA DE OBRAS E PLANEJAMENTO URBANO</t>
  </si>
  <si>
    <t>PLANO DE CONTRATAÇÕES ANUAL - PCA 2026</t>
  </si>
  <si>
    <t>DESCRIÇÃO SUSCINTA DO OBJETO</t>
  </si>
  <si>
    <t>JUSTIFICATIVA SUSCINTA</t>
  </si>
  <si>
    <t>DATA DA RENOVAÇÃO</t>
  </si>
  <si>
    <t>DATA DA NOVA CONTRATAÇÃO</t>
  </si>
  <si>
    <t>Instalações prediais</t>
  </si>
  <si>
    <t>Serviços de confecção de placas de identificação/orientação e informação</t>
  </si>
  <si>
    <t>Manter os ambientes internos e externos da SECPLA identificados e sinalizados e facilitar a orientação das pessoas que transitam pelo local</t>
  </si>
  <si>
    <t>Contratação</t>
  </si>
  <si>
    <t>Confecção</t>
  </si>
  <si>
    <t>Serviços de reparo com fornecimento de material de outros bens</t>
  </si>
  <si>
    <t xml:space="preserve">Restituir e recuperar bens e equipamentos de uso geral da Secretaria devido a deterioração ou dano causado pelo uso contínuo </t>
  </si>
  <si>
    <t>Serviço de manutenção predial com fornecimento de materiais</t>
  </si>
  <si>
    <t>O uso contínuo e intensivo das instalações, além das ações climáticas, provocam o desgaste natural da infraestrutura predial, ocasionando a perda das características originais tais como: mudança da cor das áreas pintadas, aparecimento de pequenas fissuras, manchas, corrosão, infiltração em esquadrias, vidros, telhados, pisos, paredes, portas, divisórias, forros, entre outros, comprometendo a integridade estrutural e estética da SECPLA (Mercado Municipal de Lorena), sendo desta forma necessário um contínuo processo de manutenção preventiva e corretiva</t>
  </si>
  <si>
    <t>mês</t>
  </si>
  <si>
    <t>Serviço de manutenção corretiva do sistema de iluminação interna da SECPLA com fornecimento de materiais</t>
  </si>
  <si>
    <t>Manter a iluminação adequada para o ambiente de trabalho de acordo com a norma padrão sobre o nível de iluminância além de garantir seu pleno funcionamento</t>
  </si>
  <si>
    <t>Serviços essenciais</t>
  </si>
  <si>
    <t>Água e esgoto.</t>
  </si>
  <si>
    <t>Continuidade dos serviços básicos de água e esgoto</t>
  </si>
  <si>
    <t>Renovação</t>
  </si>
  <si>
    <t>Conforme contas dos últimos 12 meses</t>
  </si>
  <si>
    <t>Energia elétrica.</t>
  </si>
  <si>
    <t>Continuidade do serviço básico de energia elétrica</t>
  </si>
  <si>
    <t>Gás de cozinha GLP</t>
  </si>
  <si>
    <t>Continuidade do serviço de fornecimento de gás para cozinha</t>
  </si>
  <si>
    <t>Serviços de rede de internet e telefonia</t>
  </si>
  <si>
    <t>Continuidade de fornecimento de conectividade da rede da SECPLA à internet para a oferta do serviço de acesso aos usuários e equipamentos da rede interna à rede mundial de computadores. E também os serviços de telefonia fixa por central de números e ramais</t>
  </si>
  <si>
    <t>Consumo de energia do parque de iluminação Pública do município de Lorena</t>
  </si>
  <si>
    <t>Continuidade do serviço básico de fornecimento de energia elétrica para o parque de iluminação pública da cidade</t>
  </si>
  <si>
    <t>Serviços de instalação de ar condicionado</t>
  </si>
  <si>
    <t>Garantir a climatização adequada nos ambientes de trabalho destinados aos funcionários da Secretaria além de atender as normas reguladoras vigentes no que concerne a qualidade do ar, operação e controle</t>
  </si>
  <si>
    <t>Instalação de equipamento de ar condicionado</t>
  </si>
  <si>
    <t>Equipamento de ar condicionado</t>
  </si>
  <si>
    <t>Aquisição de materiais</t>
  </si>
  <si>
    <t>Manutenção corretiva e preventiva e remanejo de aparelhos de ar condicionado split</t>
  </si>
  <si>
    <t>Assegurar a rotina de manutenções a fim de manter os equipamentos em pleno funcionamento e de acordo com as normas reguladoras vigentes no que concerne a qualidade do ar, operação e controle</t>
  </si>
  <si>
    <t>Impressão e plotagem</t>
  </si>
  <si>
    <t>Locação de impressoras, incluindo assistência técnica e fornecimento de suprimentos</t>
  </si>
  <si>
    <t>Locação dos equipamentos, insumos e suporte para a estrutura de digitalização e impressão de documentos da Secretaria</t>
  </si>
  <si>
    <t>Locação de equipamento</t>
  </si>
  <si>
    <t>Aquisição de uma impressora no modelo de locação de impressoras, incluindo assistência técnica e fornecimento de suprimentos</t>
  </si>
  <si>
    <t>Locação de uma impressora (4° andar) no modelo de locação dos equipamentos, insumos e suporte para a estrutura de digitalização e impressão de documentos da Secretaria</t>
  </si>
  <si>
    <t>Locação de novo equipamento</t>
  </si>
  <si>
    <t>Veículos automotores</t>
  </si>
  <si>
    <t>Combustível para abastecimento de toda frota de veículos da SECPLA, de forma a executar os serviços de transporte durante todo o ano</t>
  </si>
  <si>
    <t>litro</t>
  </si>
  <si>
    <t>Fornecimento de peças e serviços para veículos</t>
  </si>
  <si>
    <t>A aquisição de peças e componentes para veículos torna-se necessária para seu correto funcionamento e segurança do condutor e passageiros, ou ainda revisões, assegurando a manutenção e açoes corretivas da frota veicular desta Secretaria</t>
  </si>
  <si>
    <t>Aquisição de materiais e serviços</t>
  </si>
  <si>
    <t>Informática, rede de dados e telefonia</t>
  </si>
  <si>
    <t>Prestação do serviço arquivos em nuvem</t>
  </si>
  <si>
    <t>Serviço contratado para o armazenamento e compartilhamento de documentos e arquivos, em forma de nuvem, para resolver e organizar a gestão de arquivos digitais</t>
  </si>
  <si>
    <t>Soluções de TIC</t>
  </si>
  <si>
    <t>Acessórios para computadores</t>
  </si>
  <si>
    <t>Adquirir equipamentos periféricos de computadores tais como mouses, teclados, monitores e cabos conectores afim de garantir a utilização pertinente ao uso do equipamento</t>
  </si>
  <si>
    <t>Peças para computadores</t>
  </si>
  <si>
    <t>Adquirir peças e componentes para reparo de computadores, de acordo com a necessidade, tais como placas mãe, placa de vídeos, processores, memória ram e etc afim de garantir o funcionamento e a utilização pertinente ao uso do equipamento</t>
  </si>
  <si>
    <t>Computadores e Notebooks</t>
  </si>
  <si>
    <t>Adquirir computadores e notebooks, de acordo com a necessidade, afim de garantir ferramenta de trabalho adequada aos servidores</t>
  </si>
  <si>
    <t>Tinta e rolo para impressora plotter HP T120</t>
  </si>
  <si>
    <t>Adquirir suprimentos de impressão para impressora plotter</t>
  </si>
  <si>
    <t>Acessórios de armazenamento interno e externo</t>
  </si>
  <si>
    <t>Adquirir acessórios para armazenamento interno e externo de arquivos digitais como SSD, HD externa, Pen Drive e DVD-RW</t>
  </si>
  <si>
    <t>Serviços de reparo ou manutenção de equipamentos de informática e telefonia, com fornecimento de peças e mão de obra</t>
  </si>
  <si>
    <t>Restituir ou recuperar bens ou equipamentos de informática e telefonia, tais como aparelhos telefônicos, impressoras, monitores, teclados, computadores, etc, de uso geral da Secretaria devido a deterioração, falhas ou dano causado pelo uso contínuo</t>
  </si>
  <si>
    <t>Licenças e softwares</t>
  </si>
  <si>
    <t>Solução integrada de gestão pública e plataforma de georeferenciamento</t>
  </si>
  <si>
    <t>SIAP - Fornecimento de software (módulos) de sistema de gestão pública e diversos procedimentos administrativos da Secretaria</t>
  </si>
  <si>
    <t>Software de engenharia para elaboração de projetos técnicos de diversas áreas</t>
  </si>
  <si>
    <t>Continuidade de acesso por licenças de softwares para elaboração de projetos técnicos de engenharia</t>
  </si>
  <si>
    <t>licença</t>
  </si>
  <si>
    <t>Licença anual do pacote office</t>
  </si>
  <si>
    <t>Conjunto de aplicativos oferecidos pela microsoft voltados para escritório composto por programas de produtividade e ferramentas importantes como Word, Excel e etc</t>
  </si>
  <si>
    <t>Conselho de profissionais</t>
  </si>
  <si>
    <t>Pagamento de ART e RRT</t>
  </si>
  <si>
    <t>Pagamento de Anotação de Responsabilidade Técnica (ART) ou Registro de Responsabilidade Técnica (RRT), emitida pelo CAU ou CREA, para diversas obras e serviços de engenharia elaboradas pelos técnicos da Secretaria</t>
  </si>
  <si>
    <t>Copa, cozinha e alimentos</t>
  </si>
  <si>
    <t>Fornecimento de galões de água de 20 litros</t>
  </si>
  <si>
    <t>Manter o servimento de água de galão de 20 litros assegurando água filtrada de alta qualidade para consumo dos servidores e visitantes</t>
  </si>
  <si>
    <t>galões</t>
  </si>
  <si>
    <t>Adquirir utensílios e bens de consumo de uso diário</t>
  </si>
  <si>
    <t>Insumo</t>
  </si>
  <si>
    <t>Fósforo pct com 10 caixas c/ 40 palitos</t>
  </si>
  <si>
    <t>cx</t>
  </si>
  <si>
    <t>Copo plástico descartável 180 mL c/ 100 um</t>
  </si>
  <si>
    <t>pct</t>
  </si>
  <si>
    <t>Copo plástico descartável 50 mL c/ 100 um</t>
  </si>
  <si>
    <t>Açúcar refinado 1kg</t>
  </si>
  <si>
    <t>Adquirir utensílios e bens de consumo de uso diário (alimentação)</t>
  </si>
  <si>
    <t>Pó de café 500g</t>
  </si>
  <si>
    <t>Filtro de café 103 c/ 30 unidades</t>
  </si>
  <si>
    <t>Leite integral em embalagem de 1 LT ou em pó de 500g, com identificação do produto, marca do fabricante, data de fabricação e validade</t>
  </si>
  <si>
    <t>Limpeza e higienização</t>
  </si>
  <si>
    <t>Serviços continuados de limpeza, conservação e higienização</t>
  </si>
  <si>
    <t>Atender demandas de funções específicas de limpeza, assepsia e conservação de forma continua</t>
  </si>
  <si>
    <t>Saco de lixo 240L fardo c/ 100 un</t>
  </si>
  <si>
    <t>Adquirir produtos de limpeza de uso diário</t>
  </si>
  <si>
    <t>Saco de lixo 110L fardo c/ 100 un</t>
  </si>
  <si>
    <t>Saco de lixo 30L fardo c/ 100 un</t>
  </si>
  <si>
    <t>Água sanitária 5L</t>
  </si>
  <si>
    <t>Bota de borracha</t>
  </si>
  <si>
    <t>par</t>
  </si>
  <si>
    <t>Luva de borracha</t>
  </si>
  <si>
    <t>Álcool líquido 92% 1L</t>
  </si>
  <si>
    <t>Álcool em gel</t>
  </si>
  <si>
    <t>Cesto de lixo inox 5L</t>
  </si>
  <si>
    <t>lixeira com tampa 30L</t>
  </si>
  <si>
    <t>Sabonete líquido 5L</t>
  </si>
  <si>
    <t>Sabão em barra pct com 5 um de 180gr</t>
  </si>
  <si>
    <t>Desinfetante floral 5L</t>
  </si>
  <si>
    <t>Desinfetante multiuso 500mL</t>
  </si>
  <si>
    <t>Detergente neutro 5L</t>
  </si>
  <si>
    <t>Pano de chão alvejado (saco)</t>
  </si>
  <si>
    <t>Esponja dupla face</t>
  </si>
  <si>
    <t>Flanela de limpeza c/ 12 um</t>
  </si>
  <si>
    <t>Lustra móveis</t>
  </si>
  <si>
    <t>Balde plástico 20L</t>
  </si>
  <si>
    <t>Odorizador de ambientes</t>
  </si>
  <si>
    <t>Inseticida aerosol</t>
  </si>
  <si>
    <t>Papel toalha pct com 1000 folhas</t>
  </si>
  <si>
    <t>guardanapo papel pct c/ 50 cx com 30 pct</t>
  </si>
  <si>
    <t>Papel higiênico</t>
  </si>
  <si>
    <t>rolo</t>
  </si>
  <si>
    <t>Escova de nylon (banheiro)</t>
  </si>
  <si>
    <t>Vassoura piaçava</t>
  </si>
  <si>
    <t>Vassoura de nylon</t>
  </si>
  <si>
    <t>Rodo plástico</t>
  </si>
  <si>
    <t>Rodo plástico p/ pia</t>
  </si>
  <si>
    <t>Limpador pesado para pisos 5L</t>
  </si>
  <si>
    <t>Pá plástica para lixo coletora com cabo alongado</t>
  </si>
  <si>
    <t>Caneta esferográfica azul</t>
  </si>
  <si>
    <t>Suprimento para expediente (escritório)</t>
  </si>
  <si>
    <t>Caneta esferográfica vermelha</t>
  </si>
  <si>
    <t>Caneta esferográfica preta</t>
  </si>
  <si>
    <t>Caneta marca texto azul</t>
  </si>
  <si>
    <t>Caneta marca texto rosa</t>
  </si>
  <si>
    <t>Grampo de trilho de metal com 50 unidades</t>
  </si>
  <si>
    <t xml:space="preserve">Envelope / saco plástico com 4 furos tamanho A4 </t>
  </si>
  <si>
    <t>Pasta suspensa - KRAFT com haste</t>
  </si>
  <si>
    <t>Caixa de arquivo morto de prolipropileno azul nas medidas aproximadas de 140 X 360 X 260 mm, com fundo automático para facilitar a sua montagem, com dados necessários em SLIK</t>
  </si>
  <si>
    <t xml:space="preserve">Livro protocolo de correspndência com 104 folhas 154X216 mm </t>
  </si>
  <si>
    <t>Caderno brochurão, capa dura costurado 96 folhas cor preto formato: 200 X 275 mm, revestido papel couche 115 G/M²</t>
  </si>
  <si>
    <t>Cola branca com 90 GR lavável</t>
  </si>
  <si>
    <t>Cola em bastão 21 GR</t>
  </si>
  <si>
    <t>Perfurador de papel com 2 furos para 20 folhas</t>
  </si>
  <si>
    <t>Perfurador de papel com 2 furos para 60 ou 100 folhas</t>
  </si>
  <si>
    <t>Régua plástica de 30 cm</t>
  </si>
  <si>
    <t>Tinta para carimbo cor preta 40 ML</t>
  </si>
  <si>
    <t>Tinta para carimbo cor vermelha 40 ML</t>
  </si>
  <si>
    <t>Grampeador pequeno com base 13 cm para grampo 26/6 para grampear até 25 folhas</t>
  </si>
  <si>
    <t>Bloco adesivo amarelo 100 folhas 76 X 102 mm</t>
  </si>
  <si>
    <t>Bloco adesivo neon sortido 100 folhas embalagem com 4 blocos 38 X 50 mm</t>
  </si>
  <si>
    <t>Envelope branco - 25 X 35 cm cx com 250 um</t>
  </si>
  <si>
    <t>Envelope pardo 240 X 340 mm</t>
  </si>
  <si>
    <t>Etiqueta ink jet/laser carta 215,9 X 279,4 mm cx com 25 um</t>
  </si>
  <si>
    <t>Clips galvanizados 8/0 com 25 unidades</t>
  </si>
  <si>
    <t>Clips 6/0 - caixa com 50 unidades</t>
  </si>
  <si>
    <t>Clips 3/0 - caixa com 500 g</t>
  </si>
  <si>
    <t xml:space="preserve">Elástico latex 1 KG n° 18 </t>
  </si>
  <si>
    <t>Estilete largo com cabo em prolipropileno, Lâmina de aço de 9 cm. Carbono trava automática</t>
  </si>
  <si>
    <t>Prancheta em acrílico medidas 3,2X240X340mm com prendedor metálico</t>
  </si>
  <si>
    <t>BOBINA para PLOTTER 610 mm x 50 m, 75 G, 2"</t>
  </si>
  <si>
    <t>PAPEL SULFITE A4 GRAMATURA 75GR c/ 500 folhas</t>
  </si>
  <si>
    <t>CORRETIVO EM FITA 0 LARGURA: 5,0 MM E COMPRIMENTO: 8 MT.</t>
  </si>
  <si>
    <t>ALMOFADA PARA CARIMBO Nº 03 COR VERMELHA</t>
  </si>
  <si>
    <t>ALMOFADA PARA CARIMBO Nº 03 COR preta</t>
  </si>
  <si>
    <t>PILHA ALCALINA AA recarregável CARTELA COM 02 UNIDADES</t>
  </si>
  <si>
    <t>cartela</t>
  </si>
  <si>
    <t>PILHA ALCALINA DE 1,5 V AAA recarregável cartela com 2 unidades</t>
  </si>
  <si>
    <t>LÁPIS GRAFITE, GRADUAÇÃO 2B, FORMATO SEXTAVADO, COM BORRACHA caixa com 12 unidades</t>
  </si>
  <si>
    <t>Lapiseira em material plástico com recarga 0,07mm com prendedor, ponta e acionador em metal com borracha</t>
  </si>
  <si>
    <t>Grafite 0,07 mm caixa com 12 tubos</t>
  </si>
  <si>
    <t>Carregador de pilhas AA e AAA</t>
  </si>
  <si>
    <t>Mobiliário e eletrodomésticos</t>
  </si>
  <si>
    <t>Bebedouro para galões de 20L com sistema de refrigeração</t>
  </si>
  <si>
    <t>Atender a NR 24, visando as condições de higiene e segurança do trabalho</t>
  </si>
  <si>
    <t>Fogão com 4 bocas</t>
  </si>
  <si>
    <t>Mobiliário para reposição e/ou aquisição de mobiliário adaptado e/ou sob medida</t>
  </si>
  <si>
    <t>Atender a NR 17, visando a ergonomia e segurança no ambiente de trabalho</t>
  </si>
  <si>
    <t>Cadeiras de escritório</t>
  </si>
  <si>
    <t>Combate a incêndio</t>
  </si>
  <si>
    <t>Manutenção e instalação do Sistema de Combate à Incêndio em prédio próprio da PML</t>
  </si>
  <si>
    <t>Realização de manutenção preventiva, corretiva e ensaio funcional do Sistema de Detecção e Alarme de Incêndio instalado em prédio próprio da PML a fim de assegurar o seu pleno funcionamento nos casos de emergência</t>
  </si>
  <si>
    <t>Obras e serviços de engenharia</t>
  </si>
  <si>
    <t>Sondagem - Estudo geotécnico</t>
  </si>
  <si>
    <t>Serviço contratado para estudo geotécnico, que visa analisar as característica do solo em determinado local, fornecendo informações importantes para projetos e construção de estruturas, a fim de determinar composição e outras propriedades do solo</t>
  </si>
  <si>
    <t>Levantamento</t>
  </si>
  <si>
    <t>Infraestrutura urbana - Iluminação pública</t>
  </si>
  <si>
    <t>Gestão, melhoria, manutenção e instalação referente ao sistema de iluminação pública</t>
  </si>
  <si>
    <t>obras e manutenção</t>
  </si>
  <si>
    <t>Infraestrutura urbana - pavimentação</t>
  </si>
  <si>
    <t>Realização de obras e serviços de pavimentação de diversas vias</t>
  </si>
  <si>
    <t>Infraestrutura urbana - recapeamento asfáltico</t>
  </si>
  <si>
    <t>Realização de obras e serviços de recapeamento asfáltico de diversas vias</t>
  </si>
  <si>
    <t>Infraestrutura urbana - drenagem urbana</t>
  </si>
  <si>
    <t>Realização de obras e serviços de drenagem e galerias de águas pluviais de diversos locais e vias</t>
  </si>
  <si>
    <t>Infraestrutura urbana - Pontes, taludes e gabiões</t>
  </si>
  <si>
    <t>Realização de manutenção, construção e conservação de pontes, taludes e gabiões</t>
  </si>
  <si>
    <t xml:space="preserve">Serviços comuns, reparos e manutenção em PRÓPRIOS MUNICIPAIS </t>
  </si>
  <si>
    <t>Realização de manutenção, reparos e serviços diversos em prédios municipais de diversas secretarias</t>
  </si>
  <si>
    <t xml:space="preserve">Serviços e Obras de engenharia - CONSTRUÇÃO, REFORMA E AMPLIAÇÃO COM RECURSOS DE EMENDA PARLAMENTAR </t>
  </si>
  <si>
    <t>Realização de obras e serviços de engenharia de diversos tipos com recursos provindos de emendas parlamentares/transferências especiais</t>
  </si>
  <si>
    <t>por transferência</t>
  </si>
  <si>
    <t>Serviços e Obras de engenharia - CONSTRUÇÃO, REFORMA E AMPLIAÇÃO COM RECURSOS DE CONVÊNIO ESTADUAL</t>
  </si>
  <si>
    <t>Realização de obras e serviços de engenharia de diversos tipos com recursos provindos de convênios firmados com o governo do Estado de São Paulo</t>
  </si>
  <si>
    <t>por convênio</t>
  </si>
  <si>
    <t>Serviços e Obras de engenharia - CONSTRUÇÃO, REFORMA E AMPLIAÇÃO COM RECURSOS DE CONVÊNIO FEDERAL</t>
  </si>
  <si>
    <t>Realização de obras e serviços de engenharia de diversos tipos com recursos provindos de convênios firmados com o governo Federal</t>
  </si>
  <si>
    <t>Serviços e Obras de engenharia - CONSTRUÇÃO, REFORMA E AMPLIAÇÃO COM RECURSOS PRÓPRIOS</t>
  </si>
  <si>
    <t>Realização de obras e serviços de engenharia de diversos tipos com recursos do tesouro municipal provindos da necessidade das demais secretarias municipais</t>
  </si>
  <si>
    <t>por obra</t>
  </si>
  <si>
    <t>Demais serviços que demandam apoio técnico de serviços de engenharia</t>
  </si>
  <si>
    <t>Construção, edificação, reforma, ampliação, instalação, conservação, reparo e manutenção de escolas, creches, CRE, CAPEL, biblioteca, quadras, campos, ginásios, parques infantis, etc - Área da Educação</t>
  </si>
  <si>
    <t>Serviços que demandam apoio técnico desta Secretaria mas que deverão constar no PCA 2024 das secretarias solicitantes. Desta forma, para efetuar as previsões e informações referentes a custos, prazos e quantidades, as demandas precisariam ter sido informadas previamente para a SECPLA pelas demais secretarias municipais</t>
  </si>
  <si>
    <t>A definir pela Secretaria de Educação</t>
  </si>
  <si>
    <t>Construção, edificação, reforma, ampliação, instalação, conservação, reparo e manutenção de pontes rurais, estradas vicinais, pavimentação e drenagem rural, maquinário, etc - Área da Agricultura e desenvolvimento rural</t>
  </si>
  <si>
    <t>A definir pela Secretaria de Agricultura e Desenvolvimento Rural</t>
  </si>
  <si>
    <t>Construção, edificação, reforma, ampliação, instalação, conservação, reparo e manutenção de centros culturais e de eventos, edifícios e monumentos históricos, festas, etc - Área da Cultura</t>
  </si>
  <si>
    <t>A definir pela Secretaria de Cultura</t>
  </si>
  <si>
    <t>Construção, edificação, reforma, ampliação, instalação, conservação, reparo e manutenção de pistas de caminhada e cooper, pistas de skate, campos de futebol (todas as modalidades), quadras esportivas e poliesportivas, ginásios, academias, piscinas, praças, parques, áreas de lazer e recreação, parques infantis, academias ao ar livre, etc - Área do Esporte e Lazer</t>
  </si>
  <si>
    <t>A definir pela Secretaria de Esporte e Lazer</t>
  </si>
  <si>
    <t>Construção, edificação, reforma, ampliação, instalação, conservação, reparo e manutenção de edifícios e centros de encontro, etc - Área da Juventude</t>
  </si>
  <si>
    <t>A definir pela Secretaria de Juventude</t>
  </si>
  <si>
    <t>Tapa buraco e reparos diversos - Área de Manutenção e Serviços Municipais</t>
  </si>
  <si>
    <t>A definir pela Secretaria de Serviços Municipais</t>
  </si>
  <si>
    <t>Construção, edificação, reforma, ampliação, instalação, conservação, reparo e manutenção de lixeiras, arborização urbana, parque ecológico, aterro de resíduos inertes, etc - Área do Meio Ambiente</t>
  </si>
  <si>
    <t>A definir pela Secretaria de Meio Ambiente</t>
  </si>
  <si>
    <t>Construção, edificação, reforma, ampliação, instalação, conservação, reparo e manutenção de UBS, ESF, CEO, CEA, CAPS, INAMPS, CER, etc - Área da Saúde</t>
  </si>
  <si>
    <t>A definir pela Secretaria de Saúde</t>
  </si>
  <si>
    <t>Construção, edificação, reforma, ampliação, instalação, conservação, reparo e manutenção do COI e etc - Área da Segurança</t>
  </si>
  <si>
    <t>A definir pela Secretaria de Segurança</t>
  </si>
  <si>
    <t>Construção, edificação, reforma, ampliação, instalação, conservação, reparo e manutenção de ciclovias, ciclofaixas, estacionamentos, abrigo de ônibus, bicicletários, sinalização viária, etc - Área de Trânsito e Transportes</t>
  </si>
  <si>
    <t>A definir pela Secretaria de  Transito</t>
  </si>
  <si>
    <t>Construção, edificação, reforma, ampliação, instalação, conservação, reparo e manutenção de sinalização turística, centro de apoio ao turista, etc - Área de Turismo</t>
  </si>
  <si>
    <t>A definir pela Secretaria de Turismo</t>
  </si>
  <si>
    <t>Construção, edificação, reforma, ampliação, instalação, conservação, reparo e manutenção de CREA, CRAS, CCMI, etc - Área de Assistência e Desenvolvimento Social</t>
  </si>
  <si>
    <t>A definir pela Secretaria de Desenvolvimento Social</t>
  </si>
  <si>
    <t>Construção, edificação, reforma, ampliação, instalação, conservação, reparo e manutenção de prédios públicos, velório, cemitério, mercado municipal, etc - Área da Administração</t>
  </si>
  <si>
    <t>A definir pela Secretaria de Administração</t>
  </si>
  <si>
    <t>Construção, edificação, reforma, ampliação, instalação, conservação, reparo e manutenção de parque tecnológico, pólo industrial, equipamentos de gestão e tecnologia de serviços, etc - Área de DECTI</t>
  </si>
  <si>
    <t>A definir pela Secretaria de Desenvolvimento Economico</t>
  </si>
  <si>
    <t>Construção, edificação, reforma, ampliação, instalação, conservação, reparo e manutenção de centros ou espaços de apoio, lazer e cultural, etc - Área de Juventudes e Políticas da Mulher</t>
  </si>
  <si>
    <t>Serviços que demandam apoio técnico desta Secretaria mas que deverão constar no PCA 2025 das secretarias solicitantes. Desta forma, para efetuar as previsões e informações referentes a custos, prazos e quantidades, as demandas precisariam ter sido informadas previamente para a SECPLA pelas demais secretarias municipais</t>
  </si>
  <si>
    <t>A definir pela Secretaria de Juventudes e Secretaria de Políticas da Mulher</t>
  </si>
  <si>
    <t>Construção, edificação, reforma, ampliação, instalação, conservação, reparo e manutenção de equipamentos de gestão e tecnologia de serviços, internet e IOT, etc - Área de TI</t>
  </si>
  <si>
    <t>A definir pela Secretaria de Governança Digital</t>
  </si>
  <si>
    <t>Secretaria de Planejamento</t>
  </si>
  <si>
    <t>Computador desktop</t>
  </si>
  <si>
    <t>Tesoura grande</t>
  </si>
  <si>
    <t>Tesoura média</t>
  </si>
  <si>
    <t>Fita adesiva larga transparente</t>
  </si>
  <si>
    <t>Post it pequeno e grande</t>
  </si>
  <si>
    <t xml:space="preserve">Grampos </t>
  </si>
  <si>
    <t>Grampo trilho metalizado</t>
  </si>
  <si>
    <t>Marca texto (cores variadas)</t>
  </si>
  <si>
    <t>Papel A4</t>
  </si>
  <si>
    <t>Combustível</t>
  </si>
  <si>
    <t>Cursos e Treinamentos</t>
  </si>
  <si>
    <t>Treinamento</t>
  </si>
  <si>
    <t>Cursos</t>
  </si>
  <si>
    <t>Datashow</t>
  </si>
  <si>
    <t>Porta lápis/clips/lembrete </t>
  </si>
  <si>
    <t>Pincel Marcador Quadro Branco (cores variadas)</t>
  </si>
  <si>
    <t>Scanner de Mesa</t>
  </si>
  <si>
    <t>Livro ata com 100 folhas - numeradas 205x30 0mm</t>
  </si>
  <si>
    <t>Livro protocolo de correspondência com 104 folhas</t>
  </si>
  <si>
    <t>Apagador quadro branco</t>
  </si>
  <si>
    <t>Envelope branco - 25 x 35 - cx com 250 unidades</t>
  </si>
  <si>
    <t>Caneta Esferográfica (preta, azul e vermelha)</t>
  </si>
  <si>
    <t>Caneta Esferográfica (coloridas)</t>
  </si>
  <si>
    <t>Lápis Preto</t>
  </si>
  <si>
    <t>Mouse pad com apoio ergonomico</t>
  </si>
  <si>
    <t>Mouse sem fio</t>
  </si>
  <si>
    <t>Cola Bastão</t>
  </si>
  <si>
    <t>Cola Liquida</t>
  </si>
  <si>
    <t>Caixa de Clips</t>
  </si>
  <si>
    <t>Caixa de Grampo Romeu e Julieta</t>
  </si>
  <si>
    <t>Caixa arquivo</t>
  </si>
  <si>
    <t xml:space="preserve">Extensão régua </t>
  </si>
  <si>
    <t xml:space="preserve">Organizador de escritório triplo </t>
  </si>
  <si>
    <t>Suporte para monitor 2 gavetas</t>
  </si>
  <si>
    <t>Monitor (tela)</t>
  </si>
  <si>
    <t>Papel Vergê 180g A4</t>
  </si>
  <si>
    <t>Total Estimado:</t>
  </si>
  <si>
    <t>Prefeitura Municipal de Lorena - Secretaria  de Políticas para a Mulher</t>
  </si>
  <si>
    <t xml:space="preserve">Carro de Passeio  - 5 portas </t>
  </si>
  <si>
    <t>Secretaria  de Políticas para a Mulher</t>
  </si>
  <si>
    <t>Mesa de escritório com 02 gavetas</t>
  </si>
  <si>
    <t>Projetor Profissional 4k Android Wifi Full Hd 1080p 12000lm</t>
  </si>
  <si>
    <t>Cadeira Plástica Para Mesa Reforçada Até 154kg</t>
  </si>
  <si>
    <t>Mesa Plástica Quadrada</t>
  </si>
  <si>
    <t xml:space="preserve">butijão de gás </t>
  </si>
  <si>
    <t>Fogão inox 5 bocas</t>
  </si>
  <si>
    <t>Poltrona Individual</t>
  </si>
  <si>
    <t xml:space="preserve">Sofá 3 lugares </t>
  </si>
  <si>
    <t>Ventilador de Coluna</t>
  </si>
  <si>
    <t>Conjunto 6 xícaras de café</t>
  </si>
  <si>
    <t>Secretaria de Políticas para a Mulher</t>
  </si>
  <si>
    <t>Impressora Multifuncional</t>
  </si>
  <si>
    <t>unidades de 1kg</t>
  </si>
  <si>
    <t>Bule Industrial Alumínio Reforçado - 3 Litros</t>
  </si>
  <si>
    <t>Coador De Café C/ Suporte De 45cm+coador Reutilizável Grande</t>
  </si>
  <si>
    <t>Coador De Café De Pano Algodão Grande</t>
  </si>
  <si>
    <t>Kit Registro De Gás Botijão Com Mangueira</t>
  </si>
  <si>
    <t>permenente</t>
  </si>
  <si>
    <t>Caixa De Chá Preto Impra Gift Pack 80 Saches</t>
  </si>
  <si>
    <t>Lixeira Inox Aço 5 litros C/ Pedal Cesto Interno Removivel Banheiro Cozinha</t>
  </si>
  <si>
    <t>Saco de lixo 100L com 100 unidades </t>
  </si>
  <si>
    <t>Saco De Lixo De 5 Litros Branco Leitoso 100sacos </t>
  </si>
  <si>
    <t>SBP Inseticida Aerossol 450 Ml</t>
  </si>
  <si>
    <t>Adoçante Sucralose - Zero Cal</t>
  </si>
  <si>
    <t>Papel Toalha pacote com 1000 folhas</t>
  </si>
  <si>
    <t>Porta Papel Toalha 2 Dobras Toalheiro Aço Inox</t>
  </si>
  <si>
    <t>Poliflor Cera Auto Brilho Líquida Brilho Prático Incolor 750Ml</t>
  </si>
  <si>
    <t>Café Torrado e Moído  Pacote 500g</t>
  </si>
  <si>
    <t>3/mês</t>
  </si>
  <si>
    <t>Limpa vidro</t>
  </si>
  <si>
    <t>2/mês</t>
  </si>
  <si>
    <t>8L/mês</t>
  </si>
  <si>
    <t>5/mês</t>
  </si>
  <si>
    <t>Pano multi-uso tipo perflex</t>
  </si>
  <si>
    <t>4/mês</t>
  </si>
  <si>
    <t>2/trimestre</t>
  </si>
  <si>
    <t>Utensílios de limpeza</t>
  </si>
  <si>
    <t>Saco de lixo de 30L</t>
  </si>
  <si>
    <t>Saco de lixo de 60L</t>
  </si>
  <si>
    <t>2L/mês</t>
  </si>
  <si>
    <t>Oficinas 2024</t>
  </si>
  <si>
    <t>Contratação de instrutores para cursos</t>
  </si>
  <si>
    <t>Liquidificador</t>
  </si>
  <si>
    <t>utensílio de cozinha</t>
  </si>
  <si>
    <t>Batedeira planetária</t>
  </si>
  <si>
    <t>Sanduicheira</t>
  </si>
  <si>
    <t>Jogo de Panelas</t>
  </si>
  <si>
    <t>Utensílios de cozinha</t>
  </si>
  <si>
    <t>Faqueiro</t>
  </si>
  <si>
    <t>unidades - jogo com 100 peças</t>
  </si>
  <si>
    <t>Capacho de porta (vinil)</t>
  </si>
  <si>
    <t>unidades (tamanho 50x50)</t>
  </si>
  <si>
    <t>Válvula para gás com mangueira</t>
  </si>
  <si>
    <t>Jogo de assadeiras quadradas</t>
  </si>
  <si>
    <t>conjuntos</t>
  </si>
  <si>
    <t>Jogo de assadeiras redondas</t>
  </si>
  <si>
    <t>Material para oficinas</t>
  </si>
  <si>
    <t>(tintas, pinceís, tecido, material de confeitaria)</t>
  </si>
  <si>
    <t>Mesa para reuniões 6 lugares</t>
  </si>
  <si>
    <t>Armários de aço 198x120x40 escritório</t>
  </si>
  <si>
    <t>Kit 6 cadeiras de secretaria base tecido</t>
  </si>
  <si>
    <t>conjunto</t>
  </si>
  <si>
    <t>Laudo</t>
  </si>
  <si>
    <t xml:space="preserve">Unidade </t>
  </si>
  <si>
    <t>Participação de Recursos externos</t>
  </si>
  <si>
    <t xml:space="preserve">Grau de prioridade </t>
  </si>
  <si>
    <t>Secretaria ou órgão Requisitante</t>
  </si>
  <si>
    <t>LIMPEZA PREDIAL - ÁREAS INTERNAS - PISOS FRIOS
ESPECIFICAÇÃO: Unidade Nº 01 - Item A - UBS Vila Nunes. Limpeza de 422,92 m² por mês totalizando 5.075,04 m² por 12 (doze) meses.</t>
  </si>
  <si>
    <t>Serviço de Terceiros PJ</t>
  </si>
  <si>
    <t>Limpeza e Conservação</t>
  </si>
  <si>
    <t>Limpeza Geral de Edificios</t>
  </si>
  <si>
    <t>Saúde</t>
  </si>
  <si>
    <t>LIMPEZA PREDIAL - ÁREAS INTERNAS - COM ESPAÇOS LIVRES - SAGUÃO / HALL - SALÃO
ESPECIFICAÇÃO: Unidade Nº 01 - Item C - UBS Vila Nunes. Limpeza de 126,00 m² por mês totalizando 1.512,00 m² por 12 (doze) meses.</t>
  </si>
  <si>
    <t>LIMPEZA PREDIAL - ÁREAS EXTERNAS - PISOS PAVIMENTADOS ADJACENTES/CONTÍGUOS ÀS EDIFICAÇÕES
ESPECIFICAÇÃO: Unidade Nº 01 - Item E - UBS Vila Nunes. Limpeza de 90,78 m² por mês totalizando 1.089,36 m² por 12 (doze) meses.</t>
  </si>
  <si>
    <t>LIMPEZA PREDIAL - ÁREAS EXTERNAS - PÁTIOS E ÁREAS VERDES - BAIXA FREQUÊNCIA
ESPECIFICAÇÃO: Unidade Nº 01 - Item F - UBS Vila Nunes. Limpeza de 156,60 m² por mês totalizando 1.879,20 m² por 12 (doze) meses.</t>
  </si>
  <si>
    <t>LIMPEZA PREDIAL - VIDROS EXTERNOS - FREQUÊNCIA TRIMESTRAL (SEM EXPOSIÇÃO À SITUAÇÃO DE RISCO)
ESPECIFICAÇÃO: Unidade Nº 01 - Item J - UBS Vila Nunes. Limpeza de 93,20 m² por mês
totalizando 1.118,40 m² por 12 (doze) meses.</t>
  </si>
  <si>
    <t>LIMPEZA PREDIAL - ÁREAS INTERNAS - PISOS FRIOS
ESPECIFICAÇÃO: Unidade Nº 02 - Item A - UBS Santa Lucrécia. Limpeza de 60,58 m² por mês totalizando 726,96 m² por 12 (doze) meses.</t>
  </si>
  <si>
    <t>LIMPEZA PREDIAL - ÁREAS INTERNAS - COM ESPAÇOS LIVRES - SAGUÃO / HALL - SALÃO
ESPECIFICAÇÃO: Unidade Nº 02 - Item C - UBS Santa Lucrécia. Limpeza de 18,35 m² por mês totalizando 220,20 m² por 12 (doze) meses.</t>
  </si>
  <si>
    <t>LIMPEZA PREDIAL - ÁREAS INTERNAS - SANITÁRIOS DE USO PÚBLICO OU COLETIVO DE GRANDE CIRCULAÇÃO
ESPECIFICAÇÃO: Unidade Nº 02 - Item D - UBS Santa Lucrécia. Limpeza de 17,20 m² por mês totalizando 206,40 m² por 12 (doze) meses.</t>
  </si>
  <si>
    <t xml:space="preserve">LIMPEZA PREDIAL - ÁREAS EXTERNAS - PISOS PAVIMENTADOS ADJACENTES/CONTÍGUOS ÀS EDIFICAÇÕES
ESPECIFICAÇÃO: Unidade Nº 02 - Item E - UBS Santa Lucrécia. Limpeza de 105,40 m² por mês totalizando 1.264,80 m² por 12 (doze) meses.
</t>
  </si>
  <si>
    <t>LIMPEZA PREDIAL - ÁREAS EXTERNAS - PÁTIOS E ÁREAS VERDES - BAIXA FREQUÊNCIA
ESPECIFICAÇÃO: Unidade Nº 02 - Item F - UBS Santa Lucrécia. Limpeza de 91,30 m² por mês totalizando 1.095,60 m² por 12 (doze) meses.</t>
  </si>
  <si>
    <t>LIMPEZA PREDIAL - VIDROS EXTERNOS - FREQUÊNCIA TRIMESTRAL (SEM EXPOSIÇÃO À SITUAÇÃO DE RISCO)
ESPECIFICAÇÃO: Unidade Nº 02 - Item J - UBS Santa Lucrécia. Limpeza de 10,88 m² por mês totalizando 130,56 m² por 12 (doze) meses.</t>
  </si>
  <si>
    <t>LIMPEZA PREDIAL - ÁREAS INTERNAS - PISOS FRIOS
ESPECIFICAÇÃO: Unidade Nº 03 - Item A - UBS Industrial. Limpeza de 171,05 m² por mês totalizando 2.052,60 m² por 12 (doze) meses</t>
  </si>
  <si>
    <t>LIMPEZA PREDIAL - ÁREAS INTERNAS - COM ESPAÇOS LIVRES - SAGUÃO / HALL - SALÃO
ESPECIFICAÇÃO: Unidade Nº 03 - Item C - UBS Industrial. Limpeza de 45,65 m² por mês totalizando 547,80 m² por 12 (doze) meses.</t>
  </si>
  <si>
    <t>LIMPEZA PREDIAL - ÁREAS INTERNAS - SANITÁRIOS DE USO PÚBLICO OU COLETIVO DE GRANDE CIRCULAÇÃO
ESPECIFICAÇÃO: Unidade Nº 03 - Item D - UBS Industrial. Limpeza de 14,37 m² por mês</t>
  </si>
  <si>
    <t>LIMPEZA PREDIAL - ÁREAS EXTERNAS - PISOS PAVIMENTADOS ADJACENTES/CONTÍGUOS ÀS EDIFICAÇÕES
ESPECIFICAÇÃO: Unidade Nº 03 - Item E - UBS Industrial. Limpeza de 11,10 m² por mês totalizando 133,20 m² por 12 (doze) meses.</t>
  </si>
  <si>
    <t>LIMPEZA PREDIAL - ÁREAS EXTERNAS - PÁTIOS E ÁREAS VERDES - BAIXA FREQUÊNCIA
ESPECIFICAÇÃO: Unidade Nº 03 - Item F - UBS Industrial. Limpeza de 258,50 m² por mês totalizando 3.102,00 m² por 12 (doze) meses.</t>
  </si>
  <si>
    <t>LIMPEZA PREDIAL - VIDROS EXTERNOS - FREQUÊNCIA TRIMESTRAL (SEM EXPOSIÇÃO À SITUAÇÃO DE RISCO)
ESPECIFICAÇÃO: Unidade Nº 03 - Item J - UBS Industrial. Limpeza de 23,10 m² por mês totalizando 277,20 m² por 12 (doze) meses.</t>
  </si>
  <si>
    <t>LIMPEZA PREDIAL - ÁREAS INTERNAS - PISOS FRIOS
ESPECIFICAÇÃO: Unidade Nº 04 - Item A - UBS Cecap. Limpeza de 243,67 m² por mês totalizando 2.924,04 m² por 12 (doze) meses.</t>
  </si>
  <si>
    <t>LIMPEZA PREDIAL - ÁREAS INTERNAS - COM ESPAÇOS LIVRES - SAGUÃO / HALL - SALÃO
ESPECIFICAÇÃO: Unidade Nº 04 - Item C - UBS Cecap. Limpeza de 168,90 m² por mês totalizando 2.026,80 m² por 12 (doze) meses</t>
  </si>
  <si>
    <t>LIMPEZA PREDIAL - ÁREAS INTERNAS - SANITÁRIOS DE USO PÚBLICO OU COLETIVO DE GRANDE CIRCULAÇÃO
ESPECIFICAÇÃO: Unidade Nº 04 - Item D - UBS Cecap. Limpeza de 48,22 m² por mês totalizando 578,64 m² por 12 (doze) meses.</t>
  </si>
  <si>
    <t>LIMPEZA PREDIAL - ÁREAS EXTERNAS - PISOS PAVIMENTADOS ADJACENTES/CONTÍGUOS ÀS EDIFICAÇÕES
ESPECIFICAÇÃO: Unidade Nº 04 - Item E - UBS Cecap. Limpeza de 16,05 m² por mês totalizando 192,60 m² por 12 (doze) meses.</t>
  </si>
  <si>
    <t>LIMPEZA PREDIAL - ÁREAS EXTERNAS - PÁTIOS E ÁREAS VERDES - BAIXA FREQUÊNCIA
ESPECIFICAÇÃO: Unidade Nº 04 - Item F - UBS Cecap. Limpeza de 627,00 m² por mês totalizando 7.524,00 m² por 12 (doze) meses</t>
  </si>
  <si>
    <t>LIMPEZA PREDIAL - VIDROS EXTERNOS - FREQUÊNCIA TRIMESTRAL (SEM EXPOSIÇÃO À SITUAÇÃO DE RISCO)
ESPECIFICAÇÃO: Unidade Nº 04 - Item J - UBS Cecap. Limpeza de 58,21 m² por mês totalizando 698,52 m² por 12 (doze) meses.</t>
  </si>
  <si>
    <t>LIMPEZA PREDIAL - ÁREAS INTERNAS - PISOS FRIOS
ESPECIFICAÇÃO: Unidade Nº 05 - Item A - UBS Bairro da Cruz / CEO 1. Limpeza de 334,69 m² por mês totalizando 4.016,28 m² por 12 (doze) meses.</t>
  </si>
  <si>
    <t>LIMPEZA PREDIAL - ÁREAS INTERNAS - COM ESPAÇOS LIVRES - SAGUÃO / HALL - SALÃO
ESPECIFICAÇÃO: Unidade Nº 05 - Item C - UBS Bairro da Cruz / CEO 1. Limpeza de 147,08 m² por mês totalizando 1.764,96 m² por 12 (doze) meses.</t>
  </si>
  <si>
    <t>LIMPEZA PREDIAL - ÁREAS EXTERNAS - PISOS PAVIMENTADOS ADJACENTES/CONTÍGUOS ÀS EDIFICAÇÕES
ESPECIFICAÇÃO: Unidade Nº 05 - Item E - UBS Bairro da Cruz / CEO 1. Limpeza de 149,20 m² por mês totalizando 1.790,40 m² por 12 (doze) meses</t>
  </si>
  <si>
    <t>LIMPEZA PREDIAL - ÁREAS EXTERNAS - PÁTIOS E ÁREAS VERDES - BAIXA FREQUÊNCIA
ESPECIFICAÇÃO: Unidade Nº 05 - Item F - UBS Bairro da Cruz / CEO 1. Limpeza de 14,63 m² por mês totalizando 175,56 m² por 12 (doze) meses.</t>
  </si>
  <si>
    <t>LIMPEZA PREDIAL - VIDROS EXTERNOS - FREQUÊNCIA TRIMESTRAL (SEM EXPOSIÇÃO À SITUAÇÃO DE RISCO)
ESPECIFICAÇÃO: Unidade Nº 05 - Item J - UBS Bairro da Cruz / CEO 1. Limpeza de 87,70 m² por mês totalizando 1.052,40 m² por 12 (doze) meses</t>
  </si>
  <si>
    <t>LIMPEZA PREDIAL - ÁREAS INTERNAS - PISOS FRIOS
ESPECIFICAÇÃO: Unidade Nº 06 - Item A - Farmácia de Manipulação. Limpeza de 205,20 m² por mês totalizando 2.462,40 m² por 12 (doze) meses.</t>
  </si>
  <si>
    <t>LIMPEZA PREDIAL - ÁREAS INTERNAS - LABORATÓRIOS
ESPECIFICAÇÃO: Unidade Nº 06 - Item B - Farmácia de Manipulação. Limpeza de 105,16 m² por mês totalizando 1.261,92 m² por 12 (doze) meses</t>
  </si>
  <si>
    <t>LIMPEZA PREDIAL - ÁREAS INTERNAS - COM ESPAÇOS LIVRES - SAGUÃO / HALL - SALÃO
ESPECIFICAÇÃO: Unidade Nº 06 - Item C - Farmácia de Manipulação. Limpeza de 35,28 m² por mês totalizando 423,36 m² por 12 (doze) meses.</t>
  </si>
  <si>
    <t>LIMPEZA PREDIAL - ÁREAS EXTERNAS - PISOS PAVIMENTADOS ADJACENTES/CONTÍGUOS ÀS EDIFICAÇÕES
ESPECIFICAÇÃO: Unidade Nº 06 - Item E - Farmácia de Manipulação. Limpeza de 136,82 m² por mês totalizando 1.641,84 m² por 12 (doze) meses</t>
  </si>
  <si>
    <t>LIMPEZA PREDIAL - ÁREAS EXTERNAS - PÁTIOS E ÁREAS VERDES - BAIXA FREQUÊNCIA
ESPECIFICAÇÃO: Unidade Nº 06 - Item F - Farmácia de Manipulação. Limpeza de 482,21 m² por mês totalizando 5.782,52 m² por 12 (doze) meses.</t>
  </si>
  <si>
    <t>LIMPEZA PREDIAL - VIDROS EXTERNOS - FREQUÊNCIA TRIMESTRAL (SEM EXPOSIÇÃO À SITUAÇÃO DE RISCO)
ESPECIFICAÇÃO: Unidade Nº 06 - Item J - Farmácia de Manipulação. Limpeza de 84,68 m² por mês totalizando 1.016,16 m² por 12 (doze) meses.</t>
  </si>
  <si>
    <t>LIMPEZA PREDIAL - ÁREAS INTERNAS - PISOS FRIOS
ESPECIFICAÇÃO: Unidade Nº 07 - Item A - CEO 2. Limpeza de 275,68 m² por mês totalizando 3.308,16 m² por 12 (doze) meses</t>
  </si>
  <si>
    <t>LIMPEZA PREDIAL - ÁREAS INTERNAS - COM ESPAÇOS LIVRES - SAGUÃO / HALL - SALÃO
ESPECIFICAÇÃO: Unidade Nº 07 - Item C - CEO 2. Limpeza de 148,91 m² por mês totalizando 1.786,92 m² por 12 (doze) meses.</t>
  </si>
  <si>
    <t>LIMPEZA PREDIAL - ÁREAS EXTERNAS - PISOS PAVIMENTADOS ADJACENTES/CONTÍGUOS ÀS EDIFICAÇÕES
ESPECIFICAÇÃO: Unidade Nº 07 - Item E - CEO 2. Limpeza de 33,57 m² por mês totalizando 402,84 m² por 12 (doze) meses.</t>
  </si>
  <si>
    <t>LIMPEZA PREDIAL - ÁREAS EXTERNAS - PÁTIOS E ÁREAS VERDES - BAIXA FREQUÊNCIA
ESPECIFICAÇÃO: Unidade Nº 07 - Item F - CEO 2. Limpeza de 344,45 m² por mês totalizando 4.133,40 m² por 12 (doze) meses.</t>
  </si>
  <si>
    <t>LIMPEZA PREDIAL - VIDROS EXTERNOS - FREQUÊNCIA TRIMESTRAL (SEM EXPOSIÇÃO À SITUAÇÃO DE RISCO)
ESPECIFICAÇÃO: Unidade Nº 07 - Item J - CEO 2. Limpeza de 78,39 m² por mês totalizando 940,68 m² por 12 (doze) meses.</t>
  </si>
  <si>
    <t>LIMPEZA PREDIAL - ÁREAS INTERNAS - PISOS FRIOS
ESPECIFICAÇÃO: Unidade Nº 08 - Item A - Centro do Idoso - Ambulatório de Especialidades II - Farmácia. Limpeza de 759,40 m² por mês totalizando 9.112,80 m² por 12 (doze) meses.</t>
  </si>
  <si>
    <t>LIMPEZA PREDIAL - ÁREAS INTERNAS - COM ESPAÇOS LIVRES - SAGUÃO / HALL - SALÃO
ESPECIFICAÇÃO: Unidade Nº 08 - Item C - Centro do Idoso - Ambulatório de Especialidades II - Farmácia. Limpeza de 65,70 m² por mês totalizando 788,40 m² por 12 (doze) meses.</t>
  </si>
  <si>
    <t>LIMPEZA PREDIAL - ÁREAS EXTERNAS - PISOS PAVIMENTADOS ADJACENTES/CONTÍGUOS ÀS EDIFICAÇÕES
ESPECIFICAÇÃO: Unidade Nº 08 - Item E - Centro do Idoso - Ambulatório de Especialidades II - Farmácia. Limpeza de 334,03 m² por mês totalizando 4.008,36 m² por 12 (doze) meses.</t>
  </si>
  <si>
    <t>LIMPEZA PREDIAL - ÁREAS EXTERNAS - PÁTIOS E ÁREAS VERDES - BAIXA FREQUÊNCIA
ESPECIFICAÇÃO: Unidade Nº 08 - Item F - Centro do Idoso - Ambulatório de Especialidades II - Farmácia. Limpeza de 539,74 m² por mês totalizando 6.476,88 m² por 12 (doze) meses.</t>
  </si>
  <si>
    <t>LIMPEZA PREDIAL - VIDROS EXTERNOS - FREQUÊNCIA TRIMESTRAL (SEM EXPOSIÇÃO À SITUAÇÃO DE RISCO)
ESPECIFICAÇÃO: Unidade Nº 08 - Item J - Centro do Idoso - Ambulatório de Especialidades</t>
  </si>
  <si>
    <t>LIMPEZA PREDIAL - ÁREAS INTERNAS - PISOS FRIOS
ESPECIFICAÇÃO: Unidade Nº 09 - Item A - Centro de Esterilização Animal. Limpeza de 81,18 m² por mês totalizando 974,16 m² por 12 (doze) meses.</t>
  </si>
  <si>
    <t>LIMPEZA PREDIAL - ÁREAS INTERNAS - COM ESPAÇOS LIVRES - SAGUÃO / HALL - SALÃO
ESPECIFICAÇÃO: Unidade Nº 09 - Item C - Centro de Esterilização Animal. Limpeza de 23,58 m² por mês totalizando 282,96 m² por 12 (doze) meses.</t>
  </si>
  <si>
    <t>LIMPEZA PREDIAL - ÁREAS EXTERNAS - PISOS PAVIMENTADOS ADJACENTES/CONTÍGUOS ÀS EDIFICAÇÕES
ESPECIFICAÇÃO: Unidade Nº 09 - Item E - Centro de Esterilização Animal. Limpeza de 69,88 m² por mês totalizando 838,56 m² por 12 (doze) meses.</t>
  </si>
  <si>
    <t>LIMPEZA PREDIAL - VIDROS EXTERNOS - FREQUÊNCIA TRIMESTRAL (SEM EXPOSIÇÃO À SITUAÇÃO DE RISCO)
ESPECIFICAÇÃO: Unidade Nº 09 - Item J - Centro de Esterilização Animal. Limpeza de 23,88 m² por mês totalizando 286,56 m² por 12 (doze) meses.</t>
  </si>
  <si>
    <t>LIMPEZA PREDIAL - ÁREAS INTERNAS - PISOS FRIOS
ESPECIFICAÇÃO: Unidade Nº 10 - Item A - ESF Ponte Nova / Academia da Saúde. Limpeza de 252,08 m² por mês totalizando 3.024,96 m² por 12 (doze) meses</t>
  </si>
  <si>
    <t>LIMPEZA PREDIAL - ÁREAS INTERNAS - COM ESPAÇOS LIVRES - SAGUÃO / HALL - SALÃO
ESPECIFICAÇÃO: Unidade Nº 10 - Item C - ESF Ponte Nova / Academia da Saúde. Limpeza de 49,91 m² por mês totalizando 598,92 m² por 12 (doze) meses.</t>
  </si>
  <si>
    <t>LIMPEZA PREDIAL - ÁREAS EXTERNAS - PISOS PAVIMENTADOS ADJACENTES/CONTÍGUOS ÀS EDIFICAÇÕES
ESPECIFICAÇÃO: Unidade Nº 10 - Item E - ESF Ponte Nova / Academia da Saúde. Limpeza de 42,00 m² por mês totalizando 504,00 m² por 12 (doze) meses.</t>
  </si>
  <si>
    <t>LIMPEZA PREDIAL - VIDROS EXTERNOS - FREQUÊNCIA TRIMESTRAL (SEM EXPOSIÇÃO À SITUAÇÃO DE RISCO)
ESPECIFICAÇÃO: Unidade Nº 10 - Item J - ESF Ponte Nova / Academia da Saúde. Limpeza de 51,08 m² por mês totalizando 612,96 m² por 12 (doze) meses.</t>
  </si>
  <si>
    <t>LIMPEZA PREDIAL - ÁREAS INTERNAS - PISOS FRIOS
ESPECIFICAÇÃO: Unidade Nº 11 - Item A - ESF Vila dos Comerciários 1 e 2. Limpeza de 182,50 m² por mês totalizando 2.190,00 m² por 12 (doze) meses.</t>
  </si>
  <si>
    <t>LIMPEZA PREDIAL - ÁREAS INTERNAS - COM ESPAÇOS LIVRES - SAGUÃO / HALL - SALÃO
ESPECIFICAÇÃO: Unidade Nº 11 - Item C - ESF Vila dos Comerciários 1 e 2. Limpeza de 98,81 m² por mês totalizando 1.185,72 m² por 12 (doze) meses</t>
  </si>
  <si>
    <t>LIMPEZA PREDIAL - ÁREAS EXTERNAS - PISOS PAVIMENTADOS ADJACENTES/CONTÍGUOS ÀS EDIFICAÇÕES
ESPECIFICAÇÃO: Unidade Nº 11 - Item E - ESF Vila dos Comerciários 1 e 2.  Limpeza de 142,76 m² por mês totalizando 1.713,12 m² por 12 (doze) meses</t>
  </si>
  <si>
    <t>LIMPEZA PREDIAL - ÁREAS EXTERNAS - PÁTIOS E ÁREAS VERDES - BAIXA FREQUÊNCIA
ESPECIFICAÇÃO: Unidade Nº 11 - Item F - ESF Vila dos Comerciários 1 e 2. Limpeza de 102,00 m² por mês totalizando 1.224,00 m² por 12 (doze) meses</t>
  </si>
  <si>
    <t>LIMPEZA PREDIAL - VIDROS EXTERNOS - FREQUÊNCIA TRIMESTRAL (SEM EXPOSIÇÃO À SITUAÇÃO DE RISCO)
ESPECIFICAÇÃO: Unidade Nº 11 - Item J - ESF Vila dos Comerciários 1 e 2. Limpeza de 47,58 m² por mês totalizando 570,96 m² por 12 (doze) meses.</t>
  </si>
  <si>
    <t>LIMPEZA PREDIAL - ÁREAS INTERNAS - PISOS FRIOS
ESPECIFICAÇÃO: Unidade Nº 12 - Item A - ESF Vila Brito. Limpeza de 122,91 m² por mês totalizando 1.474,92 m² por 12 (doze) meses.</t>
  </si>
  <si>
    <t>LIMPEZA PREDIAL - ÁREAS INTERNAS - COM ESPAÇOS LIVRES - SAGUÃO / HALL - SALÃO
ESPECIFICAÇÃO: Unidade Nº 12 - Item C - ESF Vila Brito. Limpeza de 43,50 m² por mês totalizando 522,00 m² por 12 (doze) meses.</t>
  </si>
  <si>
    <t>LIMPEZA PREDIAL - ÁREAS EXTERNAS - PISOS PAVIMENTADOS ADJACENTES/CONTÍGUOS ÀS EDIFICAÇÕES
ESPECIFICAÇÃO: Unidade Nº 12 - Item E - ESF Vila Brito. Limpeza de 103,83 m² por mês totalizando 1.245,96 m² por 12 (doze) meses.</t>
  </si>
  <si>
    <t>LIMPEZA PREDIAL - ÁREAS EXTERNAS - PÁTIOS E ÁREAS VERDES - BAIXA FREQUÊNCIA
ESPECIFICAÇÃO: Unidade Nº 12 - Item F - ESF Vila Brito. Limpeza de 197,62 m² por mês totalizando 2.371,44 m² por 12 (doze) meses.</t>
  </si>
  <si>
    <t>LIMPEZA PREDIAL - VIDROS EXTERNOS - FREQUÊNCIA TRIMESTRAL (SEM EXPOSIÇÃO À SITUAÇÃO DE RISCO)
ESPECIFICAÇÃO: Unidade Nº 12 - Item J - ESF Vila Brito. Limpeza de 25,49 m² por mês totalizando 305,88 m² por 12 (doze) meses.</t>
  </si>
  <si>
    <t>LIMPEZA PREDIAL - ÁREAS INTERNAS - PISOS FRIOS
ESPECIFICAÇÃO: Unidade Nº 13 - Item A - ESF São Roque. Limpeza de 111,52 m² por mês totalizando 1.338,24 m² por 12 (doze) meses.</t>
  </si>
  <si>
    <t>LIMPEZA PREDIAL - ÁREAS INTERNAS - COM ESPAÇOS LIVRES - SAGUÃO / HALL - SALÃO
ESPECIFICAÇÃO: Unidade Nº 13 - Item C -  ESF São Roque. Limpeza de 39,07 m² por mês totalizando 468,84 m² por 12 (doze) meses.</t>
  </si>
  <si>
    <t>LIMPEZA PREDIAL - ÁREAS EXTERNAS - PÁTIOS E ÁREAS VERDES - BAIXA FREQUÊNCIA
ESPECIFICAÇÃO: Unidade Nº 13 - Item F - ESF São Roque. Limpeza de 128,08 m² por mês totalizando 1.536,96 m² por 12 (doze) meses.</t>
  </si>
  <si>
    <t>LIMPEZA PREDIAL - VIDROS EXTERNOS - FREQUÊNCIA TRIMESTRAL (SEM EXPOSIÇÃO À SITUAÇÃO DE RISCO)
ESPECIFICAÇÃO: Unidade Nº 13 - Item J  - ESF São Roque. Limpeza de 26,00 m² por mês totalizando 312,00 m² por 12 (doze) meses.</t>
  </si>
  <si>
    <t>LIMPEZA PREDIAL - ÁREAS INTERNAS - PISOS FRIOS
ESPECIFICAÇÃO: Unidade Nº 14 - Item A - ESF Santo Antônio. Limpeza de 111,52 m² por mês totalizando 1.338,24 m² por 12 (doze) meses</t>
  </si>
  <si>
    <t>LIMPEZA PREDIAL - ÁREAS INTERNAS - COM ESPAÇOS LIVRES - SAGUÃO / HALL - SALÃO
ESPECIFICAÇÃO: Unidade Nº 14 - Item C - ESF Santo Antônio. Limpeza de 39,07 m² por mês totalizando 468,84 m² por 12 (doze) meses.</t>
  </si>
  <si>
    <t>LIMPEZA PREDIAL - ÁREAS EXTERNAS - PISOS PAVIMENTADOS ADJACENTES/CONTÍGUOS ÀS EDIFICAÇÕES
ESPECIFICAÇÃO: Unidade Nº 14 - Item E - ESF Santo Antônio. Limpeza de 21,33 m² por mês totalizando 255,96 m² por 12 (doze) meses.</t>
  </si>
  <si>
    <t>LIMPEZA PREDIAL - ÁREAS EXTERNAS - PÁTIOS E ÁREAS VERDES - BAIXA FREQUÊNCIA
ESPECIFICAÇÃO: Unidade Nº 14 - Item F - ESF Santo Antônio. Limpeza de 133,82 m² por mês totalizando 1.605,84 m² por 12 (doze) meses</t>
  </si>
  <si>
    <t>LIMPEZA PREDIAL - VIDROS EXTERNOS - FREQUÊNCIA TRIMESTRAL (SEM EXPOSIÇÃO À SITUAÇÃO DE RISCO)
ESPECIFICAÇÃO: Unidade Nº 14 - Item J  - ESF Santo Antônio. Limpeza de 26,00 m² por mês totalizando 312,00 m² por 12 (doze) meses.</t>
  </si>
  <si>
    <t>LIMPEZA PREDIAL - ÁREAS INTERNAS - PISOS FRIOS
ESPECIFICAÇÃO: Unidade Nº 15 - Item A - ESF Parque das Rodovias. Limpeza de 143,31 m² por mês totalizando 1.719,72 m² por 12 (doze) meses</t>
  </si>
  <si>
    <t>LIMPEZA PREDIAL - ÁREAS INTERNAS - COM ESPAÇOS LIVRES - SAGUÃO / HALL - SALÃO
ESPECIFICAÇÃO: Unidade Nº 15 - Item C - ESF Parque das Rodovias. Limpeza de 37,90 m² por mês totalizando 454,80 m² por 12 (doze) meses.</t>
  </si>
  <si>
    <t>LIMPEZA PREDIAL - ÁREAS EXTERNAS - PÁTIOS E ÁREAS VERDES - BAIXA FREQUÊNCIA
ESPECIFICAÇÃO: Unidade Nº 15 - Item F - ESF Parque das Rodovias. Limpeza de 318,79 m² por mês totalizando 3.825,48 m² por 12 (doze) meses.</t>
  </si>
  <si>
    <t>LIMPEZA PREDIAL - VIDROS EXTERNOS - FREQUÊNCIA TRIMESTRAL (SEM EXPOSIÇÃO À SITUAÇÃO DE RISCO)
ESPECIFICAÇÃO: Unidade Nº 15 - Item J - ESF Parque das Rodovias. Limpeza de 39,77 m² por mês totalizando 477,24 m² por 12 (doze) meses.</t>
  </si>
  <si>
    <t>LIMPEZA PREDIAL - ÁREAS INTERNAS - PISOS FRIOS
ESPECIFICAÇÃO: Unidade Nº 16 - Item A - ESF Olaria. Limpeza de 129,87 m² por mês totalizando 1.558,44 m² por 12 (doze) meses</t>
  </si>
  <si>
    <t>LIMPEZA PREDIAL - ÁREAS INTERNAS - COM ESPAÇOS LIVRES - SAGUÃO / HALL - SALÃO
ESPECIFICAÇÃO: Unidade Nº 16 - Item C - ESF Olaria. Limpeza de 43,50 m² por mês totalizando 522,00 m² por 12 (doze) meses.</t>
  </si>
  <si>
    <t>LIMPEZA PREDIAL - ÁREAS EXTERNAS - PÁTIOS E ÁREAS VERDES - BAIXA FREQUÊNCIA
ESPECIFICAÇÃO: Unidade Nº 16 - Item F - ESF Olaria. Limpeza de 136,92 m² por mês totalizando 1.643,04 m² por 12 (doze) meses</t>
  </si>
  <si>
    <t>LIMPEZA PREDIAL - VIDROS EXTERNOS - FREQUÊNCIA TRIMESTRAL (SEM EXPOSIÇÃO À SITUAÇÃO DE RISCO)
ESPECIFICAÇÃO: Unidade Nº 16 - Item J - ESF Olaria. Limpeza de 21,56 m² por mês totalizando 258,72 m² por 12 (doze) meses.</t>
  </si>
  <si>
    <t>LIMPEZA PREDIAL - ÁREAS INTERNAS - PISOS FRIOS
ESPECIFICAÇÃO: Unidade Nº 17 - Item A - Ambulatório de Especialidades I -Secretaria de Saúde - Laboratório Municipal. Limpeza de 749,78 m² por mês totalizando 8.997,36 m² por 12 (doze) meses.</t>
  </si>
  <si>
    <t>LIMPEZA PREDIAL - ÁREAS INTERNAS - LABORATÓRIOS
ESPECIFICAÇÃO: Unidade Nº 17 - Item B - Ambulatório de Especialidades I -Secretaria de Saúde - Laboratório Municipal. Limpeza de 136,07 m² por mês totalizando 1.632,84 m² por 12 (doze) meses.</t>
  </si>
  <si>
    <t>LIMPEZA PREDIAL - ÁREAS INTERNAS - COM ESPAÇOS LIVRES - SAGUÃO / HALL - SALÃO
ESPECIFICAÇÃO: Unidade Nº 17 - Item C - Ambulatório de Especialidades I -Secretaria de Saúde - Laboratório Municipal. Limpeza de 226,92 m² por mês totalizando 2.723,04 m² por 12 (doze) meses</t>
  </si>
  <si>
    <t>LIMPEZA PREDIAL - ÁREAS INTERNAS - SANITÁRIOS DE USO PÚBLICO OU COLETIVO DE GRANDE CIRCULAÇÃO
ESPECIFICAÇÃO: Unidade Nº 17 - Item D - Ambulatório de Especialidades I -Secretaria de Saúde - Laboratório Municipal. Limpeza de 52,56 m² por mês totalizando 630,72 m² por 12 (doze) meses.</t>
  </si>
  <si>
    <t>LIMPEZA PREDIAL - VIDROS EXTERNOS - FREQUÊNCIA TRIMESTRAL (SEM EXPOSIÇÃO À SITUAÇÃO DE RISCO)
ESPECIFICAÇÃO: Unidade Nº 17 - Item J - Ambulatório de Especialidades I -Secretaria de Saúde - Laboratório Municipal. Limpeza de 176,67 m² por mês totalizando 2.120,04 m² por 12 (doze) meses</t>
  </si>
  <si>
    <t>LIMPEZA PREDIAL - ÁREAS INTERNAS - PISOS FRIOS
ESPECIFICAÇÃO: Unidade Nº 18 - Item A - UBS Sertão Velho. Limpeza de 155,50 m² por mês totalizando 1.866,00 m² por 12 (doze) meses</t>
  </si>
  <si>
    <t>LIMPEZA PREDIAL - ÁREAS INTERNAS - COM ESPAÇOS LIVRES - SAGUÃO / HALL - SALÃO
ESPECIFICAÇÃO: Unidade Nº 18 - Item C - UBS Sertão Velho. Limpeza de 20,02 m² por mês totalizando 240,24 m² por 12 (doze) meses.</t>
  </si>
  <si>
    <t>LIMPEZA PREDIAL - ÁREAS INTERNAS - SANITÁRIOS DE USO PÚBLICO OU COLETIVO DE GRANDE CIRCULAÇÃO
ESPECIFICAÇÃO: Unidade Nº 18 - Item D - UBS Sertão Velho. Limpeza de 5,00 m² por mês totalizando 60,00 m² por 12 (doze) meses.</t>
  </si>
  <si>
    <t>LIMPEZA PREDIAL - VIDROS EXTERNOS - FREQUÊNCIA TRIMESTRAL (SEM EXPOSIÇÃO À SITUAÇÃO DE RISCO)
ESPECIFICAÇÃO: Unidade Nº 18 - Item J - UBS Sertão Velho. Limpeza de 12,20 m² por mês totalizando 146,40 m² por 12 (doze) meses.</t>
  </si>
  <si>
    <t>LIMPEZA PREDIAL - ÁREAS INTERNAS - PISOS FRIOS
ESPECIFICAÇÃO: Unidade Nº 19 - Item A - UBS Pinhal / Roça. Limpeza de 145,97 m² por mês totalizando 1.751,64 m² por 12 (doze) meses.</t>
  </si>
  <si>
    <t>LIMPEZA PREDIAL - ÁREAS INTERNAS - COM ESPAÇOS LIVRES - SAGUÃO / HALL - SALÃO
ESPECIFICAÇÃO: Unidade Nº 19 - Item C - UBS Pinhal / Roça. Limpeza de 12,15 m² por mês totalizando 145,80 m² por 12 (doze) meses.</t>
  </si>
  <si>
    <t>LIMPEZA PREDIAL - ÁREAS INTERNAS - SANITÁRIOS DE USO PÚBLICO OU COLETIVO DE GRANDE CIRCULAÇÃO
ESPECIFICAÇÃO: Unidade Nº 19 - Item D - UBS Pinhal / Roça. Limpeza de 3,50 m² por mês totalizando 42,00 m² por 12 (doze) meses.</t>
  </si>
  <si>
    <t>LIMPEZA PREDIAL - VIDROS EXTERNOS - FREQUÊNCIA TRIMESTRAL (SEM EXPOSIÇÃO À SITUAÇÃO DE RISCO)
ESPECIFICAÇÃO: Unidade Nº 19 - Item J - UBS Pinhal / Roça. Limpeza de 6,90 m² por mês totalizando 82,80 m² por 12 (doze) meses.</t>
  </si>
  <si>
    <t>LIMPEZA PREDIAL - ÁREAS INTERNAS - PISOS FRIOS 
ESPECIFICAÇÃO: Unidade Nº 20 - Item A - ESF Novo Horizonte. Limpeza de 212,46 m² por mês totalizando 2.549,52 m² por 12 (doze) meses</t>
  </si>
  <si>
    <t>LIMPEZA PREDIAL - ÁREAS INTERNAS - COM ESPAÇOS LIVRES - SAGUÃO / HALL - SALÃO
ESPECIFICAÇÃO: Unidade Nº 20 - Item C - ESF Novo Horizonte. Limpeza de 5,50 m² por mês totalizando 66,00 m² por 12 (doze) meses.</t>
  </si>
  <si>
    <t>LIMPEZA PREDIAL - ÁREAS INTERNAS - SANITÁRIOS DE USO PÚBLICO OU COLETIVO DE GRANDE CIRCULAÇÃO
ESPECIFICAÇÃO: Unidade Nº 20 - Item D - ESF Novo Horizonte. Limpeza de 8,90 m² por mês totalizando 106,80 m² por 12 (doze) meses.</t>
  </si>
  <si>
    <t xml:space="preserve">LIMPEZA PREDIAL - VIDROS EXTERNOS - FREQUÊNCIA TRIMESTRAL (SEM EXPOSIÇÃO À SITUAÇÃO DE RISCO)
ESPECIFICAÇÃO: Unidade Nº 08 - Item J - Centro do Idoso - Ambulatório de Especialidades </t>
  </si>
  <si>
    <t>LIMPEZA PREDIAL - ÁREAS INTERNAS - PISOS FRIOS
ESPECIFICAÇÃO: Unidade Nº 21 - Item A - ESF Campinho / Ponte Nova. Limpeza de 459,41 m² por mês totalizando 5.512,92 m² por 12 (doze) meses.</t>
  </si>
  <si>
    <t>LIMPEZA PREDIAL - ÁREAS INTERNAS - COM ESPAÇOS LIVRES - SAGUÃO / HALL - SALÃO
ESPECIFICAÇÃO: Unidade Nº 21 - Item C - ESF Campinho / Ponte Nova. Limpeza de 215,76 m² por mês totalizando 2.589,12 m² por 12 (doze) meses</t>
  </si>
  <si>
    <t>LIMPEZA PREDIAL - ÁREAS EXTERNAS - PISOS PAVIMENTADOS ADJACENTES/CONTÍGUOS ÀS EDIFICAÇÕES
ESPECIFICAÇÃO: Unidade Nº 21 - Item E - ESF Campinho / Ponte Nova. Limpeza de 480,00 m² por mês totalizando 5.760,00 m² por 12 (doze) meses.</t>
  </si>
  <si>
    <t>LIMPEZA PREDIAL - ÁREAS EXTERNAS - PÁTIOS E ÁREAS VERDES - BAIXA FREQUÊNCIA
ESPECIFICAÇÃO: Unidade Nº 21 - Item F - ESF Campinho / Ponte Nova. Limpeza de 160,00 m² por mês totalizando 1.920,00 m² por 12 (doze) meses</t>
  </si>
  <si>
    <t>LIMPEZA PREDIAL - VIDROS EXTERNOS - FREQUÊNCIA TRIMESTRAL (SEM EXPOSIÇÃO À SITUAÇÃO DE RISCO)
ESPECIFICAÇÃO: Unidade Nº 21 - Item J - ESF Campinho / Ponte Nova. Limpeza de 45,00 m² por mês totalizando 540,00 m² por 12 (doze) meses.</t>
  </si>
  <si>
    <t>LIMPEZA PREDIAL - ÁREAS INTERNAS - PISOS FRIOS
ESPECIFICAÇÃO: Unidade Nº 22 - Item A - ESF Cabelinha. Limpeza de 165,20 m² por mês totalizando 1.982,40 m² por 12 (doze) meses</t>
  </si>
  <si>
    <t>LIMPEZA PREDIAL - ÁREAS EXTERNAS - PÁTIOS E ÁREAS VERDES - BAIXA FREQUÊNCIA
ESPECIFICAÇÃO: Unidade Nº 22 - Item F - ESF Cabelinha. Limpeza de 3,30 m² por mês totalizando 39,60 m² por 12 (doze) meses.</t>
  </si>
  <si>
    <t>LIMPEZA PREDIAL - VIDROS EXTERNOS - FREQUÊNCIA TRIMESTRAL (SEM EXPOSIÇÃO À SITUAÇÃO DE RISCO)
ESPECIFICAÇÃO: Unidade Nº 22 - Item J - ESF Cabelinha. Limpeza de 13,20 m² por mês totalizando 158,40 m² por 12 (doze) meses.</t>
  </si>
  <si>
    <t>LIMPEZA PREDIAL - ÁREAS INTERNAS - PISOS FRIOS
ESPECIFICAÇÃO: Unidade Nº 23 - Item A - ESF Horto. Limpeza de 195,30 m² por mês totalizando 2.343,60 m² por 12 (doze) meses.</t>
  </si>
  <si>
    <t>LIMPEZA PREDIAL - ÁREAS INTERNAS - COM ESPAÇOS LIVRES - SAGUÃO / HALL - SALÃO
ESPECIFICAÇÃO: Unidade Nº 23 - Item C - ESF Horto. Limpeza de 5,55 m² por mês totalizando 66,60 m² por 12 (doze) meses</t>
  </si>
  <si>
    <t>LIMPEZA PREDIAL - ÁREAS INTERNAS - SANITÁRIOS DE USO PÚBLICO OU COLETIVO DE GRANDE CIRCULAÇÃO
ESPECIFICAÇÃO: Unidade Nº 23 - Item D -ESF Horto. Limpeza de 6,30 m² por mês totalizando 75,60 m² por 12 (doze) meses.</t>
  </si>
  <si>
    <t>LIMPEZA PREDIAL - VIDROS EXTERNOS - FREQUÊNCIA TRIMESTRAL (SEM EXPOSIÇÃO À SITUAÇÃO DE RISCO)
ESPECIFICAÇÃO: Unidade Nº 23 - Item J - ESF Horto. Limpeza de 13,89 m² por mês totalizando 166,68 m² por 12 (doze) meses.</t>
  </si>
  <si>
    <t>LIMPEZA PREDIAL - ÁREAS INTERNAS - PISOS FRIOS
ESPECIFICAÇÃO: Unidade nº 24 - Item A - ESF Vila Passos - Limpeza de 1064,25 m² por mês totalizando 12.771,00 m² por 12 meses</t>
  </si>
  <si>
    <t>LIMPEZA PREDIAL - ÁREAS INTERNAS - COM ESPAÇOS LIVRES - SAGUÃO / HALL - SALÃO
ESPECIFICAÇÃO: Unidade nº 24 - Item C - ESF Vila Passos - Limpeza de 872,9m² por mês totalizando 10474,8m² por 12 meses</t>
  </si>
  <si>
    <t>LIMPEZA PREDIAL - ÁREAS INTERNAS - SANITÁRIOS DE USO PÚBLICO OU COLETIVO DE GRANDE CIRCULAÇÃO
ESPECIFICAÇÃO: Unidade nº 24 - Item D - ESF Vila Passos - Limpeza de 176,3 m² totalizando 2115,60 por 12 meses</t>
  </si>
  <si>
    <t>LIMPEZA PREDIAL - ÁREAS EXTERNAS - PISOS PAVIMENTADOS ADJACENTES/CONTÍGUOS ÀS EDIFICAÇÕES
ESPECIFICAÇÃO: Unidade nº 24 - Item E - ESF Vila Passos - Limpeza de 774m² por mês totalizando 9288,00 por 12 meses</t>
  </si>
  <si>
    <t>LIMPEZA PREDIAL - VIDROS EXTERNOS - FREQUÊNCIA TRIMESTRAL (SEM EXPOSIÇÃO À SITUAÇÃO DE RISCO)
ESPECIFICAÇÃO: Unidade nº 24 - Item J - ESF Vila Passos - Limpeza de 387m² por mês totalizando 4.644,00 m² por 12 meses</t>
  </si>
  <si>
    <t>LIMPEZA PREDIAL - ÁREAS INTERNAS - PISOS ACARPETADOS
ESPECIFICAÇÃO: Unidade nº 25 - Item A1 - CER III - Limpeza de 150,11 m² por mês totalizando 1.801,32 m² por 12 (doze) meses.</t>
  </si>
  <si>
    <t>LIMPEZA PREDIAL - ÁREAS INTERNAS - PISOS FRIOS
ESPECIFICAÇÃO: Unidade nº 25 - Item A2 - CER III - Limpeza de 692,50 m² por mês totalizando 8.310,00 m² por 12 (doze) meses</t>
  </si>
  <si>
    <t>LIMPEZA PREDIAL - ÁREAS INTERNAS - ALMOXARIFADOS/ GALPÕES
ESPECIFICAÇÃO: Unidade nº 25 - Item B1 - CER III - Limpeza de 50,40 m² por mês totalizando 604,80 m² por 12 (doze) meses.</t>
  </si>
  <si>
    <t>LIMPEZA PREDIAL - ÁREAS INTERNAS - COM ESPAÇOS LIVRES - SAGUÃO / HALL - SALÃO
ESPECIFICAÇÃO: Unidade nº 25 - Item C - CER III - Limpeza de 556,83 m² por mês totalizando 6.681,96 m² por 12 (doze) meses</t>
  </si>
  <si>
    <t>LIMPEZA PREDIAL - ÁREAS INTERNAS - SANITÁRIOS DE USO PÚBLICO OU COLETIVO DE GRANDE CIRCULAÇÃO
ESPECIFICAÇÃO: Unidade nº 25 - Item D - CER III - Limpeza de 73,51 m² por mês totalizando 882,12 m² por 12 (doze) meses.</t>
  </si>
  <si>
    <t>LIMPEZA PREDIAL - ÁREAS EXTERNAS - PISOS PAVIMENTADOS ADJACENTES/CONTÍGUOS ÀS EDIFICAÇÕES
ESPECIFICAÇÃO: Unidade nº 25 - Item E - CER III - Limpeza de 150,39 m² por mês totalizando 1.804,68 m² por 12 (doze) meses</t>
  </si>
  <si>
    <t>LIMPEZA PREDIAL - ÁREAS EXTERNAS - VARRIÇÃO DE PASSEIOS E ARRUAMENTOS
ESPECIFICAÇÃO: Unidade nº 25 - Item G - CER III - Limpeza de 3.243,92 m² por mês totalizando 38.927,04 m² por 12 (doze) meses</t>
  </si>
  <si>
    <t>LIMPEZA PREDIAL - ÁREAS EXTERNAS - PÁTIOS E ÁREAS VERDES - MÉDIA FREQUÊNCIA
ESPECIFICAÇÃO: Unidade nº 25 - Item H - CER III - Limpeza de 192,25 m² por mês totalizando 2.307,00 m² por 12 (doze) meses</t>
  </si>
  <si>
    <t>LIMPEZA PREDIAL - VIDROS EXTERNOS - FREQUÊNCIA TRIMESTRAL (SEM EXPOSIÇÃO À SITUAÇÃO DE RISCO)
ESPECIFICAÇÃO: Unidade nº 25 - Item J - CER III - Limpeza de 472,69 m² por mês totalizando 5.672,28 m² por 12 (doze) meses</t>
  </si>
  <si>
    <t>LIMPEZA PREDIAL - ÁREAS INTERNAS - PISOS FRIOS
ESPECIFICAÇÃO: Unidade nº 26 - Item A - CAPS - Limpeza de 173,63 m² por mês totalizando 2.083,56 m² por 12 (doze) meses.</t>
  </si>
  <si>
    <t>LIMPEZA PREDIAL - ÁREAS INTERNAS - SANITÁRIOS DE USO PÚBLICO OU COLETIVO DE GRANDE CIRCULAÇÃO
ESPECIFICAÇÃO: Unidade nº 26 - CAPS - Item D - Limpeza de 19,27 m² por mês totalizando 231,24 m² por 12 (doze) meses.</t>
  </si>
  <si>
    <t>LIMPEZA PREDIAL - ÁREAS EXTERNAS - PISOS PAVIMENTADOS ADJACENTES/CONTÍGUOS ÀS EDIFICAÇÕES
ESPECIFICAÇÃO: Unidade nº 25 - Item E - CAPS - Limpeza de 69,45 m² por mês totalizando 833,40 m² por 12 (doze) meses.</t>
  </si>
  <si>
    <t>LIMPEZA PREDIAL - ÁREAS EXTERNAS - PÁTIOS E ÁREAS VERDES - BAIXA FREQUÊNCIA
ESPECIFICAÇÃO: Unidade nº 26 - Item F - CAPS - Limpeza de 3.042,34 m² por mês</t>
  </si>
  <si>
    <t>LIMPEZA PREDIAL - VIDROS EXTERNOS - FREQUÊNCIA TRIMESTRAL (SEM EXPOSIÇÃO À SITUAÇÃO DE RISCO)
ESPECIFICAÇÃO: Unidade nº 26 - Item J - CAPS - Limpeza de 17,61 m² por mês totalizando 211,32 m² por 12 (doze) meses.</t>
  </si>
  <si>
    <t>Linhas Analógicas ou Voip</t>
  </si>
  <si>
    <t>Serviços de Terceiros PJ</t>
  </si>
  <si>
    <t>Serviços de Telecomunicações</t>
  </si>
  <si>
    <t>Telefonia Fixa</t>
  </si>
  <si>
    <t>Tronco Digital E1 ou SIP 10 Canais</t>
  </si>
  <si>
    <t>Tronco Digital E1 ou SIP 30 Canais</t>
  </si>
  <si>
    <t>Ramais IP</t>
  </si>
  <si>
    <t>Impressões Monocromáticas - Com fornecimento de equipamento</t>
  </si>
  <si>
    <t>Outros Serviços</t>
  </si>
  <si>
    <t>Aluguel de outras máquinas e equipamentos comerciais e industriais não especificados</t>
  </si>
  <si>
    <t xml:space="preserve"> Transporte de remoção em ambulância simples Tipo B</t>
  </si>
  <si>
    <t>KM</t>
  </si>
  <si>
    <t>Remoção de Pacientes</t>
  </si>
  <si>
    <t>Calibração de Equipamentos - Balanças</t>
  </si>
  <si>
    <t>Manutenção e Conservação de Máquinas e Equipamentos</t>
  </si>
  <si>
    <t>Manutenção e reparação de aparelhos e instrumentos de medida, teste e controle</t>
  </si>
  <si>
    <t>Inseticida - Liquido a base de Imidacloprido 21% e Beta-ciflutrina 10,5%</t>
  </si>
  <si>
    <t>Outros Materiais de Consumo</t>
  </si>
  <si>
    <t>FR</t>
  </si>
  <si>
    <t>Defensivos Agricolas</t>
  </si>
  <si>
    <t>Raticida - Pó de Contao a base de Cumatetralil 0,75%</t>
  </si>
  <si>
    <t>KH</t>
  </si>
  <si>
    <t>Inseticida - Liquido a base de Praletina 2,5% e Butóxido de Piperonila 10%</t>
  </si>
  <si>
    <t>LT</t>
  </si>
  <si>
    <t>Larvicida à base de regulador de crescimento de insetos</t>
  </si>
  <si>
    <t>Raticida Flocoumafen</t>
  </si>
  <si>
    <t>Raticida a base de Colecalciferol</t>
  </si>
  <si>
    <t>Larvicida Biológico Concentradp</t>
  </si>
  <si>
    <t xml:space="preserve"> Serviço Telefônico Móvel</t>
  </si>
  <si>
    <t>Serviço de Telecomunicação</t>
  </si>
  <si>
    <t>Telefonia Móvel Celular</t>
  </si>
  <si>
    <t>Instalação de Ar Condicionado - Tipo, split e cassete, de 12.000btus contemplando todos os materiais e mão de obra necessários de até 10 metros (metragem de referência)</t>
  </si>
  <si>
    <t>Manutenção e Conservação de Maquinas e Equipamentos</t>
  </si>
  <si>
    <t>Instalação e manutenção de sistemas centrais de ar condicionado, ventilação e refrigeração</t>
  </si>
  <si>
    <t>Instalação de Ar Condicionado - Tipo, split e cassete, de 18.000btus contemplando todos os materiais e mão de obra necessários de até 10 metros (metragem de referência)</t>
  </si>
  <si>
    <t>Instalação de Ar Condicionado - Tipo, split e cassete, de 24.000btus contemplando todos os materiais e mão de obra necessários de até 10 metros (metragem de referência)</t>
  </si>
  <si>
    <t>Instalação de Ar Condicionado - Tipo, split e cassete, de 30.000btus contemplando todos os materiais e mão de obra necessários de até 10 metros (metragem de referência)</t>
  </si>
  <si>
    <t>Instalação de Ar Condicionado - Tipo, split e cassete, de 36.000btus contemplando todos os materiais e mão de obra necessários de até 10 metros (metragem de referência)</t>
  </si>
  <si>
    <t>Manutenção de Ar condicionado - Limpeza</t>
  </si>
  <si>
    <t>Manutenção de Ar condicionado - Troca de Gás</t>
  </si>
  <si>
    <t>Desinstalação de Ar Condicionado - Tipo janela, split e cassete, de 7000 até 36000 btus.</t>
  </si>
  <si>
    <t>Instalação de Cortina de Ar - De 100cm a 200cm.</t>
  </si>
  <si>
    <t>Coleta e análise de água tratada semestral</t>
  </si>
  <si>
    <t>Serviços de Análises e Pesquisas Científicas</t>
  </si>
  <si>
    <t>semestral</t>
  </si>
  <si>
    <t>Testes e Analises Tecnicas</t>
  </si>
  <si>
    <t>Coleta e análise de água purificada mensal</t>
  </si>
  <si>
    <t>Kit Lanche</t>
  </si>
  <si>
    <t>Generos de Alimentação</t>
  </si>
  <si>
    <t>Fornecimento de Alimentação Preparada</t>
  </si>
  <si>
    <t>Calçado de segurança tipo botina de couro c/ biqueira plástica, solado de borracha nitrílica - Nº 38</t>
  </si>
  <si>
    <t>Equipamento de Proteção Individual - EPI</t>
  </si>
  <si>
    <t>Calçado de segurança tipo botina de couro c/ biqueira plástica, solado de borracha nitrílica - Nº 39</t>
  </si>
  <si>
    <t>Calçado de segurança tipo botina de couro c/ biqueira plástica, solado de borracha nitrílica - Nº 40</t>
  </si>
  <si>
    <t>Calçado de segurança tipo botina de couro c/ biqueira plástica, solado de borracha nitrílica - Nº 42</t>
  </si>
  <si>
    <t>Calçado de segurança tipo sapato mod. Feminino, cor preta - Nº 36</t>
  </si>
  <si>
    <t>Calçado de segurança tipo sapato mod. Feminino, cor preta - Nº 37</t>
  </si>
  <si>
    <t>Calçado de segurança tipo sapato mod. Feminino, cor preta - Nº 38</t>
  </si>
  <si>
    <t>Calçado de segurança tipo sapato mod. Feminino, cor preta - Nº 42</t>
  </si>
  <si>
    <t>Calçado de segurança tipo botina de couro c/ biqueira plástica, solado de poliuretano - Nº 36</t>
  </si>
  <si>
    <t>Calçado de segurança tipo botina de couro c/ biqueira plástica, solado de poliuretano - Nº 41</t>
  </si>
  <si>
    <t>Calçado de segurança tipo botina de couro c/ biqueira plástica, solado de poliuretano - Nº 43</t>
  </si>
  <si>
    <t>Calçado de segurança tipo botina de couro c/ biqueira plástica, solado de poliuretano - Nº 44</t>
  </si>
  <si>
    <t>Calçado de segurança tipo botina de couro c/ biqueira de aço, solado de borracha nitrílica - Nº 41</t>
  </si>
  <si>
    <t>Calçado de segurança tipo botina de couro c/ biqueira de aço, solado de borracha nitrílica - Nº 43</t>
  </si>
  <si>
    <t>Bota de PVC preta - cano longo - Nº 36</t>
  </si>
  <si>
    <t>Bota de PVC preta - cano longo - Nº 39</t>
  </si>
  <si>
    <t>Bota de PVC preta - cano longo - Nº 40</t>
  </si>
  <si>
    <t>Bota de PVC preta - cano longo - Nº 41</t>
  </si>
  <si>
    <t>Bota de PVC preta - cano longo - Nº 42</t>
  </si>
  <si>
    <t>Bota de PVC preta - cano longo - Nº 43</t>
  </si>
  <si>
    <t>Bota de PVC branca - Nº 36</t>
  </si>
  <si>
    <t>Bota de PVC branca - Nº 37</t>
  </si>
  <si>
    <t>Bota de PVC branca - Nº 38</t>
  </si>
  <si>
    <t>Bota de PVC branca - Nº 43</t>
  </si>
  <si>
    <t>Luva de cobertura para luva de serviços em eletricidade - TAM. G</t>
  </si>
  <si>
    <t>Luva de latex para serviços em eletricidade - TAM. G</t>
  </si>
  <si>
    <t>Luva de proteção confeccionada em látex (borracha natural), com acabamento clorinado no interior e exterior, palma antiderrapante em alto relevo, espessura de 45mm, comprimento de 320mm. TAM. G</t>
  </si>
  <si>
    <t>Luva de segurança forrada com floco de algodão, confeccionada em borracha nitrílica com acabamento clorinado, com espessura mínima de 0,56mm, comprimento mínimo de 45 cm à no máximo 60 cm, resistente a rasgamento e com antiderrapante no mínimo na palma e dedos. Deve proporcionar proteção das mãos contra agentes escoriantes, perfurocortantes e químicos (hidróxido de cálcio, Hidróxido de sódio e ácido orgânico mineral). TAM. G</t>
  </si>
  <si>
    <t>Luva de proteção confeccionada em vaqueta fina, reforço externo entre o polegar e o indicador e reforço na palma, ajuste com elástico no dorso, devendo ser isento de defeitos ou fibras soltas.   A costura deverá ter o mínimo de 23 e o máximo de 31 pontos por decímetro. Comprimento total da luva igual a 27 cm, tolerância de 2 cm. Tamanho da faca de 12 cm, tolerância de 5 mm. TAM G</t>
  </si>
  <si>
    <t>Luva de segurança confeccionada com suporte têxtil 100% algodão, revestimento em borracha nitrílica na face palmar, dorso e dedos, punho em lona de algodão, palma antiderrapante espessura nominal mínima de 3 mm, comprimento nominal de 26 cm com tolerância de 2 cm, cor azul. TAM. G</t>
  </si>
  <si>
    <t>Luva de segurança tricotada em fio de algodão 35% e poliéster 65%, com a face palmar,palma e pontas dos dedos toda revestida de borracha látex; na face palmar, dedos e pontas dos dedos com antiderrapante corrugado, os punhos devem ser tricotados em malha de algodão e poliéster. A luva deve ser resistente a rasgos, isenta de defeitos ou fibras soltas e garantir proteção das mãos contra agentes abrasivos e perfurocortantes. O comprimento nominal deve ser de 27 cm com tolerância de 2cm. Proteção contra agentes mecânico - TAM. G</t>
  </si>
  <si>
    <t>Luva de Raspa - Cano Longo - TAM G</t>
  </si>
  <si>
    <t>Luva de Malha de aço</t>
  </si>
  <si>
    <t>Luva Térmica</t>
  </si>
  <si>
    <t>Avental de Raspa - Para Serviços em Solda</t>
  </si>
  <si>
    <t>Avental de Raspa - Para Operadores de Roçadeira</t>
  </si>
  <si>
    <t>Avental Térmico de Segurança - Meta-aramida</t>
  </si>
  <si>
    <t>Avental de PVC</t>
  </si>
  <si>
    <t>Óculos tipo ampla visão</t>
  </si>
  <si>
    <t>Óculos de Proteção - Lente Incolor</t>
  </si>
  <si>
    <t>Óculos de Proteção modelo convencional</t>
  </si>
  <si>
    <t>Óculos para solda oxiacetilênica (óculos de soldador)</t>
  </si>
  <si>
    <t>Perneira em tecido sintetico</t>
  </si>
  <si>
    <t>Jardineira PVC (macacão de segurança impermeável) TAM G</t>
  </si>
  <si>
    <t>Capa de Chuva PVC Amarela</t>
  </si>
  <si>
    <t>Mangote de segurança em raspa</t>
  </si>
  <si>
    <t>Protetor facial em acrilico</t>
  </si>
  <si>
    <t>Mascara tipo concha - Mod. Dobravel</t>
  </si>
  <si>
    <t>Respirador Semifacial</t>
  </si>
  <si>
    <t>Filtro quimico para vapores orgânicos, uso no respirador semifacial</t>
  </si>
  <si>
    <t>Mascara de Solda - Escurecimento automático</t>
  </si>
  <si>
    <t>Creme protetor de pele (Resistente a água óleo, Tintas, solventes)</t>
  </si>
  <si>
    <t>Macacão de segurança impermeável</t>
  </si>
  <si>
    <t>Colete lombar para almoxarife</t>
  </si>
  <si>
    <t>Crachá</t>
  </si>
  <si>
    <t>Produtos Gráficos</t>
  </si>
  <si>
    <t>Banner</t>
  </si>
  <si>
    <t>Faixa</t>
  </si>
  <si>
    <t>Placa</t>
  </si>
  <si>
    <t>Vinil adesivo calandrado</t>
  </si>
  <si>
    <t>Revestimento de ACM para fachadas</t>
  </si>
  <si>
    <t>Confecção em letras em PVC de 20mm com instalação</t>
  </si>
  <si>
    <t>Confecção de estrutura metálica para revestimento de fachada de ACM com instalação</t>
  </si>
  <si>
    <t>BackDrop -Impressão: Digital 440g -Cores:4x0 (colorido, sem branco)</t>
  </si>
  <si>
    <t>Impressão: Digital 440g -Cores:4x0 (colorido, sem branco)</t>
  </si>
  <si>
    <t>Placas de Inauguração 30x42</t>
  </si>
  <si>
    <t>Placas de Inauguração 44x62</t>
  </si>
  <si>
    <t>Confecção de adesivo em papel fotográfico e finalização em resina</t>
  </si>
  <si>
    <t>Retirada de adesivo veicular e limpeza automotiva</t>
  </si>
  <si>
    <t>Radiografia panorâmica para intervenções cirurgicas bucomaxilo facial para o serviço de odontologia.</t>
  </si>
  <si>
    <t>Serviço Odontológico</t>
  </si>
  <si>
    <t>EXAME</t>
  </si>
  <si>
    <t>Atividades odontológicas</t>
  </si>
  <si>
    <t>SIM - Contrato 07/2024</t>
  </si>
  <si>
    <t>Accu chek flex link / infusion set (cânula com 8mm e cateter com 30cm) caixa com 10 sets</t>
  </si>
  <si>
    <t>Consumo decorrente de decisão judicial</t>
  </si>
  <si>
    <t>Instrumentos e materiais para uso médico, cirurgico, hospitalar e de laboratorio</t>
  </si>
  <si>
    <t>Accu chek flex link / infusion set (cânula com 8mm e cateter com 60cm) caixa com 10 sets</t>
  </si>
  <si>
    <t>Accu-chek linkassist insertion device</t>
  </si>
  <si>
    <t>Pilha, adaptador, tampa de bateria e chave de pilha para sistema de infusão contínua de insulina accu chek</t>
  </si>
  <si>
    <t>Accu chek tender link / infusion set (cânula com 17mm e cateter com 30cm) caixa com 10 sets</t>
  </si>
  <si>
    <t>Tiras reagentes accu-chek performa - caixa com 50 tiras</t>
  </si>
  <si>
    <t>Tiras reagentes accu-chek active - caixa com 50 tiras</t>
  </si>
  <si>
    <t>Peças e acessórios Originais para ônibus / microonibus Citroen</t>
  </si>
  <si>
    <t>Material para manutenção de veículos</t>
  </si>
  <si>
    <t>***</t>
  </si>
  <si>
    <t>Peças e acessórios novos para veículos automotores</t>
  </si>
  <si>
    <t>Peças e acessórios Originais para ônibus / microonibus Mercedes</t>
  </si>
  <si>
    <t>Peças e acessórios Originais para ônibus / microonibus Peugeot</t>
  </si>
  <si>
    <t>Peças e acessórios Originais para veículos Chevrolet</t>
  </si>
  <si>
    <t>Peças e acessórios Originais para veículos Ford</t>
  </si>
  <si>
    <t>Peças e acessórios Originais para veículos Honda</t>
  </si>
  <si>
    <t>Peças e acessórios Originais para veículos Kia</t>
  </si>
  <si>
    <t>Peças e acessórios Originais para veículos Renault</t>
  </si>
  <si>
    <t>Peças e acessórios Originais para veículos Toyota</t>
  </si>
  <si>
    <t>Peças e acessórios Originais para ônibus / microônibus Volare</t>
  </si>
  <si>
    <t>Peças e acessórios Originais para ônibus / microônibus Agrale</t>
  </si>
  <si>
    <t>Peças e acessórios Originais para ônibus / microônibus Fiat</t>
  </si>
  <si>
    <t>Peças e acessórios Originais para ônibus / microônibus Kia</t>
  </si>
  <si>
    <t>Peças e acessórios Originais para ônibus / microônibus Volkswagen</t>
  </si>
  <si>
    <t>Peças e acessórios Originais para veículos Fiat</t>
  </si>
  <si>
    <t>Peças e acessórios Originais para veículos Volkswagen</t>
  </si>
  <si>
    <t>Peças e acessórios Originais para ônibus / microônibus Renault</t>
  </si>
  <si>
    <t>Teste para alergia - epitélio de gato</t>
  </si>
  <si>
    <t>Serviço Médico Laboratorial</t>
  </si>
  <si>
    <t>TESTE</t>
  </si>
  <si>
    <t>SIM - Contrato 12/2024</t>
  </si>
  <si>
    <t>Teste para alergia - caspa de cavalo</t>
  </si>
  <si>
    <t>Teste para alergia - caspa de boi</t>
  </si>
  <si>
    <t>Teste para alergia - caspa de cão</t>
  </si>
  <si>
    <t>Teste para alergia - gema de ovo especifico</t>
  </si>
  <si>
    <t>Teste para alergia - pó caseiro</t>
  </si>
  <si>
    <t>Teste para alergia - d. Pteronyssinus (ácaro)</t>
  </si>
  <si>
    <t>Teste para alergia - d. Farinae (ácaro)</t>
  </si>
  <si>
    <t>Teste para alergia - barata</t>
  </si>
  <si>
    <t>Teste para alergia - clara de ovo</t>
  </si>
  <si>
    <t>Teste para alergia - leite</t>
  </si>
  <si>
    <t>Teste para alergia - trigo</t>
  </si>
  <si>
    <t>Teste para alergia - arroz</t>
  </si>
  <si>
    <t>Teste para alergia - amendoim</t>
  </si>
  <si>
    <t>Teste para alergia - soja</t>
  </si>
  <si>
    <t>Teste para alergia - avelã</t>
  </si>
  <si>
    <t>Teste para alergia - cast. Do Pará</t>
  </si>
  <si>
    <t>Teste para alergia - amêndoa</t>
  </si>
  <si>
    <t>Teste para alergia - coco</t>
  </si>
  <si>
    <t>Teste para alergia - bacalhau</t>
  </si>
  <si>
    <t>Teste para alergia - camarão</t>
  </si>
  <si>
    <t>Teste para alergia - mexilhão azul</t>
  </si>
  <si>
    <t>Teste para alergia - atum</t>
  </si>
  <si>
    <t>Teste para alergia - salmão</t>
  </si>
  <si>
    <t>Teste para alergia - aveia</t>
  </si>
  <si>
    <t>Teste para alergia - milho</t>
  </si>
  <si>
    <t>Teste para alergia - gergelim</t>
  </si>
  <si>
    <t>Teste para alergia - trigo sarraceno</t>
  </si>
  <si>
    <t>Teste para alergia - epit. De gato</t>
  </si>
  <si>
    <t>Teste para alergia - epit. De cão</t>
  </si>
  <si>
    <t>Teste para alergia - aspergillus fumigatus</t>
  </si>
  <si>
    <t>Teste para alergia - IGE total</t>
  </si>
  <si>
    <t>Frasco Estéril de Polipropileno</t>
  </si>
  <si>
    <t>Material Laboratorial</t>
  </si>
  <si>
    <t>Bolsa plástica coletora sem Tiossulfato de Sódio</t>
  </si>
  <si>
    <t>Fita teste para cloro livre</t>
  </si>
  <si>
    <t>Fita teste para pH</t>
  </si>
  <si>
    <t>ATA 30% - Ácido Tricloroacético</t>
  </si>
  <si>
    <t>Material Farmacológico</t>
  </si>
  <si>
    <t>Produtos farmacêuticos para Laboratorio</t>
  </si>
  <si>
    <t>ATA 50% - Ácido Tricloroacético</t>
  </si>
  <si>
    <t>ATA 70% - Ácido Tricloroacético</t>
  </si>
  <si>
    <t>Locação de Imóvel - ESF Cabelinha</t>
  </si>
  <si>
    <t>Serviços Terceiros PF</t>
  </si>
  <si>
    <t>Locação de Imóveis</t>
  </si>
  <si>
    <t>Aluguel de Imóvel</t>
  </si>
  <si>
    <t>SIM - Contrato 21/2025</t>
  </si>
  <si>
    <t>Manutenção Corretiva Camaras de Vacina</t>
  </si>
  <si>
    <t>Manutenção e reparação de máquinas e aparelhos de refrigeração e ventilação para uso industrial e comercial</t>
  </si>
  <si>
    <t>Internação psiquiátrica Judicial - Processo 0001066-16.2023.8.26.0323</t>
  </si>
  <si>
    <t>Serviços Terceiros PJ</t>
  </si>
  <si>
    <t>Serviços Decorrentes De Decisão Judicial</t>
  </si>
  <si>
    <t>Atividades de atendimento hospitalar, exceto pronto socorro e unidades para atendimento a urgências</t>
  </si>
  <si>
    <t>Internação psiquiátrica Judicial - Processo 1004337-79.2024.8.26.0323</t>
  </si>
  <si>
    <t>Locação de um Contador Automático de Células totalmente automatizado</t>
  </si>
  <si>
    <t xml:space="preserve">Aluguel de maquinas e equipamentos  </t>
  </si>
  <si>
    <t>Locação de um Analisador totalmente automatizado de hemoglobina</t>
  </si>
  <si>
    <t>Locação de Maquinas e Equipamentos</t>
  </si>
  <si>
    <t>Controle de Qualidade para RX-Odontológico</t>
  </si>
  <si>
    <t>Serviços técnicos especializados em radioproteção e engenharia clínica</t>
  </si>
  <si>
    <t>Controle de Qualidade para RX-Médico</t>
  </si>
  <si>
    <t>Locação de sistema de Radiografia Computadorizada com sistema de PACS com fornecimento de equipamentos para digitalização de imagens</t>
  </si>
  <si>
    <t>SIM - Contrato 23/2025</t>
  </si>
  <si>
    <t>Locação de Imóvel - CAPS</t>
  </si>
  <si>
    <t>SIM - Contrato 26/2025</t>
  </si>
  <si>
    <t>Carvedilol 25mg</t>
  </si>
  <si>
    <t>COM</t>
  </si>
  <si>
    <t>Fluoresceína sódica 1%, solução oftálmica - frasco 3mL</t>
  </si>
  <si>
    <t>FRA</t>
  </si>
  <si>
    <t>GLYCINE MAX 75 MG</t>
  </si>
  <si>
    <t>CAP</t>
  </si>
  <si>
    <t>Hidrocortisona creme 1% - bisnaga 30g</t>
  </si>
  <si>
    <t>BIS</t>
  </si>
  <si>
    <t>Levonorgestrel associado à Etinilestradiol, 0,15mg + 0,03mg</t>
  </si>
  <si>
    <t>Mebendazol 100mg</t>
  </si>
  <si>
    <t>Levonorgestrel 0,75mg</t>
  </si>
  <si>
    <t>HYPERICUM PERFORATUM 300MG</t>
  </si>
  <si>
    <t>Ácido ascórbico 500mg comprimido</t>
  </si>
  <si>
    <t>ÁCIDOS GRAXOS ESSENCIAIS, ÁCIDOS CÁPRICO CAPRÍLICO, LÁURICO, LINOLÊICO, LECITINA DE SOJA, ASSOCIADOS COM VITAMINAS A e E</t>
  </si>
  <si>
    <t>Aminofilina 100mg</t>
  </si>
  <si>
    <t>Amoxicilina 250mg/5mL Suspensão - 150mL</t>
  </si>
  <si>
    <t>Carbonato de litio 300mg</t>
  </si>
  <si>
    <t>Ciclobenzaprina cloridrato 5mg</t>
  </si>
  <si>
    <t>Diclofenaco de Potássio 50mg</t>
  </si>
  <si>
    <t>Digoxina 0,25mg</t>
  </si>
  <si>
    <t>Dimeticona 40mg</t>
  </si>
  <si>
    <t>Enalapril maleato 10mg</t>
  </si>
  <si>
    <t>EQUIPO MACROGOTAS P/ NUTRIÇÃO ENTERAL (CONECTOR ESCALONADO)</t>
  </si>
  <si>
    <t>Metoclopramida Cloridrato 4mg/mL - gotas frasco 10mL</t>
  </si>
  <si>
    <t>Multivitaminas associados c/ sais minerais</t>
  </si>
  <si>
    <t>Salbutamol xarope 0,4mg/mL - 120 mL</t>
  </si>
  <si>
    <t>Sulfadiazina de prata 1% creme - 50 g</t>
  </si>
  <si>
    <t>Sulfametoxazol 400mg + Trimetoprima 80mg</t>
  </si>
  <si>
    <t>Benzilpenicilina Benzatina 1.200.000UI Pó para suspensão injetável</t>
  </si>
  <si>
    <t>Ceftriaxona sódica 500mg, injetável uso intramuscular</t>
  </si>
  <si>
    <t>Cloreto de potássio 19,1% solução injetável - 10 mL</t>
  </si>
  <si>
    <t>AMP</t>
  </si>
  <si>
    <t>Biperideno 2mg</t>
  </si>
  <si>
    <t>Cloridrato de ciclopentolato 1%, solução oftalmica - frasco 5mL</t>
  </si>
  <si>
    <t>Clorpromazina 25mg</t>
  </si>
  <si>
    <t>Colagenase + cloranfenicol 0,6UI + 0,1% pomada - 30 gr</t>
  </si>
  <si>
    <t>Dopamina 5mg/mL solução injetável - 10mL</t>
  </si>
  <si>
    <t>Fenitoina 100mg</t>
  </si>
  <si>
    <t>Fenitoina sódica 50mg/mL solução injetável - 5 mL</t>
  </si>
  <si>
    <t>Fenobarbital 100mg</t>
  </si>
  <si>
    <t>Fenobarbital sódico 100mg/mL solução injetável - 2 mL</t>
  </si>
  <si>
    <t>Fenobarbital sódico 40mg/mL sol oral - gotas - 20mL</t>
  </si>
  <si>
    <t>Haloperidol 2mg/mL Solução oral Frasco 20mL</t>
  </si>
  <si>
    <t>Haloperidol 5mg</t>
  </si>
  <si>
    <t>Haloperidol 5mg/mL solução injetável - 1 mL</t>
  </si>
  <si>
    <t>Haloperidol decanoato 70,52mg/mL</t>
  </si>
  <si>
    <t>Hipromelose + dextrano 70 e poliquartenio-1, 3mg + 1mg + 0,01mg/mL sol. Oftalmica - 15 mL</t>
  </si>
  <si>
    <t>Imipramina 25mg</t>
  </si>
  <si>
    <t>Levodopa, associado à carbidopa, 250mg + 25mg</t>
  </si>
  <si>
    <t>Levomepromazina 100mg</t>
  </si>
  <si>
    <t>Levomepromazina 40mg/mL sol oral - 20 mL</t>
  </si>
  <si>
    <t>Lidocaína cloridrato 2% geléia - bisnaga 30g</t>
  </si>
  <si>
    <t>Prometazina cloridrato 25mg</t>
  </si>
  <si>
    <t>Tropicamida 1%, solução oftálmica - frasco 5mL</t>
  </si>
  <si>
    <t>Anlodipino besilato 5mg</t>
  </si>
  <si>
    <t>Cefalexina 500mg</t>
  </si>
  <si>
    <t>CINARIZINA 75MG COMPRIMIDO</t>
  </si>
  <si>
    <t>Guaco xarope sem açúcar (Mikanya glomerata 35mg/mL) - 100 mL</t>
  </si>
  <si>
    <t>Propranolol 40mg</t>
  </si>
  <si>
    <t>Baclofeno 10mg</t>
  </si>
  <si>
    <t>Clorpromazina 100mg</t>
  </si>
  <si>
    <t>Deltametrina 0,2mg/mL loção - 100 mL</t>
  </si>
  <si>
    <t>Oxcarbazepina 6% suspensão frasco 100mL</t>
  </si>
  <si>
    <t>Frasco descartável 300mL de Nutrição Enteral</t>
  </si>
  <si>
    <t>Ambroxol 15mg/5mL Xarope Infantil Frasco 100ml</t>
  </si>
  <si>
    <t>Carbamazepina, 20mg/mL, suspensão oral - 100 mL</t>
  </si>
  <si>
    <t>Cetoconazol 20mg/g creme tópico bisnaga 30g</t>
  </si>
  <si>
    <t>Diazepam 10mg</t>
  </si>
  <si>
    <t>Diazepam 5mg</t>
  </si>
  <si>
    <t>Dimeticona 75mg/mL - 10mL</t>
  </si>
  <si>
    <t>Dipirona 500mg/mL gotas - frasco 10mL</t>
  </si>
  <si>
    <t>Estradiol valerato, associado com Noretisterona enantato, 5mg + 50mg/1mL, injetável - 1 mL</t>
  </si>
  <si>
    <t>Itraconazol 100mg</t>
  </si>
  <si>
    <t>Levofloxacino 500mg</t>
  </si>
  <si>
    <t>Nimesulida 100mg</t>
  </si>
  <si>
    <t>Omeprazol 20mg</t>
  </si>
  <si>
    <t>Prednisona 5mg</t>
  </si>
  <si>
    <t>Sulfato Ferroso 25mg/mL gotas - 30mL</t>
  </si>
  <si>
    <t>Alopurinol 100mg</t>
  </si>
  <si>
    <t>Diosmina associada à hesperidina, 450mg + 50mg</t>
  </si>
  <si>
    <t>Nitrofurantoína 100mg</t>
  </si>
  <si>
    <t>Noretisterona 0,35mg</t>
  </si>
  <si>
    <t>Ciprofloxacino cloridrato associado a hidrocortisona, 2mg + 10mg/ml, suspensão otológica - 5mL</t>
  </si>
  <si>
    <t>Levodopa associado à benserazida, 100mg + 25mg cápsula</t>
  </si>
  <si>
    <t>Levodopa associado à benserazida, 100mg + 25mg comprimido</t>
  </si>
  <si>
    <t>Levodopa associado à benserazida, 200mg + 50mg comprimido</t>
  </si>
  <si>
    <t>Pirimetamina 25mg</t>
  </si>
  <si>
    <t>Propatilnitrato 10mg</t>
  </si>
  <si>
    <t>Varfarina 5mg</t>
  </si>
  <si>
    <t>Acebrofilina 10mg/mL xarope adulto - 120 mL</t>
  </si>
  <si>
    <t>Acebrofilina 5mg/mL xarope infantil - 120 mL</t>
  </si>
  <si>
    <t>Amiodarona 50mg/mL injetável - 3mL</t>
  </si>
  <si>
    <t>Captopril 25mg</t>
  </si>
  <si>
    <t>cetoconazol 200mg</t>
  </si>
  <si>
    <t>Clindamicina 300mg</t>
  </si>
  <si>
    <t>Clonazepam 0,5mg</t>
  </si>
  <si>
    <t>Dexclorfeniramina 2mg</t>
  </si>
  <si>
    <t>Dexclorfeniramina maleato 0,4mg/mL xarope/sol oral frasco - 100mL</t>
  </si>
  <si>
    <t>Diazepam 10mg/2mL solução injetável - 2mL</t>
  </si>
  <si>
    <t>Divalproato de sódio 250mg</t>
  </si>
  <si>
    <t>Espironolactona 100mg</t>
  </si>
  <si>
    <t>Hidroclorotiazida 25mg</t>
  </si>
  <si>
    <t>Hidrocortisona 100mg injetável</t>
  </si>
  <si>
    <t>Hidrocortisona 500mg injetável</t>
  </si>
  <si>
    <t>Loratadina 10mg</t>
  </si>
  <si>
    <t>Midazolam 5mg/mL injetável - 3mL</t>
  </si>
  <si>
    <t>Prednisolona fosfato sódico, 3mg/mL, solução oral - 100 mL</t>
  </si>
  <si>
    <t>Propiltiouracil 100mg</t>
  </si>
  <si>
    <t>Tramadol 50mg</t>
  </si>
  <si>
    <t>VALERIANA OFFICINALLIS 50MG</t>
  </si>
  <si>
    <t>Vitaminas do complexo B, B1, B2, B3,  B5, B6, B12</t>
  </si>
  <si>
    <t>Atenolol 25mg</t>
  </si>
  <si>
    <t>Carbamazepina 200mg</t>
  </si>
  <si>
    <t>Fluoxetina 20mg</t>
  </si>
  <si>
    <t>Losartana potássica 50mg</t>
  </si>
  <si>
    <t>Metformina cloridrato 850mg</t>
  </si>
  <si>
    <t>Salbutamol sulfato, 100mcg/dose aerosol oral - 200 doses</t>
  </si>
  <si>
    <t>Ácido acetil salicílico 100mg</t>
  </si>
  <si>
    <t>Ácido fólico 5mg</t>
  </si>
  <si>
    <t>Carbonato de cálcio 500mg +colecalciferol (vitamina D) 200UI</t>
  </si>
  <si>
    <t>Clonazepam 2mg</t>
  </si>
  <si>
    <t>Deltametrina 0,2mg/mL xampu - 100 mL</t>
  </si>
  <si>
    <t>Diclofenaco de Sódio 50mg</t>
  </si>
  <si>
    <t>Glibenclamida 5mg</t>
  </si>
  <si>
    <t>Hidroxido de aluminio 61,5mg/mL  frasco - 150mL</t>
  </si>
  <si>
    <t>Lactulose 667mg/mL xarope - 120 mL</t>
  </si>
  <si>
    <t>Sinvastatina 20mg</t>
  </si>
  <si>
    <t>Valproato de sódio 50mg/mL xarope - 100 mL</t>
  </si>
  <si>
    <t>Ácido valpróico 500mg</t>
  </si>
  <si>
    <t>Clopidogrel 75mg</t>
  </si>
  <si>
    <t>Doxiciclina 100mg</t>
  </si>
  <si>
    <t>Ibuprofeno 300mg</t>
  </si>
  <si>
    <t>Isossorbida sal mononitrato 10mg/mL solução injetável - 1 mL</t>
  </si>
  <si>
    <t>Levotiroxina sodica 100mcg</t>
  </si>
  <si>
    <t>Levotiroxina sodica 25mcg</t>
  </si>
  <si>
    <t>Levotiroxina sodica 50mcg</t>
  </si>
  <si>
    <t>Óxido de zinco, associado com vitamina A + vitamina D, 150mg + 5.000UI + 900UI/g pomada - 45 gr</t>
  </si>
  <si>
    <t>Ambroxol 30mg/5mL Xarope Adulto Frasco 100ml</t>
  </si>
  <si>
    <t>Amiodarona 200mg</t>
  </si>
  <si>
    <t>Atropina sulfato 0,25mg/mL solução injetável - 1 mL</t>
  </si>
  <si>
    <t>Cloreto de sódio 0,9% sol nasal - 30 mL</t>
  </si>
  <si>
    <t>Cloreto de sódio 20% solução injetável - 10 mL</t>
  </si>
  <si>
    <t>Dexametasona 0,1mg/mL elixir - 100 mL</t>
  </si>
  <si>
    <t>Glicose 25% solução injetável - 10 mL</t>
  </si>
  <si>
    <t>Glicose 50% solução injetável - 10mL</t>
  </si>
  <si>
    <t>Nortriptilina cloridrato 25mg</t>
  </si>
  <si>
    <t>Oxcarbazepina 300mg</t>
  </si>
  <si>
    <t>Aciclovir 200mg</t>
  </si>
  <si>
    <t>ACICLOVIR 50MG/G CREME BISNAGA 10G</t>
  </si>
  <si>
    <t>Albendazol mastigável 400mg</t>
  </si>
  <si>
    <t>Alopurinol 300mg</t>
  </si>
  <si>
    <t>Amoxicilina 500mg</t>
  </si>
  <si>
    <t>Atenolol 100mg</t>
  </si>
  <si>
    <t>Azitromicina 500mg</t>
  </si>
  <si>
    <t>Azitromicina, pó p/ susp oral (900mg) Fr Pl 22,5mL + dil 12mL + seringa</t>
  </si>
  <si>
    <t>Bromoprida 10mg</t>
  </si>
  <si>
    <t>Bromoprida 4mg/mL gotas - 20 mL</t>
  </si>
  <si>
    <t>Ciprofloxacino cloridrato 500mg</t>
  </si>
  <si>
    <t>Dexametasona 1mg/g creme - bisnaga 10g</t>
  </si>
  <si>
    <t>Dipirona 500mg</t>
  </si>
  <si>
    <t>Furosemida 40mg</t>
  </si>
  <si>
    <t>Ginkgo biloba 80mg</t>
  </si>
  <si>
    <t>Loratadina 1mg/mL, xarope - 100mL</t>
  </si>
  <si>
    <t>Metformina cloridrato 500mg</t>
  </si>
  <si>
    <t>Metronidazol 250mg</t>
  </si>
  <si>
    <t>Metronidazol 500mg/5g Geléia Vaginal - bisnaga 50g + aplicadores</t>
  </si>
  <si>
    <t>TB</t>
  </si>
  <si>
    <t>Miconazol nitrato creme vaginal 20mg/g - bisnaga 80g + aplicadores</t>
  </si>
  <si>
    <t>Neomicina, associada com bacitracina, 5mg + 250UI/g pomada - 10g</t>
  </si>
  <si>
    <t>Nistatina, 100.000UI/mL, suspensão oral - 50 mL</t>
  </si>
  <si>
    <t>Paracetamol 500mg</t>
  </si>
  <si>
    <t>Prednisolona fosfato sódico, 1mg/mL, solução oral - 100 mL</t>
  </si>
  <si>
    <t>Propafenona 300mg</t>
  </si>
  <si>
    <t>Sertralina 50mg</t>
  </si>
  <si>
    <t>Tiamina 300mg</t>
  </si>
  <si>
    <t>Fluconazol 150mg</t>
  </si>
  <si>
    <t>Piroxicam 20mg</t>
  </si>
  <si>
    <t>Acetato de medroxiprogesterona 150mg/mL</t>
  </si>
  <si>
    <t>Amitriptilina 25mg</t>
  </si>
  <si>
    <t>Amoxicilina + clavulanato de potássio 500mg + 125mg</t>
  </si>
  <si>
    <t>Amoxicilina + Clavulanato de Potássio 50mg + 12,5mg/mL Suspensão oral frasco 75mL</t>
  </si>
  <si>
    <t>Atenolol 50mg</t>
  </si>
  <si>
    <t>Carvedilol 12,5mg</t>
  </si>
  <si>
    <t>Carvedilol 3,125mg</t>
  </si>
  <si>
    <t>Carvedilol 6,25mg</t>
  </si>
  <si>
    <t>Claritromicina 500mg</t>
  </si>
  <si>
    <t>Dexametsona 4mg</t>
  </si>
  <si>
    <t>Doxazosina mesilato 2mg</t>
  </si>
  <si>
    <t>Espironolactona 25mg</t>
  </si>
  <si>
    <t>Finasterida 5mg</t>
  </si>
  <si>
    <t>Isossorbida, sal mononitrato 20mg</t>
  </si>
  <si>
    <t>Ivermectina 6mg</t>
  </si>
  <si>
    <t>Metildopa 250mg</t>
  </si>
  <si>
    <t>Paracetamol 200mg/mL gotas - frasco 15mL</t>
  </si>
  <si>
    <t>Prednisona 20mg</t>
  </si>
  <si>
    <t>Tansulosina 0.4mg liberação prolongada</t>
  </si>
  <si>
    <t>Metronidazol 4% Suspensão oral</t>
  </si>
  <si>
    <t>Sulfametoxazol + Trimetoprima 200mg + 40mg/5mL Suspensão Oral - frasco 100mL</t>
  </si>
  <si>
    <t>Ácido fólico solução oral 0,2 mg/mL - 30mL</t>
  </si>
  <si>
    <t>Ácido Folínico 15mg comprimido</t>
  </si>
  <si>
    <t>Água destilada, estéril e apirogênica - 10 mL</t>
  </si>
  <si>
    <t>Albendazol 40mg/mL suspensão oral frasco 10mL</t>
  </si>
  <si>
    <t>Alendronato de sódio 70mg</t>
  </si>
  <si>
    <t>Brometo de ipratrópio 0,25mg/mL solução - 20 mL</t>
  </si>
  <si>
    <t>Cefalexina 50mg/mL pó para suspensão oral - 100 mL</t>
  </si>
  <si>
    <t>Dexametasona 2mg/mL solução injetável - 1 mL</t>
  </si>
  <si>
    <t>Diclofenaco sal sódico 25mg/mL solução injetável - 3 mL</t>
  </si>
  <si>
    <t>Dipirona sódica 500mg/mL solução injetável - 2 mL</t>
  </si>
  <si>
    <t>Dobutamina cloridrato 12,5mg/mL injetável - 20 mL</t>
  </si>
  <si>
    <t>Enalapril maleato 5mg</t>
  </si>
  <si>
    <t>Epinefrina 1mg/mL solução injetável - 1 mL</t>
  </si>
  <si>
    <t>Escopolamina butilbrometo 20mg/ml solução injetável - 1 mL</t>
  </si>
  <si>
    <t>Furosemida 10mg/mL solução injetável - 2 mL</t>
  </si>
  <si>
    <t>Ibuprofeno 100mg/mL gotas frasco 20mL</t>
  </si>
  <si>
    <t>Lidocaína cloridrato 2% injetável - 20 mL</t>
  </si>
  <si>
    <t>Lidocaína cloridrato, associado com epinefrina, 2% + 1:200.000, injetável - 20 mL</t>
  </si>
  <si>
    <t>Metoclopramida 10mg</t>
  </si>
  <si>
    <t>Metoclopramida 5mg/mL injetável - ampola 2mL</t>
  </si>
  <si>
    <t>Sulfato ferroso 40mg de Fe II</t>
  </si>
  <si>
    <t>Tobramicina 0,3% solução oftálmica - 5 mL</t>
  </si>
  <si>
    <t>Metoprolol sal succinato 50mg, liberação controlada</t>
  </si>
  <si>
    <t>Clomipramina 25mg</t>
  </si>
  <si>
    <t>Miconazol 20mg/g creme tópico bisnaga 30g</t>
  </si>
  <si>
    <t>Insulina Humana NPH 100UI/ml Injetável</t>
  </si>
  <si>
    <t>Insulina Humana Regular 100UI/ml Injetável</t>
  </si>
  <si>
    <t>Cloreto de potássio 10% solução injetável - 10 mL</t>
  </si>
  <si>
    <t>Nistatina 25.000UI/g, creme vaginal - 60 gr + aplicadores</t>
  </si>
  <si>
    <t>Exames Colpocitológico Oncótico e Citologia Oncótica de Líquidos e Efusões</t>
  </si>
  <si>
    <t>Serviço Médico-Hospitalar, Odontológico e Laboratoriais</t>
  </si>
  <si>
    <t>Laboratório de anatomia patológica e citológica</t>
  </si>
  <si>
    <t>Empresa especializada na manutenção preventiva e corretiva para o equipamento BT3000 Plus</t>
  </si>
  <si>
    <t>Manutenção e reparação de equipamentos e produtos</t>
  </si>
  <si>
    <t>SIM - Contrato 116/2026</t>
  </si>
  <si>
    <t>Empresa especializada no fornecimento de equipamento de bioquimica e kits reagentes - Kit Glicose Líquido 1000ml</t>
  </si>
  <si>
    <t>Empresa especializada no fornecimento de equipamento de bioquimica e kits reagentes  - Kit Colesterol Líquido 400 m</t>
  </si>
  <si>
    <t>Empresa especializada no fornecimento de equipamento de bioquimica e kits reagentes  - Kit HDL Colesterol direto 60 ml</t>
  </si>
  <si>
    <t>Empresa especializada no fornecimento de equipamento de bioquimica e kits reagentes  - Kit LDL Colesterol direto 60 ml</t>
  </si>
  <si>
    <t>Empresa especializada no fornecimento de equipamento de bioquimica e kits reagentes  - Kit Triglicerides Líquido 200 m</t>
  </si>
  <si>
    <t>Empresa especializada no fornecimento de equipamento de bioquimica e kits reagentes - Kit Ureia 400 ml</t>
  </si>
  <si>
    <t>Empresa especializada no fornecimento de equipamento de bioquimica e kits reagentes - Kit Creatinina 200 ml</t>
  </si>
  <si>
    <t>Empresa especializada no fornecimento de equipamento de bioquimica e kits reagentes - Kit Ac. Urico 200 ml</t>
  </si>
  <si>
    <t>Empresa especializada no fornecimento de equipamento de bioquimica e kits reagentes - Kit TGO 160 m</t>
  </si>
  <si>
    <t>Empresa especializada no fornecimento de equipamento de bioquimica e kits reagentes - Kit TGP 160 ml</t>
  </si>
  <si>
    <t>Empresa especializada no fornecimento de equipamento de bioquimica e kits reagentes - Kit Gama GT 60 ml</t>
  </si>
  <si>
    <t>Empresa especializada no fornecimento de equipamento de bioquimica e kits reagentes - Kit Fosfatase Alcalina 50 m</t>
  </si>
  <si>
    <t>Empresa especializada no fornecimento de equipamento de bioquimica e kits reagentes - Kit Bilirrubina Total 200m</t>
  </si>
  <si>
    <t>Empresa especializada no fornecimento de equipamento de bioquimica e kits reagentes  - Kit Bilirrubina Direta 200m</t>
  </si>
  <si>
    <t>Empresa especializada no fornecimento de equipamento de bioquimica e kits reagentes - Kit Amilase 30ml</t>
  </si>
  <si>
    <t>Empresa especializada no fornecimento de equipamento de bioquimica e kits reagentes - Kit Lipase 20ml</t>
  </si>
  <si>
    <t>Empresa especializada no fornecimento de equipamento de bioquimica e kits reagentes - Kit CPK 60m</t>
  </si>
  <si>
    <t>Empresa especializada no fornecimento de equipamento de bioquimica e kits reagentes - Kit CKMB 50ML</t>
  </si>
  <si>
    <t>Empresa especializada no fornecimento de equipamento de bioquimica e kits reagentes - KIT LDH 80 ML</t>
  </si>
  <si>
    <t>Empresa especializada no fornecimento de equipamento de bioquimica e kits reagentes - KIT PROTEINAS TOTAIS 720ML</t>
  </si>
  <si>
    <t>Empresa especializada no fornecimento de equipamento de bioquimica e kits reagentes - KIT ALBUMINA 720ML</t>
  </si>
  <si>
    <t>Empresa especializada no fornecimento de equipamento de bioquimica e kits reagentes - KIT CALCIO 200ML</t>
  </si>
  <si>
    <t>Empresa especializada no fornecimento de equipamento de bioquimica e kits reagentes - KIT FOSFORO 100ML</t>
  </si>
  <si>
    <t>Empresa especializada no fornecimento de equipamento de bioquimica e kits reagentes - KIT MAGNESIO 100ML</t>
  </si>
  <si>
    <t>Empresa especializada no fornecimento de equipamento de bioquimica e kits reagentes - KIT FRUTOSAMINA 100ML</t>
  </si>
  <si>
    <t>Empresa especializada no fornecimento de equipamento de bioquimica e kits reagentes - KIT FERRITINA TURBIDIMETRIA</t>
  </si>
  <si>
    <t>Empresa especializada no fornecimento de equipamento de bioquimica e kits reagentes - KIT LITIO 20ML</t>
  </si>
  <si>
    <t>Empresa especializada no fornecimento de equipamento de bioquimica e kits reagentes - KIT PROTEINAS URINARIAS 100ML</t>
  </si>
  <si>
    <t>Empresa especializada no fornecimento de equipamento de bioquimica e kits reagentes - KIT FERRO 100ML</t>
  </si>
  <si>
    <t>Empresa especializada no fornecimento de equipamento de bioquimica e kits reagentes - KIT COLINESTERASE</t>
  </si>
  <si>
    <t>Empresa especializada no fornecimento de equipamento de bioquimica e kits reagentes - KIT MICROALBUMINA 50ML</t>
  </si>
  <si>
    <t>Empresa especializada no fornecimento de equipamento de bioquimica e kits reagentes - KIT PCR TURBIDIMETRICO 15ML</t>
  </si>
  <si>
    <t>Empresa especializada no fornecimento de equipamento de bioquimica e kits reagentes KIT FATOR REUMATOIDE TURBIDIMETRIA 40ML</t>
  </si>
  <si>
    <t>Empresa especializada no fornecimento de equipamento de bioquimica e kits reagentes - KIL ASLO TURBIDIMETRICO 15ML</t>
  </si>
  <si>
    <t>Empresa especializada no fornecimento de equipamento de bioquimica e kits reagentes - KIT ISE (SODIO, POTASSIO E CLORO) 50ML</t>
  </si>
  <si>
    <t>Empresa especializada no fornecimento de equipamento de bioquimica e kits reagentes - KIT ALFA-1 GLICOPROTEINAS 60ML</t>
  </si>
  <si>
    <t>Serviços de transporte/coleta de lixo/destinação final resíduo de saúde - liquido, semissólidos e sólidos químicos (medicamentos vencidos) de serviço de saúde.</t>
  </si>
  <si>
    <t>Coleta, tratamento e disposição de resíduos perigosos</t>
  </si>
  <si>
    <t>SIM - Contrato 121/2023</t>
  </si>
  <si>
    <t>Serviço de transporte em ônibus - 21 Lugares</t>
  </si>
  <si>
    <t>Outros transportes rodoviários de passageiros não especificados</t>
  </si>
  <si>
    <t>Serviço de transporte em ônibus - 32 Lugares</t>
  </si>
  <si>
    <t>Serviço de transporte em van</t>
  </si>
  <si>
    <t>Serviço de transporte em veículo de passeio - 5 Lugares</t>
  </si>
  <si>
    <t>Serviço de transporte em veículo de passeio - 7 Lugares</t>
  </si>
  <si>
    <t>Serviço de transporte em veículo de passeio 4x4</t>
  </si>
  <si>
    <t>Leitor Freestyle Libre</t>
  </si>
  <si>
    <t>Outros materiais de consumo decorrentes de decisão judicial</t>
  </si>
  <si>
    <t>Produtos farmacêuticos</t>
  </si>
  <si>
    <t>Cloridrato de ciclobenzaprina 10mg + cafeína 60mg</t>
  </si>
  <si>
    <t>Medicamentos fornecidos por decisão judicial</t>
  </si>
  <si>
    <t>Divalproato de sódio 500mg, liberação controlada</t>
  </si>
  <si>
    <t>Finerenona 10mg</t>
  </si>
  <si>
    <t>Finerenona 20mg</t>
  </si>
  <si>
    <t>Esilato de nintedanibe 100mg</t>
  </si>
  <si>
    <t>Esilato de nintedanibe 150mg</t>
  </si>
  <si>
    <t>Insulina Glargina - LANTUS 100UI/ML, solução injetável, Refil 3ml</t>
  </si>
  <si>
    <t>RF</t>
  </si>
  <si>
    <t>Atorvastatina 40mg</t>
  </si>
  <si>
    <t>Brinzolamida 10mg/mL + maleato de timolol 6,8mg/mL, susp. oftálmica - frasco 5mL</t>
  </si>
  <si>
    <t>Hemifumarato Bisoprolol 2,5mg</t>
  </si>
  <si>
    <t>Fosfatodissódico de citidina 2,5mg, trifosfato trissódico de uridina 1,5mg e acetato de hidroxocobalamina 1,0mg</t>
  </si>
  <si>
    <t>Levotiroxina 88mcg</t>
  </si>
  <si>
    <t>Pitavastatina cálcica 2mg</t>
  </si>
  <si>
    <t>Rivaroxabana 10mg</t>
  </si>
  <si>
    <t>Rivaroxabana 20mg</t>
  </si>
  <si>
    <t>Undecilato de Testosterona 250mg/ml – ampola 4mL</t>
  </si>
  <si>
    <t>Vildagliptina 50mg</t>
  </si>
  <si>
    <t>TIOTRÓPIO  BROMETO 2,5MCG/DOSE SOLUÇÃO PARA INALAÇÃO ORAL, COM INALADOR FRASCO 4ML (60 DOSES)</t>
  </si>
  <si>
    <t>Salmeterol xinafoato, associado com propionato de fluticasona, 25mcg + 125mcg/dose, spray oral - frasco 120 doses</t>
  </si>
  <si>
    <t>Lumigan 0,1mg/ml</t>
  </si>
  <si>
    <t>Insulina Lispro associada à Lispro Protamina, 25% + 75%, solução injetável - Refil 3ml</t>
  </si>
  <si>
    <t>Domperidona 10mg</t>
  </si>
  <si>
    <t>Esomeprazol magnesio 40mg</t>
  </si>
  <si>
    <t>Dieta líquida nutricionalmente completa à base de soja com 1,2 Kcal/mL.  com no mínimo 10g de fibras por litro</t>
  </si>
  <si>
    <t>Somatropina 4UI, pó liofilo injetável + solução diluente 1mL - Frasco-ampola</t>
  </si>
  <si>
    <t>Somatropina 12UI, pó liofilo injetável + solução diluente 2mL - Frasco-ampola</t>
  </si>
  <si>
    <t>RISPERIDONA 1MG/ML  SOLUÇÃO ORAL FRASCO 30ML</t>
  </si>
  <si>
    <t>Pantoprazol 20mg</t>
  </si>
  <si>
    <t>Rivaroxabana 15mg</t>
  </si>
  <si>
    <t>Tadalafila 5mg</t>
  </si>
  <si>
    <t>Sirolimus 1mg</t>
  </si>
  <si>
    <t>Ácidos graxos insaturados + Omega-3 1000mg</t>
  </si>
  <si>
    <t>Alfatocoferol 400mg</t>
  </si>
  <si>
    <t>Carisoprodol 125mg + diclofenaco de sódio 50mg + paracetamol 300mg + cafeína 30mg</t>
  </si>
  <si>
    <t>Dapagliflozina 10mg</t>
  </si>
  <si>
    <t>Cloridrato de duloxetina 30mg</t>
  </si>
  <si>
    <t>Sulfato de glicosamina 1,5g + sulfato de condroitina 1,2g</t>
  </si>
  <si>
    <t>SHE</t>
  </si>
  <si>
    <t>Vildagliptina 50mg + metformina 850mg</t>
  </si>
  <si>
    <t>VILDAGLIPTINA 50MG + METFORMINA 1000MG</t>
  </si>
  <si>
    <t>Pioglitazona 30mg</t>
  </si>
  <si>
    <t>Ramipril 5mg</t>
  </si>
  <si>
    <t>Tizanidina 2mg</t>
  </si>
  <si>
    <t>Dimesilato de lisdexanfetamina 50mg</t>
  </si>
  <si>
    <t>Atorvastatina Cálcica 20mg</t>
  </si>
  <si>
    <t>Esomeprazol Magnesio 20MG</t>
  </si>
  <si>
    <t>SUPLEMENTO ALIMENTAR FORTICE II</t>
  </si>
  <si>
    <t>Insulina Lispro 100UI/mL, solução injetável - Refil 3mL</t>
  </si>
  <si>
    <t>Insulina Glargina 100UI/mL, solução injetável - Refil 3mL</t>
  </si>
  <si>
    <t>Sacubitril 97mg + Valsartana 103mg</t>
  </si>
  <si>
    <t>Olmesartana Medoxomila, associada com anlodipino, 40 mg+5mg</t>
  </si>
  <si>
    <t>Insulina Glargina 100UI/mL, solução injetável - Caneta descartável preenchida com 3ml da solução injetável</t>
  </si>
  <si>
    <t>Pazopanibe 200mg</t>
  </si>
  <si>
    <t>Edoxabana 60MG</t>
  </si>
  <si>
    <t>Dieta cetogênica 4:1 para crianças com epilepsia refratária.Adicionada de vitaminas e minerais. pode ser administrado po</t>
  </si>
  <si>
    <t>Neo advance (Fórmula elementar de aminoácidos, nutricionalmente completa, em pó, para crianças até 10 anos, com alergias</t>
  </si>
  <si>
    <t>Ciprofibrato 100mg</t>
  </si>
  <si>
    <t>Rosuvastatina 20mg</t>
  </si>
  <si>
    <t>Succinato Metoprolol 100mg</t>
  </si>
  <si>
    <t>Oxalato de escitalopram 20mg</t>
  </si>
  <si>
    <t>Hermitartarato de zolpidem 10 mg</t>
  </si>
  <si>
    <t>Tiamazol 10mg</t>
  </si>
  <si>
    <t>Insulina Degludeca 100 UI/mL, solução injetável - Refil de 3mL</t>
  </si>
  <si>
    <t>Acetato de abiraterona 250mg</t>
  </si>
  <si>
    <t>Canabidiol solução 200mg/ml frasco 30ml</t>
  </si>
  <si>
    <t>Sorafenibe Tosilato 200mg</t>
  </si>
  <si>
    <t>Aripiprazol 10mg</t>
  </si>
  <si>
    <t>Aripiprazol 15mg</t>
  </si>
  <si>
    <t>Aripiprazol 30mg</t>
  </si>
  <si>
    <t>Cetorolaco Trometamol 10mg comprimido sublingual</t>
  </si>
  <si>
    <t>Pregabalina 75mg</t>
  </si>
  <si>
    <t>Insulina Asparte 100UI/mL, solução injetável - Refil de 3mL</t>
  </si>
  <si>
    <t>Benfotiamina 150mg</t>
  </si>
  <si>
    <t>Budesonida 50mcg, aerosol nasal - frs com válvula dosificador c/ 200 doses</t>
  </si>
  <si>
    <t>Empagliflozina 25mg comprimido</t>
  </si>
  <si>
    <t>Fluticasona Propionato 250mcg suspensão aerossol, uso inalatório via oral, aplicador com 60 doses</t>
  </si>
  <si>
    <t>Ácido Acetilsalicílico 81mg, tamponado comprimido revestido com dupla camada</t>
  </si>
  <si>
    <t>Semaglutida 1,34mg/ml</t>
  </si>
  <si>
    <t>Fiasp® FlexTouch® insulina asparte com nicotinamida</t>
  </si>
  <si>
    <t>Clobazam 10mg</t>
  </si>
  <si>
    <t>Cloridrato de oxibuprocaína 4mg/ml (0,4%) solução oftálmica estéril frasco 10ml</t>
  </si>
  <si>
    <t>Caneta reutilizável HumaPen Ergo II para uso com Insulina Basaglar refil 3ml</t>
  </si>
  <si>
    <t>Insulina Lispro 100UI/mL, solução injetável - frasco 10mL</t>
  </si>
  <si>
    <t>Hidroxizina cloridrato 25mg</t>
  </si>
  <si>
    <t>Locação de equipamento de quimiluminescência ou eletro com fornecimento de kits reagentes</t>
  </si>
  <si>
    <t>Locação de Maquinas e equipamentos</t>
  </si>
  <si>
    <t>Aluguel de equipamentos científicos, médicos e hospitalares</t>
  </si>
  <si>
    <t>SIM - Contrato 126/2023</t>
  </si>
  <si>
    <t>Fornecimento de kits reagentes - ALFA FETOPROTEINAS</t>
  </si>
  <si>
    <t>Fornecimento de kits reagentes - ANTI HBC IGM</t>
  </si>
  <si>
    <t>Fornecimento de kits reagentes - ANTI HBC TOTAL</t>
  </si>
  <si>
    <t>Fornecimento de kits reagentes - ANTI HBS</t>
  </si>
  <si>
    <t>Fornecimento de kits reagentes - ANTI HCV</t>
  </si>
  <si>
    <t>Fornecimento de kits reagentes - ANTI HIV 1 E 2</t>
  </si>
  <si>
    <t>Fornecimento de kits reagentes - ANTI TIREOGLOBULINA</t>
  </si>
  <si>
    <t>Fornecimento de kits reagentes - ANTI TPO</t>
  </si>
  <si>
    <t>Fornecimento de kits reagentes - BETA THCG QUANTITATIVO</t>
  </si>
  <si>
    <t>Fornecimento de kits reagentes - CA 125</t>
  </si>
  <si>
    <t>Fornecimento de kits reagentes - CA 15-3</t>
  </si>
  <si>
    <t>Fornecimento de kits reagentes - CA 19-9</t>
  </si>
  <si>
    <t>Fornecimento de kits reagentes - CEA</t>
  </si>
  <si>
    <t>Fornecimento de kits reagentes - CITOMEGALOVIR US IGG</t>
  </si>
  <si>
    <t>Fornecimento de kits reagentes - CITOMEGALOVIR US IGM</t>
  </si>
  <si>
    <t>Fornecimento de kits reagentes - CORTISOL</t>
  </si>
  <si>
    <t>Fornecimento de kits reagentes - ESTRADIOL</t>
  </si>
  <si>
    <t>Fornecimento de kits reagentes - FERRITINA</t>
  </si>
  <si>
    <t>Fornecimento de kits reagentes - FSH</t>
  </si>
  <si>
    <t>Fornecimento de kits reagentes - HAV IGM</t>
  </si>
  <si>
    <t>Fornecimento de kits reagentes - HAV TOTAL</t>
  </si>
  <si>
    <t>Fornecimento de kits reagentes - HBSAG</t>
  </si>
  <si>
    <t>Fornecimento de kits reagentes - INSULINA</t>
  </si>
  <si>
    <t>Fornecimento de kits reagentes - LH</t>
  </si>
  <si>
    <t>Fornecimento de kits reagentes - PROGESTERONA</t>
  </si>
  <si>
    <t>Fornecimento de kits reagentes - PSA LIVRE</t>
  </si>
  <si>
    <t>Fornecimento de kits reagentes - PROLACTINA</t>
  </si>
  <si>
    <t>Fornecimento de kits reagentes - PSA TOTAL</t>
  </si>
  <si>
    <t>Fornecimento de kits reagentes - VITAMINA B12 TOTAL</t>
  </si>
  <si>
    <t>Fornecimento de kits reagentes - TSH ULTRASENSIVEL</t>
  </si>
  <si>
    <t>Fornecimento de kits reagentes - TOXOPLASMOSE IGM</t>
  </si>
  <si>
    <t>Fornecimento de kits reagentes - TOXOPLASMOSE IGG</t>
  </si>
  <si>
    <t>Fornecimento de kits reagentes - SIFILIS</t>
  </si>
  <si>
    <t>Fornecimento de kits reagentes - T4 TOTAL</t>
  </si>
  <si>
    <t>Fornecimento de kits reagentes - T4 LIVRE</t>
  </si>
  <si>
    <t>Fornecimento de kits reagentes - T3 TOTAL</t>
  </si>
  <si>
    <t>Fornecimento de kits reagentes - T3 LIVRE</t>
  </si>
  <si>
    <t>Fornecimento de kits reagentes - RUBEOLA IGM</t>
  </si>
  <si>
    <t>Fornecimento de kits reagentes - RUBEOLA IGG</t>
  </si>
  <si>
    <t>Fornecimento de kits reagentes - TESTOSTERONA</t>
  </si>
  <si>
    <t>Fornecimento de kits reagentes - PTH INTACTO</t>
  </si>
  <si>
    <t>Material para Manutenção de Veículos</t>
  </si>
  <si>
    <t>Comércio pneumáticos e câmaras-de-ar</t>
  </si>
  <si>
    <t>PNEU 175 X 65 R14</t>
  </si>
  <si>
    <t>PNEU 195X55 R15</t>
  </si>
  <si>
    <t>PNEU 215 X 75 R17,5</t>
  </si>
  <si>
    <t>PNEU 225 X 75 R16 C LISO</t>
  </si>
  <si>
    <t>PNEU 235X75 R15</t>
  </si>
  <si>
    <t>PNEU 205 X 75 R16 C</t>
  </si>
  <si>
    <t>PNEU 255 X 65 R17</t>
  </si>
  <si>
    <t>PNEU 225X65 R 16C</t>
  </si>
  <si>
    <t>PNEU 185 X 60 R15</t>
  </si>
  <si>
    <t>PNEU 185 X 65 R15</t>
  </si>
  <si>
    <t>PNEU 225X65X17 LISO</t>
  </si>
  <si>
    <t>PNEU 195 X 75 R-16</t>
  </si>
  <si>
    <t>PNEU 195 X 65 R 15</t>
  </si>
  <si>
    <t>PNEU 215 X 60 X 16</t>
  </si>
  <si>
    <t>Contratação de Seguro para veículos - Ambulancia</t>
  </si>
  <si>
    <t>Seguros em Geral</t>
  </si>
  <si>
    <t>Corretores e agentes de seguros, de planos de previdência complementar e de saúde</t>
  </si>
  <si>
    <t>Internação psiquiátrica Judicial - Processo 1001092-60.2024.8.26.0323</t>
  </si>
  <si>
    <t>Exame de Ecocardiografia com Doppler Colorido Adulto</t>
  </si>
  <si>
    <t>Serviços de diagnóstico por registro gráfico – ECG, EEG e outros exames análogos</t>
  </si>
  <si>
    <t>Sim - Contrato 151/2023</t>
  </si>
  <si>
    <t>Exame de Ecocardiografia com Doppler Colorido Infantil</t>
  </si>
  <si>
    <t>Exame de Ecocardiografia com Stress Farmacológico</t>
  </si>
  <si>
    <t>Exame de Ecocardiograma com holter 24 horas</t>
  </si>
  <si>
    <t>MAPA - Monitorização Ambulatorial de Pressão Arterial</t>
  </si>
  <si>
    <t>Atividade médica ambulatorial com recursos para realização de exames complementares</t>
  </si>
  <si>
    <t>Sim - Contrato 152/2023</t>
  </si>
  <si>
    <t>Manutenção preventiva e corretiva de Raio X marca Intecal Modelo CR 125-5020MA AF para UBS Vila Nunes</t>
  </si>
  <si>
    <t>Manutenção e reparação de aparelhos eletromédicos e eletroterapêuticos e equipamentos de irradiação</t>
  </si>
  <si>
    <t>SIM - Contrato 163/2023</t>
  </si>
  <si>
    <t>BOTA DE UNNA 10,2 X 9,14M</t>
  </si>
  <si>
    <t>Material Hospitalar</t>
  </si>
  <si>
    <t>Bolsa Coletora de perna 500 ml coloplast de perna</t>
  </si>
  <si>
    <t>Fita reajustável coloplast de perna com botões</t>
  </si>
  <si>
    <t>CONFEEL CREME BARREIRA 60g</t>
  </si>
  <si>
    <t>Bolsa de cama 1500 ml coloplast</t>
  </si>
  <si>
    <t>Cateter Urinário Hidrofílico Masculino  -  N°12</t>
  </si>
  <si>
    <t>Cateter Urinário Hidrofílico Masculino  -  N°10</t>
  </si>
  <si>
    <t>Fralda tamanho G  marca bigfral</t>
  </si>
  <si>
    <t>Cateter Lofric ou Magic 3 GO - BD CH 12/40cm</t>
  </si>
  <si>
    <t>Cateter Uretral Hidrofilico - Nº 12</t>
  </si>
  <si>
    <t>Cateter Externo Masculino 26x30mm</t>
  </si>
  <si>
    <t>Cateter Hidrofilico VaPro, Fabricante Hollister, 40 cm, calibre 10Fr - embalagem de bolso (Pocket)</t>
  </si>
  <si>
    <t>Cateter externo masculino, Extended Wear, fabricante Hollister, 28mm.</t>
  </si>
  <si>
    <t>ESPARADRAPO IMPERMEÁVEL 10 CM X 4,5 M</t>
  </si>
  <si>
    <t>FITA CIRURGICA MICROPOROSA ALERGENICA 25 MM X 10 M</t>
  </si>
  <si>
    <t>Caixa de luva com 100 unidades, tamanho G, marca Medix</t>
  </si>
  <si>
    <t>Coletor de Urina - Tipo sacola</t>
  </si>
  <si>
    <t>ATADURA DE RAYON - ROLO 7,5CMx5M</t>
  </si>
  <si>
    <t>COMPRESSA CIRURGICA ALGODONADA 15 X 60CM ESTERIL</t>
  </si>
  <si>
    <t>COMPRESSA DE GAZE ESTÉRIL 13 FIOS 7,5 CM X 7,5 CM PACOTE COM 10 UNIDADES</t>
  </si>
  <si>
    <t>ATADURA ELASTICA DE BAIXA COMPRESSÃO LINFOPRESS FAMARA</t>
  </si>
  <si>
    <t>SOLUÇÃO AQUOSA DE PHMB PIESANA 350ml</t>
  </si>
  <si>
    <t>Absorvente Masculino de Urina</t>
  </si>
  <si>
    <t xml:space="preserve">Locação Mensal de até 80 (oitenta) concentradores de oxigênio com indicador visual de porcentagem de pureza, indicador de alarme visual e sonoro, fluxo variável de 0,5 a 5 litros/minuto alimentação de 220 volts ou 110 volts, 60 HZ, consumo de energia menor que 500 w com rodízios e alças  para fácil a movimentação; função de micronebulização integrada. Descartáveis inclusos: umidificador e cateter nasal de silicone ou mascara de oxigenoterapia e máscara de traqueostomia com tubo extensor quando necessário, sendo que todos os descartáveis deverão ser substituído a cada 06 meses. Cada concentrador deverá acompanhar um cilindro de no mínimo  8m3 com regulador de pressão para oxigênio medicinal, fluxômetro de oxigênio até 15 LPM </t>
  </si>
  <si>
    <t xml:space="preserve">Outros Serviços </t>
  </si>
  <si>
    <t>Aluguel de outras máquinas e equipamentos comerciais e industriais não especificados anteriormente, sem operador</t>
  </si>
  <si>
    <t>Recarga de Cilindros de Back-UP de 06m³ a 10m³ de oxigênio gasoso medicinal com pureza maior ou igual 99,5%.
Fica sob responsabilidade da empresa a assistência técnica total por 24 horas e a orientação do uso e da manutenção dos equipamentos ao paciente e ao cuidador.</t>
  </si>
  <si>
    <t>Botijão de gás retornável de 13 kg</t>
  </si>
  <si>
    <t>Gás liquefeito de petróleo (GLP)</t>
  </si>
  <si>
    <t>Cota de botijão P13 vazio</t>
  </si>
  <si>
    <t>Botijão de gás retornável de 45 kg</t>
  </si>
  <si>
    <t>Cota de botijão P45 vazio</t>
  </si>
  <si>
    <t>Oxigênio medicinal para uso domiciliar de pacientes, cilindros com capacidade de 08M³ 10M³</t>
  </si>
  <si>
    <t>M³</t>
  </si>
  <si>
    <t>Gas Medicinal</t>
  </si>
  <si>
    <t>Oxigênio Medicinal 1M³  a 4M³</t>
  </si>
  <si>
    <t>Oxigênio Medicinal 5M³ a 10M³</t>
  </si>
  <si>
    <t>Equipamentos em Comodato - Monitoramento 24H IP+GPRS</t>
  </si>
  <si>
    <t>Monitoramento de sistemas de segurança eletrônico</t>
  </si>
  <si>
    <t>Equipamentos em Comodato - Central com teclado (TCP IP + GPRS)</t>
  </si>
  <si>
    <t>Equipamentos em Comodato - IVP</t>
  </si>
  <si>
    <t>Equipamentos em Comodato - IVP Semi Aberto</t>
  </si>
  <si>
    <t>Equipamentos em Comodato - DVR 16 Canais</t>
  </si>
  <si>
    <t>Equipamentos em Comodato - HD 2 TB</t>
  </si>
  <si>
    <t>Equipamentos em Comodato - DVR 8 Canais</t>
  </si>
  <si>
    <t>Equipamentos em Comodato - Câmera</t>
  </si>
  <si>
    <t>Equipamentos em Comodato - Nobreak 1200va</t>
  </si>
  <si>
    <t>Equipamentos em Comodato - Monitor 21,5"</t>
  </si>
  <si>
    <t>Equipamentos em Comodato - Roteador 300 mbps 3G</t>
  </si>
  <si>
    <t>Manutenção em Extintores - Recarga Extintor Agua Pressurizada 10 litros</t>
  </si>
  <si>
    <t>Manutenção e Reparação de Equipamentos não especificados</t>
  </si>
  <si>
    <t>Manutenção em Extintores - Recarga Extintor Pó Químico BC (6KG)</t>
  </si>
  <si>
    <t>Manutenção em Extintores - Recarga Extintor Pó Químico BC (8KG)</t>
  </si>
  <si>
    <t>Manutenção em Extintores - Recarga Extintor CO2</t>
  </si>
  <si>
    <t xml:space="preserve">Serviço de Confecção de Prótese Dentária Total
</t>
  </si>
  <si>
    <t>Prótese Dentária</t>
  </si>
  <si>
    <t>Pó de café de 500gr</t>
  </si>
  <si>
    <t>Gêneros de Alimentação</t>
  </si>
  <si>
    <t>Produtos alimenticios em geral</t>
  </si>
  <si>
    <t>Filtro de Papel - 102</t>
  </si>
  <si>
    <t>Filtro de Papel - 103</t>
  </si>
  <si>
    <t>Coador</t>
  </si>
  <si>
    <t>Tira reagente para detecção quantitativa de glicose no sangue.</t>
  </si>
  <si>
    <t>Serviço de dosimetria pessoal para as salas de RX</t>
  </si>
  <si>
    <t>Outros serviços de radiologia</t>
  </si>
  <si>
    <t>Exame de eletrocardiograma com emissão de laudos via internet, a distância por telemedicina com comodato de 02 aparelhos de eletrocardiograma 
Quantidade estimada/mês - 600 exames</t>
  </si>
  <si>
    <t>LAUDO</t>
  </si>
  <si>
    <t>Sim - Contrato 06/2025</t>
  </si>
  <si>
    <t>Exame de eletrocardiograma com emissão de laudos via internet, a distância por telemedicina. Os aparelhos de eletrocardiograma são de posse da municipalidade - quantidade estimada/mês - 125 exames</t>
  </si>
  <si>
    <t>Locação do imóvel situado na rua Antônio Haddad, nº764, Santo Antonio, Lorena/SP, onde encontra se instalada a estratégia de saúde da família - ESF Santo Antônio.</t>
  </si>
  <si>
    <t>AASI - Externo retroauricular Tipo A</t>
  </si>
  <si>
    <t>Artigos fonoaudiológicos</t>
  </si>
  <si>
    <t>AASI - Externo retroauricular Tipo B</t>
  </si>
  <si>
    <t>AASI - Externo retro-auricular Tipo C</t>
  </si>
  <si>
    <t>Potes de massa para impressão de pré-molde de ouvido (massa verde + massa branca)</t>
  </si>
  <si>
    <t>Água mineral - galão 20 litros</t>
  </si>
  <si>
    <t>Agua Mineral</t>
  </si>
  <si>
    <t>Galão de 20 litros para água mineral</t>
  </si>
  <si>
    <t>Água mineral sem gás - fardo com 12 unidades 500/510 ml</t>
  </si>
  <si>
    <t>Copos de água mineral, 48 unidades por caixa</t>
  </si>
  <si>
    <t>Confecção de Material Gráfico - APAC</t>
  </si>
  <si>
    <t>Serviços Gráficos</t>
  </si>
  <si>
    <t>BL</t>
  </si>
  <si>
    <t>Materiais Gráficos</t>
  </si>
  <si>
    <t>Confecção de Material Gráfico - Atestado Médico</t>
  </si>
  <si>
    <t>Confecção de Material Gráfico - Cartão de Agendamento</t>
  </si>
  <si>
    <t>Confecção de Material Gráfico - Cartaz formato A2 4X0 Couchê</t>
  </si>
  <si>
    <t>Confecção de Material Gráfico - Envelope prontuário</t>
  </si>
  <si>
    <t>Confecção de Material Gráfico - Ficha de atendimento pré-hospitalar</t>
  </si>
  <si>
    <t>Confecção de Material Gráfico - Receituário controle especial</t>
  </si>
  <si>
    <t>Confecção de Material Gráfico - Requisição de Mamografia</t>
  </si>
  <si>
    <t>Confecção de Material Gráfico - Envelope Branco grande timbrado 260MM X 360MM 90G/M2.</t>
  </si>
  <si>
    <t>Confecção de Material Gráfico - Gráfico para acompanhamento do crescimento feminino</t>
  </si>
  <si>
    <t>Confecção de Material Gráfico - Agenda Personalidade 32,7 CM X 22,3 CM</t>
  </si>
  <si>
    <t>Confecção de Material Gráfico - ASO - Atestado de Saúde Ocupacional</t>
  </si>
  <si>
    <t>Confecção de Material Gráfico - BPA-I Prótese Dentária</t>
  </si>
  <si>
    <t>Confecção de Material Gráfico - Cadastro de Prótese</t>
  </si>
  <si>
    <t>Confecção de Material Gráfico - Capa de Processo Timbrada</t>
  </si>
  <si>
    <t>Confecção de Material Gráfico - Cartão Índice</t>
  </si>
  <si>
    <t>Confecção de Material Gráfico - Folder 4X4 Couchê 210X100 MM</t>
  </si>
  <si>
    <t>Confecção de Material Gráfico - Gráfico para acompanhamento do crescimento masculino</t>
  </si>
  <si>
    <t>Confecção de Material Gráfico - Guia de referência/ contra referência</t>
  </si>
  <si>
    <t>Confecção de Material Gráfico - Movimento semanal de imunobiológicos</t>
  </si>
  <si>
    <t>Confecção de Material Gráfico - Receituário carbonado</t>
  </si>
  <si>
    <t>Confecção de Material Gráfico - SADT</t>
  </si>
  <si>
    <t>Confecção de Material Gráfico - Cartazes A3</t>
  </si>
  <si>
    <t>Confecção de Material Gráfico - Caderneta da Gestante 5a edição 2020, do Ministério da Saúde</t>
  </si>
  <si>
    <t>Confecção de Material Gráfico - Pastas A4</t>
  </si>
  <si>
    <t>Confecção de Material Gráfico - Bloco de Notas - 100 vias, papel offset 120g</t>
  </si>
  <si>
    <t>Confecção de Material Gráfico - Bloco de Notas - 50 vias, papel offset 120g</t>
  </si>
  <si>
    <t>Confecção de Material Gráfico - Boletim de atividades de vigilância e controle</t>
  </si>
  <si>
    <t>Confecção de Material Gráfico - BPA-I Pacientes Especiais</t>
  </si>
  <si>
    <t>Confecção de Material Gráfico - BPA-I Padrão</t>
  </si>
  <si>
    <t>Confecção de Material Gráfico - Cadastro Individual</t>
  </si>
  <si>
    <t>Confecção de Material Gráfico - Faixa de 2 Metros</t>
  </si>
  <si>
    <t>Confecção de Material Gráfico - Declaração de comparecimento</t>
  </si>
  <si>
    <t>Confecção de Material Gráfico - Envelope oficio timbrado 114MM X 229,75G/M2</t>
  </si>
  <si>
    <t>Confecção de Material Gráfico - Equipamentos em Saúde</t>
  </si>
  <si>
    <t>Confecção de Material Gráfico - Ficha Cadastro SISVAN</t>
  </si>
  <si>
    <t>Confecção de Material Gráfico - Ficha Clínica</t>
  </si>
  <si>
    <t>Confecção de Material Gráfico - Guia de encaminhamento</t>
  </si>
  <si>
    <t>Confecção de Material Gráfico - Informativo de escorpiões</t>
  </si>
  <si>
    <t>Confecção de Material Gráfico - Informativo de Leptospirose</t>
  </si>
  <si>
    <t>Confecção de Material Gráfico - Laudo para teste rápido de gravidez</t>
  </si>
  <si>
    <t>Confecção de Material Gráfico - Notificação</t>
  </si>
  <si>
    <t>Confecção de Material Gráfico - Orientação de desinfecção</t>
  </si>
  <si>
    <t>Confecção de Material Gráfico - Orientações (Visa)</t>
  </si>
  <si>
    <t>Confecção de Material Gráfico - Registro de coleta de papanicolau</t>
  </si>
  <si>
    <t>Confecção de Material Gráfico - Requisição para exame citopatológico</t>
  </si>
  <si>
    <t>Confecção de Material Gráfico - Encadernação 32,7 CM X 22,3 CM</t>
  </si>
  <si>
    <t>Confecção de Material Gráfico - TALONÁRIO TIPO B</t>
  </si>
  <si>
    <t>Confecção de Material Gráfico - Formulário para Reclamação</t>
  </si>
  <si>
    <t>Confecção de Material Gráfico - Solicitação de Atos de Vigilância Sanitária</t>
  </si>
  <si>
    <t>Confecção de Material Gráfico - Carimbo Automático C 20 - Tamanho: 38,0 X 14,0 mm - 3 Linhas</t>
  </si>
  <si>
    <t>Confecção de Material Gráfico - Carimbo Automático
 Tamanho: 4,0 X 6,0 cm - 4 Linhas</t>
  </si>
  <si>
    <t>Confecção de Material Gráfico - Carimbo Automático 
Tamanho: 1,0 X 5,0 cm - 1 Linha</t>
  </si>
  <si>
    <t>Confecção de Material Gráfico - Carimbo Automático 
Tamanho: 1,5 X 3,8 cm - 1 Linha</t>
  </si>
  <si>
    <t>Confecção de Material Gráfico - Carimbo Automático
Tamanho: 2,5 X 6,0 cm - 3 Linhas</t>
  </si>
  <si>
    <t>Confecção de Material Gráfico - Carimbo Automático
 Tamanho: 4,5 X 2,5 cm - 2 Linhas</t>
  </si>
  <si>
    <t>Confecção de Material Gráfico - Carimbo Automático 
Tamanho: 6,0 X 3,5 cm - 3 Linhas</t>
  </si>
  <si>
    <t>Confecção de Material Gráfico - Carimbo Automático 
Tamanho: 6,0 X 3,5 cm - 4 Linhas</t>
  </si>
  <si>
    <t>Confecção de Material Gráfico - Carimbo Automático 
Tamanho: 3,8 X 1,4 cm - 4 Linhas</t>
  </si>
  <si>
    <t>Confecção de Material Gráfico - Carimbo Automático
 Tamanho: 55,0 X 45,0 mm - 7 Linhas</t>
  </si>
  <si>
    <t>Confecção de Material Gráfico - Carimbo Automático 
Tamanho: 3,5 X 8,0 cm - 3 Linhas</t>
  </si>
  <si>
    <t>Confecção de Material Gráfico - Carimbo Automático 
Tamanho: 1,0 X 4,0 cm - 2 Linhas</t>
  </si>
  <si>
    <t>Confecção de Material Gráfico - Carimbo Automático
 Tamanho: 4,5 X 2,5 cm - 3 Linhas</t>
  </si>
  <si>
    <t>Confecção de Material Gráfico - Carimbo Automático 
Tamanho: 6,0 X 4,0 cm - 5 Linhas</t>
  </si>
  <si>
    <t>Confecção de Material Gráfico - Carimbo Automático
 Tamanho: 1,0 X 7,0 cm - 1 Linha</t>
  </si>
  <si>
    <t>Confecção de Material Gráfico - Carimbo de Madeira
Tamanho: 1,5 X 3,8 cm - 1 Linha</t>
  </si>
  <si>
    <t>Confecção de Material Gráfico - Carimbo de Madeira
Tamanho: 2,5 X 6,0 cm - 3 Linhas</t>
  </si>
  <si>
    <t>Confecção de Material Gráfico - Carimbo automático redondo
Tamanho: 4,5 X 4,5 cm - Diâmetro 4 cm - até 7 Linhas</t>
  </si>
  <si>
    <t>Confecção de Material Gráfico - Carimbo Automático
Tamanho: 7,5 X 3,5 cm - 9 Linhas</t>
  </si>
  <si>
    <t>Confecção de Material Gráfico - Banner 70X100</t>
  </si>
  <si>
    <t>Confecção de Material Gráfico - Planner Personalizado 32,7 CM X 22,3 CM</t>
  </si>
  <si>
    <t>Confecção de Material Gráfico - Bottons 3,5CM</t>
  </si>
  <si>
    <t>Confecção de Material Gráfico - Flyers
Formato A6 (10,5 x 14,8 cm), cores 4x4 (colorido), frente e verso, Papel Couchê Brilho 115g</t>
  </si>
  <si>
    <t>Confecção de Material Gráfico - Flyers
Papel Couché 90g, 1/2 folha de sulfite (15x21cm), 4x0 cores (colorido)</t>
  </si>
  <si>
    <t>Confecção de Material Gráfico - Folder
Formato A4, Impressão: frente e verso, com 1 dobra, Cores: 4x4 (colorido), Papel Couché Brilho 115g.</t>
  </si>
  <si>
    <t>Confecção de Material Gráfico - Folder
Formato A4, Impressão: frente e verso, com 2 dobras, Cores: 4x4 (colorido), Papel Couché Brilho 115g.</t>
  </si>
  <si>
    <t>Fralda Descartavel Geriátrica, Tamanho P, de uso Noturno, Unissex.</t>
  </si>
  <si>
    <t>Produtos de Higiene</t>
  </si>
  <si>
    <t>Fralda Descartavel Geriátrica, Tamanho M, de uso Noturno, Unissex.</t>
  </si>
  <si>
    <t>Fralda Descartavel Geriátrica, Tamanho G, de uso Noturno, Unissex.</t>
  </si>
  <si>
    <t>Fralda Descartavel Geriátrica, Tamanho EG, de uso Noturno, Unissex.</t>
  </si>
  <si>
    <t xml:space="preserve">Exame de eletroencefalograma com emissão de laudo via internet, a distância por telemedicina com comodato de 01 aparelho de eletroencefalograma </t>
  </si>
  <si>
    <t>SIM - Contrato 187/2024</t>
  </si>
  <si>
    <t>Balde plástico 20 lt</t>
  </si>
  <si>
    <t>Material de Limpeza e Higienização</t>
  </si>
  <si>
    <t>Produtos de higiene, limpeza e conservação predial</t>
  </si>
  <si>
    <t>Cestinho de lixo, 5 litros, em aço inox, com pedal</t>
  </si>
  <si>
    <t>Cesto de lixo, 62 litros</t>
  </si>
  <si>
    <t>Cesto de plástico para lixo fechado/telado</t>
  </si>
  <si>
    <t>Lixeira com tampa</t>
  </si>
  <si>
    <t>Lixeira plástica 60 lt</t>
  </si>
  <si>
    <t>Lixeira quadrada, com capacidade de 100 litros, em polietileno, com tampa e pedal, cor branca</t>
  </si>
  <si>
    <t>Lixeira quadrada, com capacidade de 60 litros, em polietileno, com tampa e pedal, cor branca</t>
  </si>
  <si>
    <t>Lixeira de aço com tampa basculante 20 litros</t>
  </si>
  <si>
    <t>Lixeira de aço com pedal 30 litros</t>
  </si>
  <si>
    <t>Lixeira de aço com pedal 10 litros</t>
  </si>
  <si>
    <t>Lixeira de aço com pedal 50 litros</t>
  </si>
  <si>
    <t>Lixeira com pedal com armação de ferro 20 litros na cor branca</t>
  </si>
  <si>
    <t>Lixeira com pedal com armação de ferro 40 litros na cor branca</t>
  </si>
  <si>
    <t>Cesto plástico de 100 litros com pedal</t>
  </si>
  <si>
    <t>Mangueira de jardim com adaptador 50 MT</t>
  </si>
  <si>
    <t>Pá coletora c/tampa e vassoura</t>
  </si>
  <si>
    <t>Pá de lixo</t>
  </si>
  <si>
    <t>Pá para lixo plástica com cabo longo</t>
  </si>
  <si>
    <t>Rodo de 40 cm com cabo</t>
  </si>
  <si>
    <t>Rodo de madeira 60cm</t>
  </si>
  <si>
    <t>Rodo de madeira simples 30cm</t>
  </si>
  <si>
    <t>Rodo de plastico 60 cm</t>
  </si>
  <si>
    <t>Rodo duplo 40cm</t>
  </si>
  <si>
    <t>Rodo limpa vidros, 35 cm</t>
  </si>
  <si>
    <t>Rodo plastico de 30 cm</t>
  </si>
  <si>
    <t>Vassoura de pelo 30cm</t>
  </si>
  <si>
    <t>Vassoura de pelo 60cm</t>
  </si>
  <si>
    <t>Vassoura de vasculho</t>
  </si>
  <si>
    <t>Vassoura lavatina piaçava</t>
  </si>
  <si>
    <t>Vassoura piacava 30 cm</t>
  </si>
  <si>
    <t>Vassourão (tipo gari) 40 cm c/ cerdas de nylon</t>
  </si>
  <si>
    <t>Luva borracha forrada g</t>
  </si>
  <si>
    <t>Luva látex forrada, tamanho M</t>
  </si>
  <si>
    <t>FÓSFORO - pacote com 10 caixas com 40 palitos</t>
  </si>
  <si>
    <t>Lã de aço (palha de aço)</t>
  </si>
  <si>
    <t>Flanela para limpeza</t>
  </si>
  <si>
    <t>Pano de chao alvejado</t>
  </si>
  <si>
    <t>Pano multiuso - pct 5 un</t>
  </si>
  <si>
    <t>Pano microf uso geral verde</t>
  </si>
  <si>
    <t>Água sanitária - 1 Lt</t>
  </si>
  <si>
    <t>Água sanitária - 5 Lt</t>
  </si>
  <si>
    <t>Alcool etilico 92,8%</t>
  </si>
  <si>
    <t>Desengraxante 5tls (desengordurante)</t>
  </si>
  <si>
    <t>Desinfetante - 5 litros</t>
  </si>
  <si>
    <t>Desinfetante floral 5 lt</t>
  </si>
  <si>
    <t>Desinfetante multiuso limpeza pesada (500ml)</t>
  </si>
  <si>
    <t>Detergente 500 ml neutro</t>
  </si>
  <si>
    <t>Detergente, 5 litros</t>
  </si>
  <si>
    <t>Inseticida aerossol 300ml</t>
  </si>
  <si>
    <t>Multiuso limpeza pesada frasco de 500 ml</t>
  </si>
  <si>
    <t>Naftalina - repelente bolotas embalagem de 50 gramas</t>
  </si>
  <si>
    <t>Pastilha de cloro, 200g</t>
  </si>
  <si>
    <t>Pedra sanitária</t>
  </si>
  <si>
    <t>Soda caustica</t>
  </si>
  <si>
    <t>Limpa vidros profissional - galão de 5 litros</t>
  </si>
  <si>
    <t>Limpador pesado para pisos - galão de 5 litros</t>
  </si>
  <si>
    <t>Sabao em barra</t>
  </si>
  <si>
    <t>Sabao em po 1 kg</t>
  </si>
  <si>
    <t>Alcool gel 70º INPM</t>
  </si>
  <si>
    <t>Sabonete líquido, 5 litros</t>
  </si>
  <si>
    <t>Papel alumínio (folha de papel alumínio - largura 30cm x 7,5mt)</t>
  </si>
  <si>
    <t>Papel higienico</t>
  </si>
  <si>
    <t>Papel toalha interfolhas branco</t>
  </si>
  <si>
    <t>Saco para lixo 110 l -  fardo c/ 100 un</t>
  </si>
  <si>
    <t>FAR</t>
  </si>
  <si>
    <t>Saco para lixo 15 l - fardo c/ 100 un</t>
  </si>
  <si>
    <t>Saco para lixo, 240 litros, fardo com 100 unidades</t>
  </si>
  <si>
    <t>Saco para lixo Preto, 30 litros, fardo com 100 unidades</t>
  </si>
  <si>
    <t>Saco para lixo Preto, 70 litros, fardo com 100 unidades</t>
  </si>
  <si>
    <t>Serviço de Rede de dados outdoor: Ponto de acesso 120 mega</t>
  </si>
  <si>
    <t>Provedores de acesso às redes de comunicações</t>
  </si>
  <si>
    <t>Sim - Contrato 203/2024</t>
  </si>
  <si>
    <t>Serviço de Rede de dados outdoor: Link satélite 50 mega</t>
  </si>
  <si>
    <t>Serviço de Rede de dados outdoor: Backup de energia</t>
  </si>
  <si>
    <t>Aciclovir</t>
  </si>
  <si>
    <t>GR</t>
  </si>
  <si>
    <t>Sílica Pirogênica Hidrofílica (qualidade igual ou superior a AEROSIL® 200)</t>
  </si>
  <si>
    <t>Ambroxol</t>
  </si>
  <si>
    <t>Amido de Milho</t>
  </si>
  <si>
    <t>Arnica Extrato Glicólico</t>
  </si>
  <si>
    <t>Babosa Extrato Glicólico</t>
  </si>
  <si>
    <t>Calêndula Extrato Glicólico</t>
  </si>
  <si>
    <t>Camomila Extrato Glicólico</t>
  </si>
  <si>
    <t>Cânfora Sintética</t>
  </si>
  <si>
    <t>Carbonato de Cálcio Pesado</t>
  </si>
  <si>
    <t>Celulose Microcristalina</t>
  </si>
  <si>
    <t>Cera auto emulsionante aniônica (qualidade igual ou superior a Lanete N ou Unibase N)</t>
  </si>
  <si>
    <t>Cera Não Ionica</t>
  </si>
  <si>
    <t>Condroitina Sulfato Sódico</t>
  </si>
  <si>
    <t>Dióxido de Titânio</t>
  </si>
  <si>
    <t>EDTA</t>
  </si>
  <si>
    <t>Filtro Solar UVA+B Hidrossolúvel (matéria-prima para produção de creme filtro solar)</t>
  </si>
  <si>
    <t>Gelatina em Pó</t>
  </si>
  <si>
    <t>Ginkgo Biloba Extrato Seco</t>
  </si>
  <si>
    <t>Glicerina Branca Bidestilada</t>
  </si>
  <si>
    <t>Glucosamina Sulfato 2 KCL</t>
  </si>
  <si>
    <t>GROSELHA XAROPE</t>
  </si>
  <si>
    <t>ML</t>
  </si>
  <si>
    <t>Hidrocortisona</t>
  </si>
  <si>
    <t>Hiperico Extrato Seco</t>
  </si>
  <si>
    <t>Isoflavona de Soja</t>
  </si>
  <si>
    <t>Lactato de Amônio</t>
  </si>
  <si>
    <t>Mentol Cristalizado</t>
  </si>
  <si>
    <t>Miconazol Nitrato</t>
  </si>
  <si>
    <t>Nipagin</t>
  </si>
  <si>
    <t>Óleo de Amêndoas Doce</t>
  </si>
  <si>
    <t>Óleo de Germem de Trigo</t>
  </si>
  <si>
    <t>Óleo de Girassol</t>
  </si>
  <si>
    <t>Óleo de Rosa Mosqueta</t>
  </si>
  <si>
    <t>Óxido de Zinco</t>
  </si>
  <si>
    <t>Piroxican</t>
  </si>
  <si>
    <t>Propilenoglicol</t>
  </si>
  <si>
    <t>Ativo repelente (qualidade igual ou superior ao MERCK IR 3535®) (matéria-prima para produção de loção repelente insetos)</t>
  </si>
  <si>
    <t>Salicilato de Metila</t>
  </si>
  <si>
    <t>Sorbitol</t>
  </si>
  <si>
    <t>Triglicérides de Ácido Cáprico/Caprílico</t>
  </si>
  <si>
    <t>Uréia</t>
  </si>
  <si>
    <t>Valeriana Extrato Seco</t>
  </si>
  <si>
    <t>Vaselina Líquida</t>
  </si>
  <si>
    <t>Vitamina C</t>
  </si>
  <si>
    <t>Vitamina D3</t>
  </si>
  <si>
    <t>Papaína</t>
  </si>
  <si>
    <t>Cápsula dura de Gelatina nº3</t>
  </si>
  <si>
    <t>Cápsula dura de Gelatina nº2</t>
  </si>
  <si>
    <t>Cápsula dura de Gelatina nº0</t>
  </si>
  <si>
    <t>Bisnaga laminada 20mL - Bisnaga laminada multicamadas com lacre e tampa stand-up</t>
  </si>
  <si>
    <t>Bisnaga laminada 35mL - Bisnaga laminada multicamadas com lacre e tampa stand-up</t>
  </si>
  <si>
    <t>Frasco PET âmbar para xarope 100mL R24</t>
  </si>
  <si>
    <t>Tampa branca com lacre para frasco PET âmbar 100mL R24</t>
  </si>
  <si>
    <t>Frasco plástico branco leitoso com bico conta-gotas e tampa lacre 100mL</t>
  </si>
  <si>
    <t>Microchip antimigratório agulhado para identificação animal</t>
  </si>
  <si>
    <t>Materiais e Medicamentos para Uso Veterinário</t>
  </si>
  <si>
    <t>Água oxigenada 10 vol. Frasco 1 litro - antisséptico,  peróxido de hidrogênio 3% - veículo qsp 100%</t>
  </si>
  <si>
    <t>Agulha hipodérmica descartável 25 x 8 mm</t>
  </si>
  <si>
    <t>Agulha hipodérmica descartável 25 x 7</t>
  </si>
  <si>
    <t>Coletor de material perfurocortante 13 litros</t>
  </si>
  <si>
    <t>Digluconato de clorexidine 1% - solução aquosa - frasco de 1 litro</t>
  </si>
  <si>
    <t>Esparadrapo impermeável 10 cm x 4,5 m</t>
  </si>
  <si>
    <t>Fita crepe 19 x 50</t>
  </si>
  <si>
    <t>Fio de sutura nylon monofilamento preto 2-0, não absorvível, 1,5 metros - sem agulha</t>
  </si>
  <si>
    <t>Fio de sutura nylon monofilamento preto 3-0, não absorvível, 1,5 metros - sem agulha</t>
  </si>
  <si>
    <t>Fio de sutura nylon monofilamento preto 0, não absorvível, 1,5 metros - sem agulha</t>
  </si>
  <si>
    <t xml:space="preserve">Iodopovidona topico 10% pvpi  </t>
  </si>
  <si>
    <t>Lâmina para bisturi nº 15C</t>
  </si>
  <si>
    <t>Luva cirúrgica de látex estéril tamanho 7,5</t>
  </si>
  <si>
    <t>Papel grau cirurgico - isento de furos, sem corantes, repelente a liquidos, resistente a rasgos e inodoro</t>
  </si>
  <si>
    <t>Seringa descartável de 3ml, bico central,  luer lock sem agulha</t>
  </si>
  <si>
    <t>Seringa descartável de 10ml, bico central,  luer lock sem agulha</t>
  </si>
  <si>
    <t>Seringa descartável de 20ml, bico central,  luer lock sem agulha</t>
  </si>
  <si>
    <t>Pinca adson 12 com dente de rato</t>
  </si>
  <si>
    <t>Tesoura mayo stille 15cm</t>
  </si>
  <si>
    <t xml:space="preserve">Alcool 70% - 1l  </t>
  </si>
  <si>
    <t>Compressa de gaze estéril 13 fios 7,5 cm x 7,5 cm pacote com 10 unidades</t>
  </si>
  <si>
    <t>Compressa gaze hidrófila, não estéril, 100% algodão– 5 dobras, 8 camadas, picotada, 7,5x7,5 , 13 fios (pacote com 500)</t>
  </si>
  <si>
    <t>Cloridrato de doxapram 2% - frasco com 20ml - uso veterinário</t>
  </si>
  <si>
    <t>Cloridrato de ketamina 10% - frasco com 50ml - uso veterinário</t>
  </si>
  <si>
    <t>Cloridrato de xilazina 2% frasco com 10ml - uso veterinário</t>
  </si>
  <si>
    <t xml:space="preserve">Isoflurano fr 100 ml  </t>
  </si>
  <si>
    <t>Acepromazina 1% fr. C/ 20ml - para uso veterinário</t>
  </si>
  <si>
    <t xml:space="preserve">Cateter intravenoso jelco 24g </t>
  </si>
  <si>
    <t xml:space="preserve">Cateter intravenoso jelco 22g </t>
  </si>
  <si>
    <t xml:space="preserve">Citrato de fentanila 0,05 mg/ml frasco-ampola com 10ml injetável </t>
  </si>
  <si>
    <t xml:space="preserve">Cloridrato de lidocaína 2% frasco com 20 ml - sem Vasoconstrutor - injetável </t>
  </si>
  <si>
    <t xml:space="preserve">Dexametasona 2mg/ml injetável, frasco - ampola 50ml (Uso veterinário) </t>
  </si>
  <si>
    <t xml:space="preserve">Pentabiotico veterinário 50 ml (formulação; benzilpenicilina procaina 15.000.000 ui/ benzilpenicilina benzatina) 15.000.000 ui </t>
  </si>
  <si>
    <t xml:space="preserve">Propofol - 10mg/ml - 20ml - frasco-ampola </t>
  </si>
  <si>
    <t>Sulfato de atropina 1% - frasco com 20ml - injetável - uso Veterinário</t>
  </si>
  <si>
    <t xml:space="preserve">Porta agulha mayo hegar com tesoura 14cm </t>
  </si>
  <si>
    <t xml:space="preserve">Pinça guyon - castração 16cm </t>
  </si>
  <si>
    <t>Tesoura metzenbaum curva 15cm- - Aço inox, autoclavável.</t>
  </si>
  <si>
    <t xml:space="preserve">Soro Fisiológico 0,9% estéril, bolsa com 500ml </t>
  </si>
  <si>
    <t>Abaixador de lingua de madeira- pacote com 100 unidades</t>
  </si>
  <si>
    <t>Instrumentos e materiais para uso médico, cirúrgico, hospitalar e de laboratórios</t>
  </si>
  <si>
    <t>Água destilada – ampola de plástico com 10 ml</t>
  </si>
  <si>
    <t>Água destilada – bolsa de plástico 500 ml</t>
  </si>
  <si>
    <t>Agulha hipodérmica descartavel 13 x 4,5.</t>
  </si>
  <si>
    <t>Agulha hipodérmica - descartável 20 x 5,5</t>
  </si>
  <si>
    <t>Agulha hipodermica descartável 25 x 8 mm</t>
  </si>
  <si>
    <t>Agulha hipodérmica descartável 30 x 7.  Composta de cânula com bisel,</t>
  </si>
  <si>
    <t>Agulha hipodérmica descartável 30 x 8. Composta de cânula com bisel</t>
  </si>
  <si>
    <t>Agulha hipodérmica descartável 40 x 12. Composta de cânula com bisel</t>
  </si>
  <si>
    <t>Agulha hipodérmica estéril descartável para aplicação de insulina</t>
  </si>
  <si>
    <t>Álcool etílico 92,8%</t>
  </si>
  <si>
    <t>Álcool etílico hidratado 70gl – frasco de 1 litro</t>
  </si>
  <si>
    <t>Álcool iodado 0,1%- frasco de 1 litro</t>
  </si>
  <si>
    <t>Algodão hidrófilo não estéril confeccionado com fibras 100% algodão 500 gramas.</t>
  </si>
  <si>
    <t>Almotolia 120 ou 125 ML – Ambar Plastica – Bico Reto</t>
  </si>
  <si>
    <t>Almotolia 120 ou 125 ML – Transparente Plastica – Bico reto</t>
  </si>
  <si>
    <t>Almotolia 250 ml – âmbar plástica – bico reto</t>
  </si>
  <si>
    <t>Almotolia 250 ml – transparente plástica – bico reto</t>
  </si>
  <si>
    <t>Almotolia 500 ml – transparente plástica – bico reto</t>
  </si>
  <si>
    <t>Aparelho de pressão digital automático de braço</t>
  </si>
  <si>
    <t>Atadura de crepe 10 cm x 1,80 m – 13 fios/cm</t>
  </si>
  <si>
    <t>Atadura de crepe 12 cm x 1,80 m – 13 fios/cm</t>
  </si>
  <si>
    <t>Atadura de crepe 15 cm x 1,80 m – 13 fios/cm</t>
  </si>
  <si>
    <t>Atadura de crepe 20 cm 1,80 m– 13 fios/cm</t>
  </si>
  <si>
    <t>Atadura de Morim 10 CM X 2,5 M ou 10 CM X 3,0 M</t>
  </si>
  <si>
    <t>Atadura de Morim 12 CM X 2,5 M ou 12 CM X 3,0 M</t>
  </si>
  <si>
    <t>Atadura de Rayon - Rolo 7,5cmx5m</t>
  </si>
  <si>
    <t>Atadura Elastica de Baixa ou Média Compressão</t>
  </si>
  <si>
    <t>Avental descartável em tnt 40g  manga curta</t>
  </si>
  <si>
    <t>Avental descartável em tnt 40g manga longa</t>
  </si>
  <si>
    <t>Bolsa coletora de urina descartável tipo sacola com cordão 2000 ml-</t>
  </si>
  <si>
    <t>Bolsa coletora de urina sistema fechado cabeceira</t>
  </si>
  <si>
    <t>Bolsa coletora de urina sistema fechado tipo perna</t>
  </si>
  <si>
    <t>Bolsa de colostomia 01 peça, pré corte de 15-43  convexa, bolsa opaca.</t>
  </si>
  <si>
    <t>Bolsa de colostomia 02 peças, opaca 57mm</t>
  </si>
  <si>
    <t>Bolsa de colostomia/ileostomia, 02 peça, opaca,convexa,  drenável; 70mm, com clipe de fechamento</t>
  </si>
  <si>
    <t>Bolsa de colostomia / ileostomia opaca</t>
  </si>
  <si>
    <t>Bolsa de colostomia / ileostomia transparente</t>
  </si>
  <si>
    <t>Bota de unna 10,2 x 9,14m</t>
  </si>
  <si>
    <t>Caixa coletora de material perfuracortante – 13 litros</t>
  </si>
  <si>
    <t>Caixa coletora de material perfuracortante – 3 litros</t>
  </si>
  <si>
    <t>Caixa coletora de material perfurocortante 20l</t>
  </si>
  <si>
    <t>Caixa coletora de material  perfurocortante 7 l</t>
  </si>
  <si>
    <t>Caixa porta lâminas 26x76mm</t>
  </si>
  <si>
    <t>Campo cirúrgico estéril fenestrado tnt 40 cm x 40 cm</t>
  </si>
  <si>
    <t>Canula orofaringea de guedel descartavel n° 0.</t>
  </si>
  <si>
    <t>Canula orofaringea de guedel descartavel n°04.</t>
  </si>
  <si>
    <t>Canula orofaringea de guedel descartavel n°1.</t>
  </si>
  <si>
    <t>Canula orofaringea de guedel descartavel n°2.</t>
  </si>
  <si>
    <t>Canula orofaringea de guedel descartavel n°3, fabricado em PVC atoxico transparente e inodoro.</t>
  </si>
  <si>
    <t>Canula orofaringea de guedel descartavel n° 5.</t>
  </si>
  <si>
    <t>Cateter de O2 tipo óculos</t>
  </si>
  <si>
    <t>Cateter de o2 tipo óculos</t>
  </si>
  <si>
    <t>Cateter intravenoso jelco 16g</t>
  </si>
  <si>
    <t>Cateter intravenoso jelco 18g</t>
  </si>
  <si>
    <t>Cateter intravenoso jelco 20g</t>
  </si>
  <si>
    <t>Cateter intravenoso jelco 22g</t>
  </si>
  <si>
    <t>Cateter intravenoso jelco 24g</t>
  </si>
  <si>
    <t>Clorexidina alcoolica 0,5% - frasco 100 ml</t>
  </si>
  <si>
    <t>Clorexidina aquosa 0,2% - frasco 1 litro</t>
  </si>
  <si>
    <t>Colar cervical de resgate tam. G</t>
  </si>
  <si>
    <t>Colar cervical de resgate tam. M</t>
  </si>
  <si>
    <t>Colar cervical de resgate tam. P</t>
  </si>
  <si>
    <t>Colar cervical de resgate tam. Pp</t>
  </si>
  <si>
    <t>Compressa cirurgica algodonada 15 x 60cm esteril</t>
  </si>
  <si>
    <t>Compressa de gaze - esteril - 13 fios - 7,5 x 7,5 - c/10 uni</t>
  </si>
  <si>
    <t>Compressa de gaze estéril na medida 15 cm x 30 cm</t>
  </si>
  <si>
    <t>Compressa gaze hidrófila, não estéril, 100% algodão – 5 dobras, 8 camadas, picotada, 13 fios (pacote com 500 unidades)</t>
  </si>
  <si>
    <t>CUBA RIM EM AÇO INOXIDAVEL, CAPACIDADE DE 700 a 750ML</t>
  </si>
  <si>
    <t>Curativo de alta absorção estéril - tam 15x15 cm</t>
  </si>
  <si>
    <t>CURATIVO DE ALGINATO COM PRATA 10x10cm</t>
  </si>
  <si>
    <t>Curativo hidrocolóide regular, estéril, 15x 20 cm</t>
  </si>
  <si>
    <t>Detergente enzimático frasco 1 litro</t>
  </si>
  <si>
    <t>Dispositivo para incontinência urinária masculino com extensão n°5 - uripen</t>
  </si>
  <si>
    <t>Dispositivo para incontinência urinária masculino com extensão nº6 – uripen</t>
  </si>
  <si>
    <t>Dispositivo para incontinência urinária masculino sem extensão nº5- uripen</t>
  </si>
  <si>
    <t>Dispositivo para incontinência urinária masculino sem  extensão n°6 - uripen</t>
  </si>
  <si>
    <t>Equipo para infusão, simples, estéril, ponta perfurocortante, câmara flexível gotejadora em macrogotas, tubo em pvc</t>
  </si>
  <si>
    <t>Equipo para infusão, simples, estéril, ponta perfurocortante, câmara flexível gotejadora em microgotas, tubo em pvc</t>
  </si>
  <si>
    <t>Escova cervical ginecologica descartavel – não esteril- pacote com 100 unidades</t>
  </si>
  <si>
    <t>Esfigmomanômetro infantil</t>
  </si>
  <si>
    <t>Esfigmomanômetro obeso</t>
  </si>
  <si>
    <t>Esfignomanômetro adulto</t>
  </si>
  <si>
    <t>Esparadrapo impermeável 2,5 cm x 4,5 m</t>
  </si>
  <si>
    <t>Esparadrapo impermeável 5 cm x 4,5 m</t>
  </si>
  <si>
    <t>Espatula ayres de madeira- pacote com 100 unidades</t>
  </si>
  <si>
    <t>Espéculo vaginal descartavel sem lubrificação esteril – tamanho grande</t>
  </si>
  <si>
    <t>Espéculo vaginal descartavel sem lubrificação esteril – tamanho médio</t>
  </si>
  <si>
    <t>Espéculo vaginal descartavel sem lubrificação esteril – tamanho pequeno</t>
  </si>
  <si>
    <t>Estetoscópio duplo simples</t>
  </si>
  <si>
    <t xml:space="preserve">Fio de sutura nylon monofilamento preto 2-0, não absorvivel, com agulha ct 3/8, 2,5 cm, fio de 45 cm. </t>
  </si>
  <si>
    <t xml:space="preserve">Fio de sutura nylon monofilamento preto 2-0, não absorvivel, com agulha ct 3/8, 2 cm, fio de 45 cm. </t>
  </si>
  <si>
    <t xml:space="preserve">Fio de sutura nylon monofilamento preto 2-0, não absorvivel, com agulha ct 3/8,  3 cm, fio de 45 cm. </t>
  </si>
  <si>
    <t xml:space="preserve">Fio de sutura nylon monofilamento preto 3-0, não absorvivel, com agulha ct 3/8, 2,5 cm, fio de 45 cm. </t>
  </si>
  <si>
    <t xml:space="preserve">Fio de sutura nylon monofilamento preto 3-0, não absorvivel, com agulha ct 3/8, 2 cm, fio de 45 cm. </t>
  </si>
  <si>
    <t xml:space="preserve">Fio de sutura nylon monofilamento preto 3-0, não absorvivel, com agulha ct 3/8, 3 cm, fio de 45 cm. </t>
  </si>
  <si>
    <t xml:space="preserve">Fio de sutura nylon monofilamento preto 4-0, não absorvivel, com agulha ct 3/8, 2,5 cm, fio de 45 cm. </t>
  </si>
  <si>
    <t xml:space="preserve">Fio de sutura nylon monofilamento preto 4-0, não absorvivel, com agulha ct 3/8, 2 cm, fio de 45 cm. </t>
  </si>
  <si>
    <t xml:space="preserve">Fio de sutura nylon monofilamento preto 4-0, não absorvivel, com agulha ct 3/8, 3 cm, fio de 45 cm. </t>
  </si>
  <si>
    <t>Fio de sutura nylon monofilamento preto 5-0, não absorvivel, com agulha ct 3/8, 2,5 cm, fio de 45 cm</t>
  </si>
  <si>
    <t>Fio de sutura nylon monofilamento preto 5-0, não absorvivel, com agulha ct 3/8, 2 cm, fio de 45 cm</t>
  </si>
  <si>
    <t>Fio de sutura nylon monofilamento preto 5-0, não absorvivel, com agulha ct 3/8, 3 cm, fio de 45 cm</t>
  </si>
  <si>
    <t>Fita cirurgica microporosa alergenica 100 mm x 10 m</t>
  </si>
  <si>
    <t>Fita cirurgica microporosa alergenica 12 mm x 10 m</t>
  </si>
  <si>
    <t>Fita cirurgica microporosa alergenica 25 mm x 10 m</t>
  </si>
  <si>
    <t>Fita cirurgica microporosa alergenica 50 mm x 10 m</t>
  </si>
  <si>
    <t>Fita crepe 19mm x 50m</t>
  </si>
  <si>
    <t>Fita crepe 48mm x 50m ou 50mm x 50m</t>
  </si>
  <si>
    <t>Fita de autoclave 19 mm x 30m</t>
  </si>
  <si>
    <t>Fita métrica</t>
  </si>
  <si>
    <t>Fixador celular de lamina- aerosol 100 ml (kolpofix)</t>
  </si>
  <si>
    <t>Gel para eletrocardiograma- carbogel- frasco com 1 litro</t>
  </si>
  <si>
    <t>Gel para ultrassom isento de sal- frasco com 1 litro</t>
  </si>
  <si>
    <t>Hastes flexíveis com pontas de algodão - embalagem com 75 junidades</t>
  </si>
  <si>
    <t>Hidrogel - gel hidratante não estéril</t>
  </si>
  <si>
    <t>Hipoclorito 1%- frasco de 1 litro</t>
  </si>
  <si>
    <t>Histerometro confeccionada em aço inoxidável com haste centimetrada</t>
  </si>
  <si>
    <t>Indicador biologico</t>
  </si>
  <si>
    <t>Iodo polividona degermante solução a 10% - frasco de 1 litro</t>
  </si>
  <si>
    <t>Kit Diu estéril não descartável</t>
  </si>
  <si>
    <t>Lâmina bisturi n. 11 - aço carbono</t>
  </si>
  <si>
    <t>Lâmina  bisturi nº 15 aço carbono</t>
  </si>
  <si>
    <t>Lâmina para microscopia ponta fosca beiradas não lapidadas 25,4 x 76,2 mm (1” x 3”) - embalagem com 50 unidades</t>
  </si>
  <si>
    <t>Lancetas estéreis, em aço inoxidável</t>
  </si>
  <si>
    <t>Lençol descartável de papel em rolo– 100% fibras naturais- 50 cm x 50 m</t>
  </si>
  <si>
    <t>Lençol descartavel em tnt com elastico</t>
  </si>
  <si>
    <t>Luva cirúrgica de látex estéril tamanho 7</t>
  </si>
  <si>
    <t>Luva cirúrgica de látex estéril tamanho 8</t>
  </si>
  <si>
    <t>Luva de latex para procedimento nao esteril – tamanho G</t>
  </si>
  <si>
    <t>Luva de latex para procedimento nao esteril – tamanho M</t>
  </si>
  <si>
    <t>Luva de latex para procedimento  nao esteril – tamanho P</t>
  </si>
  <si>
    <t>Luva nitrilica sem po - tamanho G</t>
  </si>
  <si>
    <t>Luva nitrilica sem po - tamanho M</t>
  </si>
  <si>
    <t>Luva nitrilica sem po - tamanho P</t>
  </si>
  <si>
    <t>Mascara cirurgica descartavel tripla com elastico</t>
  </si>
  <si>
    <t>Óleo de vaselina líquida hospitalar - frasco 100 ml</t>
  </si>
  <si>
    <t>Óleo mineral 100% natural, uso tópico para pele - frasco c/100ml</t>
  </si>
  <si>
    <t>Oximetro de pulso adulto</t>
  </si>
  <si>
    <t>Oximetro de pulso portátil de dedo pediátrico/infantil</t>
  </si>
  <si>
    <t>Papel grau cirúrgico - isento de furos, sem corantes, repelente a líquidos, resistente a rasgos e inodoro- rolo10cmx100m</t>
  </si>
  <si>
    <t>Papel grau cirúrgico-isento de furos, sem corantes, repelente a líquidos, resistente a rasgos e inodoro- rolo 25cmx100m</t>
  </si>
  <si>
    <t>Papel grau cirurgico-isento de furos , sem corantes, repelente a líquidos, resistente a rasgos e inodoro- rolo 40cmx100m</t>
  </si>
  <si>
    <t>Pinça cheron 24 cm confeccionada em aço inoxidável</t>
  </si>
  <si>
    <t>Pinça dente de rato 14 cm, confecccionado em aço inoxidavel, anatômica, com dentes na extremidade. Embalagem plástica  i</t>
  </si>
  <si>
    <t>Pinça hemostática  halstead mosquito curva 12cm. Aço inoxidavel embalagem plastica individual.</t>
  </si>
  <si>
    <t>Pinça pozzi 24 cm, com garras, confeccionado em aço inoxidável</t>
  </si>
  <si>
    <t>Porta agulha mayo 16 cm. Confecccionado em aço inoxidavel, com serrilha. Embalagem plástica individual.</t>
  </si>
  <si>
    <t>Pote coletor de exames tampa branca – não esteril - embalado individualmente - 80ml</t>
  </si>
  <si>
    <t>Pote coletor de exames tampa vermelha – esteril - embalagem individual - 80ml</t>
  </si>
  <si>
    <t>Preservativo masculino não lubrificado</t>
  </si>
  <si>
    <t>Régua antropométrica pediátrica</t>
  </si>
  <si>
    <t>Saco para lixo branco 100 litros – pacote com 100 unidades</t>
  </si>
  <si>
    <t>Saco para lixo branco 30 litros – pacote com 100 unidades</t>
  </si>
  <si>
    <t>Saco para lixo branco 50 ou 60 litros – Pacote com 100 Unidades</t>
  </si>
  <si>
    <t>Scalp tipo borboleta com bisel curto trifacetado, cânula de aço inoxidável siliconizada nº 19, embalada individualmente.</t>
  </si>
  <si>
    <t>Scalp tipo borboleta com bisel curto trifacetado, cânula de aço inoxidável siliconizada nº 21, embalada individualmente.</t>
  </si>
  <si>
    <t>Scalp tipo borboleta com bisel curto trifacetado, cânula de aço inoxidável siliconizada nº 23, embalada individualmente.</t>
  </si>
  <si>
    <t>Scalp tipo borboleta com bisel curto trifacetado, cânula de aço inoxidável siliconizada nº 25, embalada individualmente.</t>
  </si>
  <si>
    <t>Seringa descartável, em plástico, estéril, atóxico, epirogênico, íntegro, transparente; com capacidade de 100UI</t>
  </si>
  <si>
    <t>Seringa descartável, em plástico, estéril, atóxico, epirogênico, íntegro, transparente;  com capacidade de 100UI</t>
  </si>
  <si>
    <t>Seringa descartável, em plástico, estéril, atóxico, epirogênico, íntegro, transparente; com capacidade de 50UI</t>
  </si>
  <si>
    <t>Seringa hipodermica descartavel tipo slip - 10 ml, embalada individualmente.</t>
  </si>
  <si>
    <t>Seringa hipodermica descartavel tipo slip - 20 ml, embalada individualmente.</t>
  </si>
  <si>
    <t>Seringa hipodermica descartavel tipo slip - 3 ml, embalada individualmente.</t>
  </si>
  <si>
    <t>Seringa hipodérmica descartável tipo slip - 5 ml, embalada individualmente.</t>
  </si>
  <si>
    <t>Solução cloreto de sódio 0,9 % - bolsa/frasco - sistema fechado 100 ml</t>
  </si>
  <si>
    <t>Solução de cloreto de sódio 0,9 % - ampola de 10 ml</t>
  </si>
  <si>
    <t>Solução de cloreto de sódio 0,9 % - bolsa/frasco - sistema fechado 250 ml</t>
  </si>
  <si>
    <t>Solução de cloreto de sódio 0,9 % - bolsa/frasco sistema fechado 500 ml</t>
  </si>
  <si>
    <t>Solução de cloreto de sódio 0,9 % - frasco com bico dosador 500 ml</t>
  </si>
  <si>
    <t>Solução de glicerina 12% 500ml</t>
  </si>
  <si>
    <t>Solução de ringer com lactato 250ml</t>
  </si>
  <si>
    <t>Solução glicofisiológica 250ml</t>
  </si>
  <si>
    <t>Solução glicofisiologica - 500ml</t>
  </si>
  <si>
    <t>Solução glicosada 10% - bolsa ou frasco, sistema fechado 250ml</t>
  </si>
  <si>
    <t>Solução glicosada 10% - bolsa ou frasco, sistema fechado 500ml</t>
  </si>
  <si>
    <t>Solução glicosada 5% - bolsa ou frasco, sistema fechado 250ml</t>
  </si>
  <si>
    <t>Solução glicosada 5% - bolsa ou frasco, sistema fechado 500ml</t>
  </si>
  <si>
    <t>Solução de ringer lactato - bolsa/frasco - sistema fechado - 500ml</t>
  </si>
  <si>
    <t>Sonda Foley 2 vias em látex siliconizada nº 10</t>
  </si>
  <si>
    <t>Sonda foley 2 vias em látex siliconizada nº 12</t>
  </si>
  <si>
    <t>Sonda foley 2 vias em látex siliconizada nº 14</t>
  </si>
  <si>
    <t>Sonda foley 2 vias em látex siliconizada nº 16</t>
  </si>
  <si>
    <t>Sonda foley 2 vias em látex siliconizada nº 18</t>
  </si>
  <si>
    <t>Sonda foley 2 vias em látex siliconizada nº 20</t>
  </si>
  <si>
    <t>Sonda Foley 2 vias em látex siliconizada nº 22</t>
  </si>
  <si>
    <t>Sonda para aspiração estéril nº 10</t>
  </si>
  <si>
    <t>Sonda para aspiração estéril nº 12</t>
  </si>
  <si>
    <t>Sonda para aspiração estéril nº 14</t>
  </si>
  <si>
    <t>Sonda para aspiração estéril nº 6</t>
  </si>
  <si>
    <t>Sonda para aspiração estéril nº 8</t>
  </si>
  <si>
    <t>Sonda uretral estéril nº 06</t>
  </si>
  <si>
    <t>Sonda uretral estéril nº 08</t>
  </si>
  <si>
    <t>Sonda uretral estéril nº 10</t>
  </si>
  <si>
    <t>Sonda uretral estéril nº 12</t>
  </si>
  <si>
    <t>Suporte para caixa coletora de material perfuro cortante de 03 litros</t>
  </si>
  <si>
    <t>Suporte para caixa coletora de material perfuro cortante de 07 litros</t>
  </si>
  <si>
    <t>Suporte para caixa coletora de material perfuro cortante de 13 litros</t>
  </si>
  <si>
    <t>Suporte para caixa coletora de material perfuro cortante de 20 litros</t>
  </si>
  <si>
    <t>Tala moldável aramada tam. G</t>
  </si>
  <si>
    <t>Tala moldável aramada tam. M</t>
  </si>
  <si>
    <t>Tala moldável aramada tam. P</t>
  </si>
  <si>
    <t>Tala moldável aramada tam. PP</t>
  </si>
  <si>
    <t>Termo higrômetro digital sensor externo interno medidor de temperatura e umidade ar.</t>
  </si>
  <si>
    <t>Termômetro clinico digital</t>
  </si>
  <si>
    <t>Termômetro digital- registro da temperatura máxima e mínima -com sensor externo e alarme</t>
  </si>
  <si>
    <t>Tesoura mayo curva 22 cm, confeccionado em aço em inoxidável</t>
  </si>
  <si>
    <t>Touca descartável</t>
  </si>
  <si>
    <t>Exame - Teste Ergométrico</t>
  </si>
  <si>
    <t>Atividades de serviços de complementação diagnóstica e terapêutica não especificadas</t>
  </si>
  <si>
    <t>Sim - Contrato 248/2023</t>
  </si>
  <si>
    <t>Exame - Espirometria</t>
  </si>
  <si>
    <t>Testes completos para realização de sedimentoscopia e urina com aparelhos automáticos em comodato: equipamento automatizado para análise físico-química de urina integrado a um equipamento automatizado para análise dos elementos figurados presentes na urina</t>
  </si>
  <si>
    <t>Comércio de instrumentos e materiais para uso médico, cirurgico, hospitalar e de laboratorio</t>
  </si>
  <si>
    <t>SIM - Contrato 205/2024</t>
  </si>
  <si>
    <t>Ultrassonografia com doppler colorido de aorta e artérias</t>
  </si>
  <si>
    <t>Serviço de Diagnostico por imagem</t>
  </si>
  <si>
    <t>Ultrassonografia com doppler colorido de carotidas</t>
  </si>
  <si>
    <t>Ultrassonografia com doppler colorido de membro inferor</t>
  </si>
  <si>
    <t>Ultrassonografia com doppler colorido de membro superior</t>
  </si>
  <si>
    <t>Ultrassonografia com doppler colorido de órgão ou estrutura isolada</t>
  </si>
  <si>
    <t>Ultrassonografia com doppler da tireóide</t>
  </si>
  <si>
    <t>Ultrassonografia da tireóide</t>
  </si>
  <si>
    <t>Ultrassonografia de abdomem superior (figado, visícula, vias biliares)</t>
  </si>
  <si>
    <t>Ultrassonografia de abdomem total</t>
  </si>
  <si>
    <t>Ultrassonografia de aparrelho urinário</t>
  </si>
  <si>
    <t>Ultrassonografia de articulação</t>
  </si>
  <si>
    <t>Ultrassonografia de bolsa escrotal</t>
  </si>
  <si>
    <t>Ultrassonografia de globo ocular (órbita monocular)</t>
  </si>
  <si>
    <t>Ultrassonografia de órgão ou estrutura isolada</t>
  </si>
  <si>
    <t>Ultrassonografia de próstata (via transretal)</t>
  </si>
  <si>
    <t>Ultrassonografia de região cervical (pescoço)</t>
  </si>
  <si>
    <t>Ultrassonografia de região ingnal</t>
  </si>
  <si>
    <t>Ultrassonografia de torax (extracardiaca)</t>
  </si>
  <si>
    <t>Ultrassonografia mamária bilateral</t>
  </si>
  <si>
    <t>Ultrassonografia morfológica</t>
  </si>
  <si>
    <t>Ultrassonografia músculo/tendão/partes moles</t>
  </si>
  <si>
    <t>Ultrassonografia obstétrica</t>
  </si>
  <si>
    <t>Ultrassonografia obstétrica com doppler colorido</t>
  </si>
  <si>
    <t>Ultrassonografia pelvica (ginecológica)</t>
  </si>
  <si>
    <t>Ultrassonografia próstata (via abdominal)</t>
  </si>
  <si>
    <t>Ultrassonografia transfontanela</t>
  </si>
  <si>
    <t>Ultrassonografia transvaginal</t>
  </si>
  <si>
    <t>Calibração de Equipamentos Audiológicos</t>
  </si>
  <si>
    <t>Atividades de Fonoaudiologia</t>
  </si>
  <si>
    <t>Achocolatado em pó 1 kg</t>
  </si>
  <si>
    <t xml:space="preserve">Alimentação </t>
  </si>
  <si>
    <t>Achocolatado pronto com canudo 200 ml</t>
  </si>
  <si>
    <t xml:space="preserve">UN </t>
  </si>
  <si>
    <t>Abacaxi</t>
  </si>
  <si>
    <t>Adoçante 100 ml</t>
  </si>
  <si>
    <t>Alface lisa</t>
  </si>
  <si>
    <t>Alho</t>
  </si>
  <si>
    <t xml:space="preserve">KG </t>
  </si>
  <si>
    <t>Ameixa</t>
  </si>
  <si>
    <t>Amido de milho 500 g</t>
  </si>
  <si>
    <t>Arroz branco tipo i - 5 kg</t>
  </si>
  <si>
    <t>Azeite de oliva extra virgem - embalagem de 500ml</t>
  </si>
  <si>
    <t>Azeitona verde com caroço</t>
  </si>
  <si>
    <t>Azeitona verde sem caroço</t>
  </si>
  <si>
    <t>Bacon</t>
  </si>
  <si>
    <t>Bala sortida, sabores variados, inclusive de iogurte 600g</t>
  </si>
  <si>
    <t>Banana</t>
  </si>
  <si>
    <t>Batata palha 1kg</t>
  </si>
  <si>
    <t>Biscoito de polvilho 1kg</t>
  </si>
  <si>
    <t>Biscoito salgado tipo porcionado, sabor original, pacote com não menos que 156g</t>
  </si>
  <si>
    <t>Bolacha água e sal pacote com 400 gr</t>
  </si>
  <si>
    <t>Bolacha maisena pacote com 400 gr</t>
  </si>
  <si>
    <t>Bolinho doce, vários sabores, apresentação em pacote de 80 a 100g</t>
  </si>
  <si>
    <t>Bolo doce de festa 5kg confeitado, massa de chocolate 100% cacau recheio de leite condensado com coco</t>
  </si>
  <si>
    <t>Bolo de fubá 1kg</t>
  </si>
  <si>
    <t>Bolo de milho 1kg</t>
  </si>
  <si>
    <t>Bolo diversos 500g</t>
  </si>
  <si>
    <t>Bolo doce de festa 5kg confeitado, massa branca recheio leite condensado com frutas</t>
  </si>
  <si>
    <t>Bolo doce de festa 5kg confeitado, massa branca recheio morango com leite em pó</t>
  </si>
  <si>
    <t>Bolo doce de festa 5kg confeitado, massa branca recheio doce de leite</t>
  </si>
  <si>
    <t>Bolo doce de festa 5kg confeitado, massa de chocolate 100% cacau recheio de chocolate</t>
  </si>
  <si>
    <t>Bolo salgado grande 5kg recheio de frango</t>
  </si>
  <si>
    <t>Caldo de carne em pó 1kg</t>
  </si>
  <si>
    <t>Caldo de galinha - embalagem 1 kg</t>
  </si>
  <si>
    <t>Canela em pau 10 gr</t>
  </si>
  <si>
    <t>Canela em pó de 50gr.</t>
  </si>
  <si>
    <t>Canela em pó de 500 gr</t>
  </si>
  <si>
    <t>Carne bovina - lagarto</t>
  </si>
  <si>
    <t>Carne moída (patinho)</t>
  </si>
  <si>
    <t>Carolinas recheadas (doce de leite, chocolate, limão)</t>
  </si>
  <si>
    <t>Cebola</t>
  </si>
  <si>
    <t>Chá 250g</t>
  </si>
  <si>
    <t xml:space="preserve">CX </t>
  </si>
  <si>
    <t>Cheiro verde (maço)</t>
  </si>
  <si>
    <t>MAÇ</t>
  </si>
  <si>
    <t>Coco ralado 500 g</t>
  </si>
  <si>
    <t>Colorífico</t>
  </si>
  <si>
    <t>Coxão mole em peça</t>
  </si>
  <si>
    <t>Creme de cebola</t>
  </si>
  <si>
    <t>Creme de leite - embalagem lata de 300g</t>
  </si>
  <si>
    <t>Doce de leite</t>
  </si>
  <si>
    <t>Farinha de milho - embalagem com 500g</t>
  </si>
  <si>
    <t>Farofa pronta 500 gr</t>
  </si>
  <si>
    <t>Fermento em pó 100 gr</t>
  </si>
  <si>
    <t>Fósforo - pacote com 10 caixas com 40 palitos</t>
  </si>
  <si>
    <t>Frango coxa e sobrecoxa</t>
  </si>
  <si>
    <t>Gelatina vários sabores 1 kg</t>
  </si>
  <si>
    <t>Ketchup 1kg</t>
  </si>
  <si>
    <t>Kiwi</t>
  </si>
  <si>
    <t>Lanche de metro de presunto e queijo</t>
  </si>
  <si>
    <t>Lanche de metro de queijo branco</t>
  </si>
  <si>
    <t>Lanche de metro de salame</t>
  </si>
  <si>
    <t>Laranja tipo pokan</t>
  </si>
  <si>
    <t>Lata de leite condensado 395g</t>
  </si>
  <si>
    <t>Leite condensado 1 lt</t>
  </si>
  <si>
    <t>Leite integral</t>
  </si>
  <si>
    <t xml:space="preserve">LT </t>
  </si>
  <si>
    <t>Limão</t>
  </si>
  <si>
    <t>Linguiça calabreza 3 kg</t>
  </si>
  <si>
    <t>Linguiça toscana</t>
  </si>
  <si>
    <t>Louro - pct c/ 20gr</t>
  </si>
  <si>
    <t>Maça</t>
  </si>
  <si>
    <t>Manga</t>
  </si>
  <si>
    <t>Margarina 500 gr</t>
  </si>
  <si>
    <t>Marmitex nº 9 com fechamentro manual</t>
  </si>
  <si>
    <t>Melancia</t>
  </si>
  <si>
    <t>Melão</t>
  </si>
  <si>
    <t>Milho para pipoca</t>
  </si>
  <si>
    <t>Milho verde enlatado com no mínimo 300g</t>
  </si>
  <si>
    <t>Molho de tomate sachê de 340 ml</t>
  </si>
  <si>
    <t>Molho de tomate  1 kg</t>
  </si>
  <si>
    <t>Molho shoyo - 500 ml</t>
  </si>
  <si>
    <t>Morango</t>
  </si>
  <si>
    <t>Mostarda 1kg</t>
  </si>
  <si>
    <t>Músculo bovino</t>
  </si>
  <si>
    <t>Oleo de soja 900ml pet</t>
  </si>
  <si>
    <t>Orégano - 1 kg</t>
  </si>
  <si>
    <t>Ovo branco</t>
  </si>
  <si>
    <t>DUZ</t>
  </si>
  <si>
    <t>Pão bisnaguinha 300g</t>
  </si>
  <si>
    <t>Pão de forma 500g</t>
  </si>
  <si>
    <t>Pão de queijo assado, pronto para consumo, tamanho pequeno, sabor queijo</t>
  </si>
  <si>
    <t>Pão de sal (francês)</t>
  </si>
  <si>
    <t>Peito de frango  sem osso</t>
  </si>
  <si>
    <t>Pêra</t>
  </si>
  <si>
    <t>Pêssego</t>
  </si>
  <si>
    <t>Pimentão</t>
  </si>
  <si>
    <t>Pimentão verde</t>
  </si>
  <si>
    <t>Pirulito sortido 600g</t>
  </si>
  <si>
    <t>Presunto fatiado 1kg</t>
  </si>
  <si>
    <t xml:space="preserve">PÇ </t>
  </si>
  <si>
    <t>Queijo mussarela (peça)</t>
  </si>
  <si>
    <t>Queijo mussarela fatiada 1kg</t>
  </si>
  <si>
    <t>Queijo mussarela fatiada 5kg</t>
  </si>
  <si>
    <t>Queijo parmesao ralado</t>
  </si>
  <si>
    <t>Quirera fina</t>
  </si>
  <si>
    <t>Refrigerante de 2 litros</t>
  </si>
  <si>
    <t>Sal grosso 1 kg</t>
  </si>
  <si>
    <t>Sal refinado 1 kg</t>
  </si>
  <si>
    <t>Salgados diversos, pequenos, 18 a 25g, fritos como: coxinha,bolinha de queijo, kibe, croquete de carne e cigarrete</t>
  </si>
  <si>
    <t>Salgados diversos, pequenos, assados (pão de queijo, esfiha croissant, pizza enrolada, empada)</t>
  </si>
  <si>
    <t>Salsicha</t>
  </si>
  <si>
    <t>Sanduíche individual recheado (pão de leite, presunto, alface, queijo e tomate)</t>
  </si>
  <si>
    <t>Sanduiche tipo pão de frios de 250g, contendo: pão tipo baguete, com gergilim de 250gr (produto com cor marrom clara )</t>
  </si>
  <si>
    <t>Suco de fruta integral (vários sabores maracujá, uva, goiaba e cajú)</t>
  </si>
  <si>
    <t>Suco de sabores variados contendo 200 ml com canudo</t>
  </si>
  <si>
    <t>Suco industrializado contendo 1 litro, sabores variados</t>
  </si>
  <si>
    <t>Tempero pronto (sal e alho) de 500g</t>
  </si>
  <si>
    <t>Tomate tipo italiano</t>
  </si>
  <si>
    <t>Uva</t>
  </si>
  <si>
    <t>Vinagre branco</t>
  </si>
  <si>
    <t>Pão francês</t>
  </si>
  <si>
    <t>Sim - Contrato 214/2024</t>
  </si>
  <si>
    <t>Margarina com sal de 1kg</t>
  </si>
  <si>
    <t>Queijo muçarela fatiado</t>
  </si>
  <si>
    <t xml:space="preserve">Apresuntado  </t>
  </si>
  <si>
    <t>Pó de café tradicional de 500g</t>
  </si>
  <si>
    <t>Refeição/marmitex</t>
  </si>
  <si>
    <t>Refrigerante 2lts</t>
  </si>
  <si>
    <t>Transporte/coleta de lixo/destinação final resíduo de saúde Grupo A</t>
  </si>
  <si>
    <t>SIM - Contrato 277/2023</t>
  </si>
  <si>
    <t>Transporte/coleta de lixo/destinação final resíduo de saúde
Grupo E</t>
  </si>
  <si>
    <t>Serviços Diversos - Exame Vitamina B1</t>
  </si>
  <si>
    <t>Laboratórios Clinicos</t>
  </si>
  <si>
    <t>SIM - Contrato 278/2023</t>
  </si>
  <si>
    <t>Serviços Diversos - Exame ÁCIDO FÓLICO</t>
  </si>
  <si>
    <t>Serviços Diversos - Exame VITAMINA DE 25 HIDROXIVITAMINA D</t>
  </si>
  <si>
    <t>Serviços Diversos - Exame ZINCO</t>
  </si>
  <si>
    <t>Serviços Diversos - Exame CITRATO URINÁRIO 24H</t>
  </si>
  <si>
    <t>Serviços Diversos - Exame CÁLCIO URINÁRIO 24H</t>
  </si>
  <si>
    <t>Serviços Diversos - Exame FÓSFORO URINÁRIO 24H</t>
  </si>
  <si>
    <t>Serviços Diversos - Exame ÁCIDO ÚRICO 24H</t>
  </si>
  <si>
    <t>Serviços Diversos - Exame SÓDIO URINÁRIO 24H</t>
  </si>
  <si>
    <t>Serviços Diversos - Exame CARIÓTIPO COM BANDA G</t>
  </si>
  <si>
    <t>Serviços Diversos - Exame X-FRÁGIL</t>
  </si>
  <si>
    <t>Serviços Diversos - Exame SEROTONINA</t>
  </si>
  <si>
    <t>Serviços Diversos - Exame CORTISOL</t>
  </si>
  <si>
    <t>Serviços Diversos - Exame IgG</t>
  </si>
  <si>
    <t>Serviços Diversos - Exame RAST GLÚTEN</t>
  </si>
  <si>
    <t>Serviços Diversos - Exame IgA</t>
  </si>
  <si>
    <t>Serviços Diversos - Exame IgM</t>
  </si>
  <si>
    <t>Serviços Diversos - Exame LINFÓCITOS CD19</t>
  </si>
  <si>
    <t>Serviços Diversos - Exame LINFÓCITOS CD3; CD4; CD8</t>
  </si>
  <si>
    <t>Serviços Diversos - Exame ERROS INATOS DO METABOLISMO</t>
  </si>
  <si>
    <t>Serviços Diversos - Exame BNP</t>
  </si>
  <si>
    <t>Serviços Diversos - Exame ALDOLASE</t>
  </si>
  <si>
    <t>Serviços Diversos - Exame CCP ANTICORPOS</t>
  </si>
  <si>
    <t>Serviços Diversos - Exame FAN (FATOR ANTINUCLEO)</t>
  </si>
  <si>
    <t>Serviços Diversos - Exame PARATOMONIO PHT INTACTO</t>
  </si>
  <si>
    <t>Serviços Diversos - Exame ANTI-RO/SSA</t>
  </si>
  <si>
    <t>Serviços Diversos - Exame ANTI-LA/SSB</t>
  </si>
  <si>
    <t>Serviços Diversos - Exame ANTI-SM</t>
  </si>
  <si>
    <t>Serviços Diversos - Exame VITAMINA C</t>
  </si>
  <si>
    <t>Serviços Diversos - Exame MICOLÓGICO DIRETO</t>
  </si>
  <si>
    <t>Serviços Diversos - Exame CULTURA</t>
  </si>
  <si>
    <t>Serviços Diversos - Exame IgE ESPECÍFICO - TARTRAZINA CORANTE AMARELO</t>
  </si>
  <si>
    <t>Serviços Diversos - Exame IgE ESPECÍFICO PARA EXTRATO DE COCHONILHA</t>
  </si>
  <si>
    <t>Serviços Diversos - Exame ANTI JO1</t>
  </si>
  <si>
    <t>Serviços Diversos - Exame C-ANCA/P-ANCA</t>
  </si>
  <si>
    <t>Serviços Diversos - Exame IgE ESPECÍFICO ASPERGILUS</t>
  </si>
  <si>
    <t>Serviços Diversos - Exame HERPES VÍRUS SIMPLES I+II+IGG</t>
  </si>
  <si>
    <t>Serviços Diversos - Exame HERPES VÍRUS SIMPLES I+II+IGM</t>
  </si>
  <si>
    <t>Serviços Diversos - Exame CITOMEGALOVÍRUS URINA - PCR</t>
  </si>
  <si>
    <t>Serviços Diversos - Exame INSULINA</t>
  </si>
  <si>
    <t>Serviços Diversos - Exame ANTIMULLERIANO (AMH)</t>
  </si>
  <si>
    <t>Serviços Diversos - Exame SOROLOGIA PARA HTLV 1 + 2</t>
  </si>
  <si>
    <t>Serviços Diversos - Exame TESTOSTERONA LIVRE</t>
  </si>
  <si>
    <t>Serviços Diversos - Exame SHBG</t>
  </si>
  <si>
    <t>Serviços Diversos - Exame 17 - HIDROXIPROGESTERONA</t>
  </si>
  <si>
    <t>Serviços Diversos - Exame PESQUISA DE MICRODELEÇÃO DO CROMOSSOMO Y</t>
  </si>
  <si>
    <t>Serviços Diversos - Exame NATURAL KILLER-CÉLULAS NK - CD56</t>
  </si>
  <si>
    <t>Serviços Diversos - Exame CARNITINA LIVRE</t>
  </si>
  <si>
    <t>Serviços Diversos - Exame CLORO</t>
  </si>
  <si>
    <t>Serviços Diversos - Exame ANTICORPO FATOR INTRINSECO</t>
  </si>
  <si>
    <t>Serviços Diversos - Exame D-DÍMERO</t>
  </si>
  <si>
    <t>Serviços Diversos - Exame LÍTIO</t>
  </si>
  <si>
    <t>Serviços Diversos - Exame PROTOMBINA</t>
  </si>
  <si>
    <t>Serviços Diversos - Exame ANTI-GAD</t>
  </si>
  <si>
    <t>Serviços Diversos - Exame REAÇÃO PROTEINA CREATINA</t>
  </si>
  <si>
    <t>Serviços Diversos - Exame ANTI DNA</t>
  </si>
  <si>
    <t>Serviços Diversos - Exame ANTI RNP</t>
  </si>
  <si>
    <t>Serviços Diversos - Exame ANTI SM</t>
  </si>
  <si>
    <t>Serviços Diversos - Exame ANTICOAGULANTELÚPICO -PESQUISA (I,UP-W)</t>
  </si>
  <si>
    <t>Serviços Diversos - Exame C3</t>
  </si>
  <si>
    <t>Serviços Diversos - Exame C4</t>
  </si>
  <si>
    <t>Serviços Diversos - Exame CH50</t>
  </si>
  <si>
    <t>Serviços Diversos - Exame ACTH</t>
  </si>
  <si>
    <t>Serviços Diversos - Exame GH</t>
  </si>
  <si>
    <t>Serviços Diversos - Exame IGF1</t>
  </si>
  <si>
    <t>Serviços Diversos - Exame ALDOSTERONA</t>
  </si>
  <si>
    <t>Serviços Diversos - Exame DHEA</t>
  </si>
  <si>
    <t>Serviços Diversos - Exame SDHEA</t>
  </si>
  <si>
    <t>Serviços Diversos - Exame DNA -ANTI DNA NATIVO DUPLA HÉLICE</t>
  </si>
  <si>
    <t>Serviços Diversos - Exame BETA2 - GLIPCOPROTEINA I, Igg e IgM</t>
  </si>
  <si>
    <t>Serviços Diversos - Exame CARDIOLIPINA igG</t>
  </si>
  <si>
    <t>Serviços Diversos - Exame CARDIOLIPINA IgM</t>
  </si>
  <si>
    <t>Serviços Diversos - Exame CARDIOLIPINA IgA</t>
  </si>
  <si>
    <t>Serviços Diversos - Exame PROTEINA S FUNCIONAL</t>
  </si>
  <si>
    <t>Serviços Diversos - Exame ANTIPEROXIDASE</t>
  </si>
  <si>
    <t>Serviços Diversos - Exame PESQUISA DE MUTAÇÃO DO FATOR 5 LEIDEN</t>
  </si>
  <si>
    <t>Serviços Diversos - Exame ANTIGENO HLA B27, PESQUISA POR PCR</t>
  </si>
  <si>
    <t>Borracharia - Veículos diversas marcas</t>
  </si>
  <si>
    <t>Manutenção e Conservação de Veículos</t>
  </si>
  <si>
    <t>Alinhamento e Balanceamento de veiculos automotores</t>
  </si>
  <si>
    <t>Borracharia - Ônibus e Micro-Ônibus diversas marcas</t>
  </si>
  <si>
    <t>Alinhamento e Balanceamento - Veículos de passeio diversas marcas</t>
  </si>
  <si>
    <t>Alinhamento e Balanecamento- Ônibus e Micro-Ônibus diversas marcas</t>
  </si>
  <si>
    <t>Cambagem - Veículos de passeio diversas marcas</t>
  </si>
  <si>
    <t>Cambagem - Ônibus e Micro-Ônibus diversas marcas</t>
  </si>
  <si>
    <t>Cambagem - Caminhões diversas marcas</t>
  </si>
  <si>
    <t>Transporte de remoção em ambulância UTI/NEO NATAL</t>
  </si>
  <si>
    <t>Serviço móvel de atendimento a urgencias</t>
  </si>
  <si>
    <t>Sim - Contrato 224/2024</t>
  </si>
  <si>
    <t>TP com valor de ISI - kit c/ 100 testes</t>
  </si>
  <si>
    <t>TTPA elágico - kit com 150 testes</t>
  </si>
  <si>
    <t>Teste de gravidez em tiras - kit c/ 50 tiras</t>
  </si>
  <si>
    <t>Kit HCV</t>
  </si>
  <si>
    <t>Sangue oculto</t>
  </si>
  <si>
    <t>Fator Reumatóide latex  - kit para 50 testes</t>
  </si>
  <si>
    <t>PCR-reagente</t>
  </si>
  <si>
    <t>Aso-aslo latex 5ml/200det</t>
  </si>
  <si>
    <t>VDRL - 250 testes</t>
  </si>
  <si>
    <t>Le-pesquisa celulas latex c/controle pos+neg 2,5ml</t>
  </si>
  <si>
    <t>Waller rose</t>
  </si>
  <si>
    <t>Bandagen anti - séptica</t>
  </si>
  <si>
    <t>Cubeta p/humaclot cx c/100</t>
  </si>
  <si>
    <t>Tubo capilar em vidro s/heparina</t>
  </si>
  <si>
    <t>TAM</t>
  </si>
  <si>
    <t>Agar mueller hinton 100ml</t>
  </si>
  <si>
    <t>Agar mueller hinton150x15mm</t>
  </si>
  <si>
    <t>Placa de petri 15mm</t>
  </si>
  <si>
    <t>Caldo mueller hinton caixa c/10tbs</t>
  </si>
  <si>
    <t>Disco de antibiograma com 25 discos</t>
  </si>
  <si>
    <t>Swab esteril</t>
  </si>
  <si>
    <t>Swab haste plastica, ponta de rayon, esteril</t>
  </si>
  <si>
    <t>Meio de cultura rugai - meio para triagem de enterobacterias - com lisina;</t>
  </si>
  <si>
    <t>Laminocultivo para cultura de urina; laminocultivo com identificação direta de e. Coli com 50</t>
  </si>
  <si>
    <t>Alça de platina</t>
  </si>
  <si>
    <t>Streptococcus agalactiae kit com 10 unid.</t>
  </si>
  <si>
    <t>Caldo de todd-hewitt com 48</t>
  </si>
  <si>
    <t>PYR teste com 24 conj.</t>
  </si>
  <si>
    <t>Agulha desc. 25x7mm com 100 unidades</t>
  </si>
  <si>
    <t>Agulha desc. 25x8mm com 100 unidades</t>
  </si>
  <si>
    <t>Agulha desc. 20x5,5mm com 100 unidades</t>
  </si>
  <si>
    <t>Agulhas p/ coleta a vácuo 25x7</t>
  </si>
  <si>
    <t>Agulhas p/ coleta a vacuo 25x8</t>
  </si>
  <si>
    <t>Guia para coleta a vacuo</t>
  </si>
  <si>
    <t>Scalp nº21</t>
  </si>
  <si>
    <t>Scalp nº23</t>
  </si>
  <si>
    <t>Tubo EDTA 4ml</t>
  </si>
  <si>
    <t>Tubo citrato 4ml</t>
  </si>
  <si>
    <t>Tubo fluoreto 4ml</t>
  </si>
  <si>
    <t>Tubo vácuo gel amarelo 6ml</t>
  </si>
  <si>
    <t>Tubo vácuo gel amarelo 8,5ml</t>
  </si>
  <si>
    <t>Tubo para VHS</t>
  </si>
  <si>
    <t>Palito de sorvete (pct c/100 unidades)</t>
  </si>
  <si>
    <t>Palito roliço</t>
  </si>
  <si>
    <t>Gaze tipo queijo</t>
  </si>
  <si>
    <t>Ponteira azul</t>
  </si>
  <si>
    <t>Ponteira amarela</t>
  </si>
  <si>
    <t>Papel filtro faixa azul 9cm</t>
  </si>
  <si>
    <t>Papel filtro grande nº 103</t>
  </si>
  <si>
    <t>Laminulas 18x18</t>
  </si>
  <si>
    <t>Lanceta descartável para punção digital em aço inox. Bisel t</t>
  </si>
  <si>
    <t>Máscara de proteção de tuberculose</t>
  </si>
  <si>
    <t>Peneira descartável - 10 cm</t>
  </si>
  <si>
    <t>Avental descartável em tnt com manga longa</t>
  </si>
  <si>
    <t>Refil de coluna de osmose reversa</t>
  </si>
  <si>
    <t>Lâmpada para microscopio</t>
  </si>
  <si>
    <t>Cronometro digital de mão</t>
  </si>
  <si>
    <t>Óleo de imersão 100 ml</t>
  </si>
  <si>
    <t>Tintura de iodo 2% fr c/ 1 lt</t>
  </si>
  <si>
    <t>Água oxigenada 20 vol</t>
  </si>
  <si>
    <t>Detergente alcalino</t>
  </si>
  <si>
    <t>Reativo de meyer</t>
  </si>
  <si>
    <t>Fucsina fenicada de ziehl neelsen 1000ml cd</t>
  </si>
  <si>
    <t>Azul de metileno conc.p/ziehl fr c/1000ml</t>
  </si>
  <si>
    <t>Descorante p/baar ziehl neelsen c/500ml newprov</t>
  </si>
  <si>
    <t>Alcool absoluto</t>
  </si>
  <si>
    <t>Solução de glicose para totg 50gr</t>
  </si>
  <si>
    <t>Solução de glicose para totg 75gr</t>
  </si>
  <si>
    <t>Soro ANTI-A 10ml</t>
  </si>
  <si>
    <t>Soro ANTI-B 10ml</t>
  </si>
  <si>
    <t>Soro ANTI-D 10ml</t>
  </si>
  <si>
    <t>Soro de coombs</t>
  </si>
  <si>
    <t>Estante de metal p/ tubos de ensaio 17mm 6x4</t>
  </si>
  <si>
    <t>Estante de metal p/ tubos de ensaio 17mm  15x6</t>
  </si>
  <si>
    <t>Estante de metal p/ tubos de ensaio 15 milimetros 12 x 6</t>
  </si>
  <si>
    <t>Estante de metal p/tubos de ensaio  13 milimetros  15 x 6</t>
  </si>
  <si>
    <t>Lâminas ponta fosca</t>
  </si>
  <si>
    <t>Lamina de ponta lisa</t>
  </si>
  <si>
    <t>Lápis dermatográfico</t>
  </si>
  <si>
    <t>Luva de latex para procedimento nao esteril – tamanho g</t>
  </si>
  <si>
    <t>Luva de latex para procedimento nao esteril – tamanho m</t>
  </si>
  <si>
    <t>Luva de latex para procedimento  nao esteril – tamanho p</t>
  </si>
  <si>
    <t>Seringa descartavel 20ml slip</t>
  </si>
  <si>
    <t>Seringa hipodermica descartavel tipo slip - 5 ml, embalada individualmente.</t>
  </si>
  <si>
    <t>Seringa desc. 3 ml  com dispositivo de segurança</t>
  </si>
  <si>
    <t>Algodão hidrofilo 500g</t>
  </si>
  <si>
    <t>Gaze compressa não esteril</t>
  </si>
  <si>
    <t>Esparadrapo impermeavel 10cm x 4,5m</t>
  </si>
  <si>
    <t>Caixa coletora material perfuro cortante -  13 litros</t>
  </si>
  <si>
    <t>Tiras urinarias (urofita 10)</t>
  </si>
  <si>
    <t>Fórmula padrão para nutrição enteral e oral normocalórica, normoproteica, com fibras</t>
  </si>
  <si>
    <t>Generos Alimenticios</t>
  </si>
  <si>
    <t>Fórmula padrão para nutrição enteral e oral normocalórica, normoproteica</t>
  </si>
  <si>
    <t>Fórmula padrão para nutrição enteral e oral hipercalórica (1,5 kcal/ml) e hiperproteica com fibras</t>
  </si>
  <si>
    <t>Fórmula padrão para nutrição enteral e oral hipercalórica (1,5 kcal/ml) e hiperproteica</t>
  </si>
  <si>
    <t>Fórmula Infantil para lactentes de 0 a 6 meses</t>
  </si>
  <si>
    <t>Fórmula infantil de seguimento para crianças de 1 a 3 anos</t>
  </si>
  <si>
    <t>Fórmula pediátrica para nutrição enteral e oral para crianças de 4 a 10 anos, normocalórica, normoproteica</t>
  </si>
  <si>
    <t>Espessante e gelificante para bebidas e preparações a base de goma xantana</t>
  </si>
  <si>
    <t>SCH</t>
  </si>
  <si>
    <t>Fórmula infantil de seguimento para lactentes de 6 a 12 meses</t>
  </si>
  <si>
    <t>Fórmula para nutrição enteral e oral voltada para diabetes mellitus ou intolerância à glicose</t>
  </si>
  <si>
    <t>Fórmula infantil para lactentes e de seguimento para lactentes e crianças de primeira infância (de 0 a 36 meses)</t>
  </si>
  <si>
    <t>Obras e Engenharia - Contratação de empresa especializada para execução de obras
Serviços de civil; elétrica e externos em geral (Manutenção dos Próprios)</t>
  </si>
  <si>
    <t>Serviço de manutenção de ar condicionado - Limpeza Completa</t>
  </si>
  <si>
    <t>Sim - Contrato 293/2023</t>
  </si>
  <si>
    <t>Serviço de manutenção de ar condicionado - Troca de Gás</t>
  </si>
  <si>
    <t>Contratação de empresa especializada na prestação de serviços de equoterapia</t>
  </si>
  <si>
    <t>SESSÃO</t>
  </si>
  <si>
    <t>Atividades de práticas integrativas e complementares em saúde humana</t>
  </si>
  <si>
    <t>Colangioressonância</t>
  </si>
  <si>
    <t>Serviços de Ressonancia Magnetica</t>
  </si>
  <si>
    <t>Contraste para ressonância - pacote</t>
  </si>
  <si>
    <t>Ressonância angio rm aorta abdominal</t>
  </si>
  <si>
    <t>Ressonância angio rm aorta torácica</t>
  </si>
  <si>
    <t>Ressonância angio rm arterial de membro inferior (unilateral)</t>
  </si>
  <si>
    <t>Ressonância angio rm arterial de membro superior (unilateral)</t>
  </si>
  <si>
    <t>Ressonância angio rm arterial de pelve</t>
  </si>
  <si>
    <t>Ressonância angio rm arterial de pescoço</t>
  </si>
  <si>
    <t>Ressonância angio rm arterial do crânio</t>
  </si>
  <si>
    <t>Ressonância angio rm arterial pulmonar</t>
  </si>
  <si>
    <t>Ressonância angio rm artérias pulmonares</t>
  </si>
  <si>
    <t>Ressonância angio rm artérias renais</t>
  </si>
  <si>
    <t>Ressonância angio rm carótidas e vertebrais</t>
  </si>
  <si>
    <t>Ressonância angio rm cervical</t>
  </si>
  <si>
    <t>Ressonância angio rm de pelve ou crânio ou pescoço artérias</t>
  </si>
  <si>
    <t>Ressonância angio rm intracraniana venosa</t>
  </si>
  <si>
    <t>Ressonância angio rm venosa de membro inferior (unilateral)</t>
  </si>
  <si>
    <t>Ressonância angio rm venosa de membro superior (unilateral)</t>
  </si>
  <si>
    <t>Ressonância angio rm venosa de pescoço</t>
  </si>
  <si>
    <t>Ressonância angio rm venosa pulmonar</t>
  </si>
  <si>
    <t>Ressonância magnética coluna de lombo-sacra</t>
  </si>
  <si>
    <t>Ressonância magnética da articulação coxo-femural (unilateral)</t>
  </si>
  <si>
    <t>Ressonância magnética da articulação temporo-mandibular (bilateral)</t>
  </si>
  <si>
    <t>Ressonância magnética da coxa (unilateral)</t>
  </si>
  <si>
    <t>Ressonância magnética da face (inclui seios da face)</t>
  </si>
  <si>
    <t>Ressonância magnética da hipófise</t>
  </si>
  <si>
    <t>Ressonância magnética da mão (unilateral)</t>
  </si>
  <si>
    <t>Ressonância magnética da perna (unilateral)</t>
  </si>
  <si>
    <t>Ressonância magnética da sela tursica</t>
  </si>
  <si>
    <t>Ressonância magnética de abdômen superior</t>
  </si>
  <si>
    <t>Ressonância magnética de adrenal</t>
  </si>
  <si>
    <t>Ressonância magnética de antebraço (unilateral)</t>
  </si>
  <si>
    <t>Ressonância magnética de ante pé (unilateral)</t>
  </si>
  <si>
    <t>Ressonância magnética de bacia/pelve</t>
  </si>
  <si>
    <t>Ressonância magnética de braço (unilateral)</t>
  </si>
  <si>
    <t>Ressonância magnética de clavícula (unilateral)</t>
  </si>
  <si>
    <t>Ressonância magnética de calcâneo (unilateral)</t>
  </si>
  <si>
    <t>Ressonância magnética de cóccix</t>
  </si>
  <si>
    <t>Ressonância magnética de coluna cervical</t>
  </si>
  <si>
    <t>Ressonância magnética de coluna torácica</t>
  </si>
  <si>
    <t>Ressonância magnética de cotovelo (unilateral)</t>
  </si>
  <si>
    <t>Ressonância magnética de crânio</t>
  </si>
  <si>
    <t>Ressonância magnética de órbitas</t>
  </si>
  <si>
    <t>Ressonância magnética de ossos temporais (bilateral)</t>
  </si>
  <si>
    <t>Ressonância magnética de panturrilha (unilateral)</t>
  </si>
  <si>
    <t>Ressonância magnética de pé - (unilateral)</t>
  </si>
  <si>
    <t>Ressonância magnética de plexo braquial (unilateral)</t>
  </si>
  <si>
    <t>Ressonância magnética de tórax (pulmão, parede torácica)</t>
  </si>
  <si>
    <t>Ressonância magnética de vias biliares</t>
  </si>
  <si>
    <t>Ressonância magnética do joelho (unilateral)</t>
  </si>
  <si>
    <t>Ressonância magnética do ombro (unilateral)</t>
  </si>
  <si>
    <t>Ressonância magnética do ouvido</t>
  </si>
  <si>
    <t>Ressonância magnética do pescoço (nasofaringe, orofaringe, laringe, tireoide, traqueia, paratireoide)</t>
  </si>
  <si>
    <t>Ressonância magnética do púbis</t>
  </si>
  <si>
    <t>Ressonância magnética do punho (unilateral)</t>
  </si>
  <si>
    <t>Ressonância magnética do quadril (unilateral)</t>
  </si>
  <si>
    <t>Ressonância magnética do sacro</t>
  </si>
  <si>
    <t>Ressonância magnética dos mastoides</t>
  </si>
  <si>
    <t>Ressonância magnética do tornozelo (unilateral)</t>
  </si>
  <si>
    <t>Ressonância magnética nervo óptico</t>
  </si>
  <si>
    <t>Contraste para tomografia</t>
  </si>
  <si>
    <t>Serviços de Tomografia Computadorizada</t>
  </si>
  <si>
    <t>Tomografia angio tc aorta abdominal</t>
  </si>
  <si>
    <t>Tomografia angio tc arterial de membro inferior</t>
  </si>
  <si>
    <t>Tomografia angio tc arterial de membro superior</t>
  </si>
  <si>
    <t>Tomografia angio tc arterial pulmonar</t>
  </si>
  <si>
    <t>Tomografia angio tc de abdômen superior</t>
  </si>
  <si>
    <t>Tomografia angio tc de carótidas e vertebrais</t>
  </si>
  <si>
    <t>Tomografia angio tc de crânio</t>
  </si>
  <si>
    <t>Tomografia angio tc de crânio ou pescoço ou tórax</t>
  </si>
  <si>
    <t>Tomografia angio tc de membros inferiores</t>
  </si>
  <si>
    <t>Tomografia angio tc de membro superior</t>
  </si>
  <si>
    <t>Tomografia angio tc de pelve</t>
  </si>
  <si>
    <t>Tomografia angio tc de pescoço</t>
  </si>
  <si>
    <t>Tomografia angio tc de tórax</t>
  </si>
  <si>
    <t>Tomografia angio tc renal</t>
  </si>
  <si>
    <t>Tomografia angio tc torácica</t>
  </si>
  <si>
    <t>Tomografia computadorizada da articulação coxofemoral (unilateral)</t>
  </si>
  <si>
    <t>Tomografia computadorizada da articulação temporo mandibular</t>
  </si>
  <si>
    <t>Tomografia computadorizada da bacia/pelve/quadril</t>
  </si>
  <si>
    <t>Tomografia computadorizada da faringe</t>
  </si>
  <si>
    <t>Tomografia computadorizada da hipófise</t>
  </si>
  <si>
    <t>Tomografia computadorizada da laringe</t>
  </si>
  <si>
    <t>Tomografia computadorizada da mão</t>
  </si>
  <si>
    <t>Tomografia computadorizada da região glútea</t>
  </si>
  <si>
    <t>Tomografia computadorizada da região ingnal</t>
  </si>
  <si>
    <t>Tomografia computadorizada da sacrilíaca</t>
  </si>
  <si>
    <t>Tomografia computadorizada da sela túrcica</t>
  </si>
  <si>
    <t>Tomografia computadorizada das ilíacas</t>
  </si>
  <si>
    <t>Tomografia computadorizada das órbitas</t>
  </si>
  <si>
    <t>Tomografia computadorizada da tireoide</t>
  </si>
  <si>
    <t>Tomografia computadorizada de abdômen inferior</t>
  </si>
  <si>
    <t>Tomografia computadorizada de abdômen superior</t>
  </si>
  <si>
    <t>Tomografia computadorizada de abdômen total</t>
  </si>
  <si>
    <t>Tomografia computadorizada de aparelho urinário</t>
  </si>
  <si>
    <t>Tomografia computadorizada de articulações de membro inferior</t>
  </si>
  <si>
    <t>Tomografia computadorizada de articulações de membro superior</t>
  </si>
  <si>
    <t>Tomografia computadorizada de coluna cervical com ou sem contraste</t>
  </si>
  <si>
    <t>Tomografia computadorizada de coluna dorsal</t>
  </si>
  <si>
    <t>Tomografia computadorizada de coluna lombo-sacra com ou sem contraste</t>
  </si>
  <si>
    <t>Tomografia computadorizada de coluna torácica com ou sem contraste</t>
  </si>
  <si>
    <t>Tomografia computadorizada de face/seios da face</t>
  </si>
  <si>
    <t>Tomografia computadorizada de segmentos apendiculares</t>
  </si>
  <si>
    <t>Tomografia computadorizada de tórax</t>
  </si>
  <si>
    <t>Tomografia computadorizada do calcâneo (unilateral)</t>
  </si>
  <si>
    <t>Tomografia computadorizada do cavum</t>
  </si>
  <si>
    <t>Tomografia computadorizada do cóccix</t>
  </si>
  <si>
    <t>Tomografia computadorizada do crânio</t>
  </si>
  <si>
    <t>Tomografia computadorizada do fêmur (unilateral)</t>
  </si>
  <si>
    <t>Tomografia computadorizada do pescoço</t>
  </si>
  <si>
    <t>Tomografia computadorizada do úmero (uniláteral)</t>
  </si>
  <si>
    <t>Controle de qualidade externo no laboratório de análises clinicas, conforme exigência da vigilância sanitária e RDC/anvisa nº 302 de 13 de outubro de 2005</t>
  </si>
  <si>
    <t>Sim - Contrato 302/2023</t>
  </si>
  <si>
    <t>Escanometria</t>
  </si>
  <si>
    <t>Serviços de diagnóstico por imagem</t>
  </si>
  <si>
    <t xml:space="preserve">Radiografia bilateral de órbitas (PA + OBLÍQUAS + HIRTZ) </t>
  </si>
  <si>
    <t>Radiografia de Sela Turcica</t>
  </si>
  <si>
    <t>RADIOGRAFIA DE ABDÔMEN (AP+LATERAL/LOCALIZADA)</t>
  </si>
  <si>
    <t>RADIOGRAFIA DE ABDÔMEN AGUDO (MÍNIMO DE 3 INCIDENCIAS)</t>
  </si>
  <si>
    <t>RADIOGRAFIA DE ABDÔMEN SIMPLES (AP)</t>
  </si>
  <si>
    <t>RADIOGRAFIA DE ANTEBRAÇO</t>
  </si>
  <si>
    <t>RADIOGRAFIA DE ANTEPÉ (UNILATERAL)</t>
  </si>
  <si>
    <t>RADIOGRAFIA DE ARCADA ZIGOMATICO-MALAR (AP+OBLIQUAS)</t>
  </si>
  <si>
    <t>RADIOGRAFIA DE ARCO COSTAL (UNILATERAL)</t>
  </si>
  <si>
    <t>RADIOGRAFIA DE ART. SACRO-ILÍACA</t>
  </si>
  <si>
    <t>RADIOGRAFIA DE ARTICULAÇÃO ACROMIO-CLAVICULAR</t>
  </si>
  <si>
    <t>RADIOGRAFIA DE ARTICULAÇAÕ COXO-FEMORAL</t>
  </si>
  <si>
    <t>RADIOGRAFIA DE ARTICULAÇÃO ESCAPULO-UMERAL</t>
  </si>
  <si>
    <t>RADIOGRAFIA DE ARTICULAÇÃO ESTERNO-CLAVICULAR</t>
  </si>
  <si>
    <t>RADIOGRAFIA DE ARTICULAÇÃO SACRO-ILIACA</t>
  </si>
  <si>
    <t>RADIOGRAFIA DE ARTICULAÇÃO TEMPORO-MANDIBULAR BILATERAL</t>
  </si>
  <si>
    <t>RADIOGRAFIA DE ARTICULAÇÃO TIBIO-TARSICA</t>
  </si>
  <si>
    <t>RADIOGRAFIA DE BACIA</t>
  </si>
  <si>
    <t>RADIOGRAFIA DE BRAÇO</t>
  </si>
  <si>
    <t>Radiografia de calcaneo</t>
  </si>
  <si>
    <t>RADIOGRAFIA DE CAVUM (LATERAL+HIRTZ)</t>
  </si>
  <si>
    <t>RADIOGRAFIA DE CLAVÍCULA</t>
  </si>
  <si>
    <t>RADIOGRAFIA DE COLUNA CERVICAL (AP+LATERAL+TO/FLEXÃO)</t>
  </si>
  <si>
    <t>RADIOGRAFIA DE COLUNA CERVICAL(AP+LATERAL+TO+OBLIQUAS)</t>
  </si>
  <si>
    <t>RADIOGRAFIA DE COLUNA LOMBO-SACRA (2 INC.)</t>
  </si>
  <si>
    <t>RADIOGRAFIA DE COLUNA LOMBO-SACRA (C/ OBLIQUAS)</t>
  </si>
  <si>
    <t>RADIOGRAFIA DE COLUNA TORÁXICA (AP+LATERAL)</t>
  </si>
  <si>
    <t>RADIOGRAFIA DE COLUNA TORACO-LOMBAR</t>
  </si>
  <si>
    <t>RADIOGRAFIA DE COSTELAS (HEMITORAX)</t>
  </si>
  <si>
    <t>RADIOGRAFIA DE COTOVELO</t>
  </si>
  <si>
    <t>RADIOGRAFIA DE COXA</t>
  </si>
  <si>
    <t>Radiografia de crânio (Pa + Lateral)</t>
  </si>
  <si>
    <t>RADIOGRAFIA DE CRANIO(PA+LATERAL+OBLIQUA/BRETTON+HIRTZ)</t>
  </si>
  <si>
    <t>RADIOGRAFIA DE DEDOS DA MÃO</t>
  </si>
  <si>
    <t>RADIOGRAFIA DE ESCAPULO/OMBRO (3 POSIÇÕES)</t>
  </si>
  <si>
    <t>RADIOGRAFIA DE ESTERNO</t>
  </si>
  <si>
    <t>RADIOGRAFIA DE JOELHO (AP+LATERAL)</t>
  </si>
  <si>
    <t>RADIOGRAFIA DE JOELHO OU PATELA (AP+LATERAL+AXIAL)</t>
  </si>
  <si>
    <t>RADIOGRAFIA DE JOELHO OU PATELA(AP+LATERAL+OBLIQUA+3AXIAIS)</t>
  </si>
  <si>
    <t>RADIOGRAFIA DE MÃO</t>
  </si>
  <si>
    <t>RADIOGRAFIA DE MÃO E PUNHO (P/ DETERMINAÇÃO DE IDADE ÓSSEA)</t>
  </si>
  <si>
    <t>RADIOGRAFIA DE MAXILAR (PA+OBLIQUA)</t>
  </si>
  <si>
    <t>RADIOGRAFIA DE OMOPLATA/ OMBRO (TRÊS POSIÇÕES)</t>
  </si>
  <si>
    <t>RADIOGRAFIA DE OSSOS DA FACE (MN+LATERAL+HIRTZ)</t>
  </si>
  <si>
    <t>RADIOGRAFIA DE PÉ/ DEDOS DO PÉ</t>
  </si>
  <si>
    <t>RADIOGRAFIA DE PERNA</t>
  </si>
  <si>
    <t>RADIOGRAFIA DE PUNHO (AP+LATERAL+OBLIQUA)</t>
  </si>
  <si>
    <t>RADIOGRAFIA DE REGIÃO ORBITARIA (LOCALIZAÇÃO DE CORPOESTRANHO)</t>
  </si>
  <si>
    <t>RADIOGRAFIA DE REGIÃO SACRO-COCCIGEA</t>
  </si>
  <si>
    <t>RADIOGRAFIA DE SEIOS DA FACE (FN+MN+LATERAL+HIRTZ)</t>
  </si>
  <si>
    <t>Radiografia de Sela Tursica (PA+LATERAL+BRETTON)</t>
  </si>
  <si>
    <t>RADIOGRAFIA DE TORAX (APICO + LORDORTICA)</t>
  </si>
  <si>
    <t>RADIOGRAFIA DE TORAX (PA+ INSPIRAÇÃO + EXPIRAÇÃO + LATERAL)</t>
  </si>
  <si>
    <t>RADIOGRAFIA DE TORAX (PA + PERFIL)</t>
  </si>
  <si>
    <t>RADIOGRAFIA DE TORAX (PA PADRÃO OIT)</t>
  </si>
  <si>
    <t>RADIOGRAFIA DE TORAX (PA)</t>
  </si>
  <si>
    <t>RADIOGRAFIA DE TORAX (PA + LATERAL + OBLIQUA)</t>
  </si>
  <si>
    <t>RADIOGRAFIA DE ESCAFÓIDE DO CARPO (UNILATERAL)</t>
  </si>
  <si>
    <t>Radiografia do fêmur (unilateral)</t>
  </si>
  <si>
    <t>RADIOGRAFIA DO HÁLUX (UNILATERAL)</t>
  </si>
  <si>
    <t>RADIOGRAFIA DO METATARSO (UNILATERAL)</t>
  </si>
  <si>
    <t>Radiografia de omoplata (unilateral)</t>
  </si>
  <si>
    <t>RADIOGRAFIA DO QUADRIL (UNILATERAL)</t>
  </si>
  <si>
    <t>RADIOGRAFIA DO ÚMERO (UNILATERAL)</t>
  </si>
  <si>
    <t>Manutenção e suporte técnico (12 Meses) para Relógios de Ponto.</t>
  </si>
  <si>
    <t>Manutenção e Reparação de equipamentos</t>
  </si>
  <si>
    <t>Sim - Contrato 313/2023</t>
  </si>
  <si>
    <t>Combustível - Óleo Diesel Comum</t>
  </si>
  <si>
    <t>Combustiveis e Lubrificantes Automotivos</t>
  </si>
  <si>
    <t>Comércio de Combustiveis</t>
  </si>
  <si>
    <t>SIM - Contrato 312/2023</t>
  </si>
  <si>
    <t>Combustível - Gasolina Comum</t>
  </si>
  <si>
    <t>Combustível - Óleo Diesel S10</t>
  </si>
  <si>
    <t>Serviços de rastreamento de veículos, para a frota de 40 (quarenta) veículos, abrangendo monitoramento via internet, implantação de sistema de acompanhamento, localização imobilização automática de veículos e prestação de serviço de posicionamento por satélite(GPS), em tempo real e ininterrupto, para o controle de veículos da frota da Secretaria de Saúde do Município de Lorena, incluindo o fornecimento de equipamentos a título de comodato, componentes e licença de uso de software, e os  respectivos serviços de instalação, configuração, capacitação e suporte técnico e garantia de funcionamento.</t>
  </si>
  <si>
    <t>Vigilância Ostensiva</t>
  </si>
  <si>
    <t>Atividades de monitoramento de sistemas de segurança eletrônico</t>
  </si>
  <si>
    <t>SIM - Contrato 316/2023</t>
  </si>
  <si>
    <t>Aquisição de óculos de grau completo (armação e lentes)</t>
  </si>
  <si>
    <t>Artigos de Óptica</t>
  </si>
  <si>
    <t>Mensal</t>
  </si>
  <si>
    <t>Contratação de empresa especializada para construção do espaço saúde (ESF) Cabelinha; com fornecimento de materiais, equipamentos e mão de obra.</t>
  </si>
  <si>
    <t>Construção de Edificio</t>
  </si>
  <si>
    <t>A depender de recurso parlamentar</t>
  </si>
  <si>
    <t>Serviços de obras e engenharia - manutenção de instalações prediais de gás das unidades de saúde</t>
  </si>
  <si>
    <t>Obras de alvenaria</t>
  </si>
  <si>
    <t>Kits para teste de dengue igg/igm (cada kit contendo 25 testes)</t>
  </si>
  <si>
    <t>A Definir</t>
  </si>
  <si>
    <t>Kits para teste de dengue ns1 ( cada kit contendo25 testes)</t>
  </si>
  <si>
    <t>Espéculo auricular MD 4.0mm</t>
  </si>
  <si>
    <t xml:space="preserve">Espéculo auricular MD 2.5mm </t>
  </si>
  <si>
    <t>Fio Dental</t>
  </si>
  <si>
    <t>Livro ata</t>
  </si>
  <si>
    <t>Material Expediente</t>
  </si>
  <si>
    <t>Artigos Papelaria</t>
  </si>
  <si>
    <t>Livro protocolo de correspondência</t>
  </si>
  <si>
    <t>Caderno capa dura pequeno - (pautado com margem)</t>
  </si>
  <si>
    <t>Caderno universitário (10 matérias), espiral, capa cartão tríplex</t>
  </si>
  <si>
    <t>Caderno capa dura grande - (pautado com margem)</t>
  </si>
  <si>
    <t>Argila escolar branca 1kg</t>
  </si>
  <si>
    <t>Bastão de silicone para cola quente grossa</t>
  </si>
  <si>
    <t>Cola branca PVAC, lavável, atóxica, secagem rápida, com bico econômico – 1KG</t>
  </si>
  <si>
    <t>Cola branca 90gr</t>
  </si>
  <si>
    <t>Cola em bastão lavável, embalagem com fundo giratório e visor de identificação de nível contendo 40gr</t>
  </si>
  <si>
    <t>Cola em bastão 21 gr</t>
  </si>
  <si>
    <t>Pistola de cola quente grossa</t>
  </si>
  <si>
    <t>Pistola cola quente grande - 80w bivolt.</t>
  </si>
  <si>
    <t>Refil cola quente</t>
  </si>
  <si>
    <t>Régua plástica 30cm</t>
  </si>
  <si>
    <t>Régua plástica 50 cm</t>
  </si>
  <si>
    <t>Tesoura multiuso com estilete</t>
  </si>
  <si>
    <t>Tesoura escolar com ponta arredondada</t>
  </si>
  <si>
    <t>Tinta aquarela c/12 cores</t>
  </si>
  <si>
    <t>Tinta para carimbo - cor azul - 40ml</t>
  </si>
  <si>
    <t>Tinta para carimbo - cor preto - 40ml</t>
  </si>
  <si>
    <t>Tinta para carimbo - cor vermelho - 40ml</t>
  </si>
  <si>
    <t>TNT - cores - 1,40x50 metros</t>
  </si>
  <si>
    <t>Grampeador pequeno com base 13cm</t>
  </si>
  <si>
    <t>Tinta guache 500 ml</t>
  </si>
  <si>
    <t>Tinta guache (12 cores) 15ml</t>
  </si>
  <si>
    <t>Pincel chato nº 2, cerdas naturais, cabo longo</t>
  </si>
  <si>
    <t>Pincel chato nº 4, cerdas naturais, cabo longo</t>
  </si>
  <si>
    <t>Pincel chato nº 6, cerdas naturais, cabo longo</t>
  </si>
  <si>
    <t>Pincel chato nº 8, cerdas naturais, cabo longo</t>
  </si>
  <si>
    <t>Pincel chato nº 10, cerdas naturais, cabo longo</t>
  </si>
  <si>
    <t>Pincel chato nº 12, cerdas naturais, cabo longo</t>
  </si>
  <si>
    <t>Pincel chato nº 14, cerdas naturais, cabo longo</t>
  </si>
  <si>
    <t>Pincel chato nº 16, cerdas naturais, cabo longo</t>
  </si>
  <si>
    <t>Rolinho de pintura pequeno</t>
  </si>
  <si>
    <t>Massa de modelar à base de amido</t>
  </si>
  <si>
    <t>Cola liquida transparente 125gr lavável, para uso escolar, composição: produto atóxico, pronto para uso</t>
  </si>
  <si>
    <t xml:space="preserve">TB </t>
  </si>
  <si>
    <t>Bloco adesivo amarelo</t>
  </si>
  <si>
    <t>Bloco adesivo neon sortido</t>
  </si>
  <si>
    <t>Calculadora grande mesa</t>
  </si>
  <si>
    <t>Envelope saco plástico - 4 furos a4</t>
  </si>
  <si>
    <t>Envelope ofício, 75g, cor natural</t>
  </si>
  <si>
    <t>Envelope pardo 162x229mm</t>
  </si>
  <si>
    <t>Envelope pardo 240x340mm</t>
  </si>
  <si>
    <t>Envelope pardo kraft</t>
  </si>
  <si>
    <t>Etiqueta branca adesiva, tamanho a4250, caixa com 250 etiquetas.</t>
  </si>
  <si>
    <t>Etiqueta branca adesiva, tamanho a4256, caixa com 825 etiquetas.</t>
  </si>
  <si>
    <t>Etiqueta ink-jet/laser carta 215,9 x 279,4 6285 - caixa com 25 unidades</t>
  </si>
  <si>
    <t>Bobina impressão térmica 57 x 22 metros</t>
  </si>
  <si>
    <t>Quadro branco com moldura de alumínio</t>
  </si>
  <si>
    <t>Alfinete de segurança nº00</t>
  </si>
  <si>
    <t>Alfinete para mapas nº 05, cor amarelo, embalagem com 50 unidades.</t>
  </si>
  <si>
    <t>Alfinete para mapas nº 05, cor azul escuro, embalagem com 50 unidades.</t>
  </si>
  <si>
    <t>Alfinete para mapas nº 05, cor branco, embalagem com 50 unidades.</t>
  </si>
  <si>
    <t>Alfinete para mapas nº 05, cor cinza, embalagem com 50 unidades.</t>
  </si>
  <si>
    <t>Alfinete para mapas nº 05, cor laranja, embalagem com 50 unidades.</t>
  </si>
  <si>
    <t>Alfinete para mapas nº 05, cor marrom, embalagem com 50 unidades.</t>
  </si>
  <si>
    <t>Alfinete para mapas nº 05, cor preto, embalagem com 50 unidades.</t>
  </si>
  <si>
    <t>Alfinete para mapas nº 05, cor rosa, embalagem com 50 unidades.</t>
  </si>
  <si>
    <t>Alfinete para mapas nº 05, cor verde, embalagem com 50 unidades.</t>
  </si>
  <si>
    <t>Almofada para carimbo nº 02 - azul</t>
  </si>
  <si>
    <t>Almofada para carimbo nº 02 - preto</t>
  </si>
  <si>
    <t>Almofada para carimbo nº 02 - vermelho</t>
  </si>
  <si>
    <t>Almofada para carimbo nº 03 - azul</t>
  </si>
  <si>
    <t>Almofada para carimbo nº 03 - preto</t>
  </si>
  <si>
    <t>Almofada para carimbo nº 03 - vermelho</t>
  </si>
  <si>
    <t>Bateria 9 volts</t>
  </si>
  <si>
    <t>Clips 2/0 cx c/100</t>
  </si>
  <si>
    <t>Clips 3/0 500 gr</t>
  </si>
  <si>
    <t>Clips 6/0 cx c/50</t>
  </si>
  <si>
    <t>Clips galvanizados 8/0</t>
  </si>
  <si>
    <t>Elástico látex 100gr</t>
  </si>
  <si>
    <t>Etiqueta autoadesiva cx de 100 folhas com 1000 etiquetas 55,8x99,0mm a4350 - branca</t>
  </si>
  <si>
    <t>Extrator de grampo (espátula)</t>
  </si>
  <si>
    <t>Ficha pautada</t>
  </si>
  <si>
    <t>Fichário com zíper em corino preto texturizado com 4 argolas fixas</t>
  </si>
  <si>
    <t>Fichário padronizado fumê</t>
  </si>
  <si>
    <t>Grampeador grande com base de 28cm</t>
  </si>
  <si>
    <t>Grampeador médio com base de 20cm</t>
  </si>
  <si>
    <t>Grampo p/grampeador 23/10</t>
  </si>
  <si>
    <t>Grampo p/grampeador 23/13</t>
  </si>
  <si>
    <t>Grampo p/grampeador 26/6</t>
  </si>
  <si>
    <t>Grampo trilho</t>
  </si>
  <si>
    <t>Pen drive 16 GB</t>
  </si>
  <si>
    <t>CAT</t>
  </si>
  <si>
    <t>Pilha alcalina C - media</t>
  </si>
  <si>
    <t>Pilha alcalina AAA</t>
  </si>
  <si>
    <t>Pilha eletrônica CR 2032</t>
  </si>
  <si>
    <t>Prancheta a3</t>
  </si>
  <si>
    <t>Prancheta em eucatex</t>
  </si>
  <si>
    <t>Quadro de cortiça com moldura de alumínio</t>
  </si>
  <si>
    <t>Organizador porta caneta metal telado (escritório)</t>
  </si>
  <si>
    <t>Pilha alcalina a23</t>
  </si>
  <si>
    <t>Bobina papel kraft</t>
  </si>
  <si>
    <t>Bobina de papel pardo de 1 metro de largura x 200 metros</t>
  </si>
  <si>
    <t>Papel verge 120 gr c/50 folhas</t>
  </si>
  <si>
    <t>Cartolina nas cores: amarela, rosa, vermelho, azul, verde, laranja, branco e preto</t>
  </si>
  <si>
    <t>Papel cartão 48x66 com 240grs</t>
  </si>
  <si>
    <t>Papel crepon 0,48cm x 2m - cor preta</t>
  </si>
  <si>
    <t>Papel crepon 0,48cm x 2m - cor branco</t>
  </si>
  <si>
    <t>Papel crepon 0,48cm x 2m - cor marrom</t>
  </si>
  <si>
    <t>Papel crepon 0,48cm x 2m - cor verde claro</t>
  </si>
  <si>
    <t>Papel crepon 0,48cm x 2m - cor azul escuro</t>
  </si>
  <si>
    <t>Papel crepon 0,48cm x 2m - cor azul claro</t>
  </si>
  <si>
    <t>Papel crepon 0,48cm x 2m - cor roxo</t>
  </si>
  <si>
    <t>Papel crepon 0,48cm x 2m - cor lilás</t>
  </si>
  <si>
    <t>Papel crepon 0,48cm x 2m - cor laranja</t>
  </si>
  <si>
    <t>Papel crepon 0,48cm x 2m - cor amarelo</t>
  </si>
  <si>
    <t>Papel crepon 0,48cm x 2m - cor rosa claro</t>
  </si>
  <si>
    <t>Papel crepon 0,48cm x 2m - cor pink</t>
  </si>
  <si>
    <t>E.V.A estampado</t>
  </si>
  <si>
    <t>Folha em EVA 600x400x2mm - cor azul</t>
  </si>
  <si>
    <t>Folha em EVA 600x400x2mm - cor lilás</t>
  </si>
  <si>
    <t>Folha em EVA 600x400x2mm - cor laranja</t>
  </si>
  <si>
    <t>Folha em EVA 600x400x2mm - cor verde</t>
  </si>
  <si>
    <t>Folha em EVA 600x400x2mm - cor amarelo</t>
  </si>
  <si>
    <t>Folha em EVA 600x400x2mm - cor vermelho</t>
  </si>
  <si>
    <t>Folha em EVA 600x400x2mm - cor marrom</t>
  </si>
  <si>
    <t>Folha em EVA 600x400x2mm - cor rosa</t>
  </si>
  <si>
    <t>Folha em EVA 600x400x2mm - cor branco</t>
  </si>
  <si>
    <t>Folha em EVA 600x400x2mm - cor preto</t>
  </si>
  <si>
    <t>Papel sulfite a4 - resma 500 fls</t>
  </si>
  <si>
    <t>Caixa de arquivo morto</t>
  </si>
  <si>
    <t>Pasta oficio - aba plástica c/ elástico 18mm</t>
  </si>
  <si>
    <t>Pasta oficio - aba plástica c/ elástico 30mm</t>
  </si>
  <si>
    <t>Pasta oficio - aba plástica c/ elástico 55mm</t>
  </si>
  <si>
    <t>Pasta catalogo c/ 50 plásticos a4  4 furos</t>
  </si>
  <si>
    <t>Pasta em papel cartão com aba interna</t>
  </si>
  <si>
    <t>Pasta grampo plástico transparente c/ 2 prendedores internos</t>
  </si>
  <si>
    <t>Pasta polionda com aba - lombo 20mm</t>
  </si>
  <si>
    <t>Pasta polionda com aba - lombo 55mm</t>
  </si>
  <si>
    <t>Pasta registradora az - lombo largo</t>
  </si>
  <si>
    <t>Pasta registradora az - lombo médio</t>
  </si>
  <si>
    <t>Pasta suspensa - kraft</t>
  </si>
  <si>
    <t>Plástico para mesa</t>
  </si>
  <si>
    <t>Pasta sanfonada a4</t>
  </si>
  <si>
    <t>Borracha branca escolar - látex</t>
  </si>
  <si>
    <t>Caneta esferográfica - azul</t>
  </si>
  <si>
    <t>Caneta esferográfica - preta</t>
  </si>
  <si>
    <t>Caneta esferográfica - vermelha</t>
  </si>
  <si>
    <t>Caneta marca texto - amarelo</t>
  </si>
  <si>
    <t>Caneta marca texto - azul</t>
  </si>
  <si>
    <t>Caneta marca texto - laranja</t>
  </si>
  <si>
    <t>Caneta marca texto - rosa</t>
  </si>
  <si>
    <t>Caneta marca texto - verde</t>
  </si>
  <si>
    <t>Corretivo liquido 18 ml</t>
  </si>
  <si>
    <t>Giz de cera jumbo</t>
  </si>
  <si>
    <t>Giz de cera</t>
  </si>
  <si>
    <t>Lápis de cor triangular</t>
  </si>
  <si>
    <t>Lápis de cor sextavado</t>
  </si>
  <si>
    <t>Lápis grafite, graduação hb, formato sextavado, com borracha, medindo no mínimo 180 mm de comprimento</t>
  </si>
  <si>
    <t>Pincel atômico - azul</t>
  </si>
  <si>
    <t>Pincel atômico - preto</t>
  </si>
  <si>
    <t>Pincel atômico - vermelho</t>
  </si>
  <si>
    <t>Pincel atômico - cor verde</t>
  </si>
  <si>
    <t>Pincel para quadro branco - azul</t>
  </si>
  <si>
    <t>Pincel para quadro branco - preto</t>
  </si>
  <si>
    <t>Pincel para quadro branco - vermelho</t>
  </si>
  <si>
    <t>Corretivo em fita</t>
  </si>
  <si>
    <t>Fita adesiva dupla face</t>
  </si>
  <si>
    <t>Fita adesiva transparente larga 48mmx100m. Referência: durex ou outra marca de igual ou superior qualidade</t>
  </si>
  <si>
    <t>Fita adesiva transparente 45mm x 50m</t>
  </si>
  <si>
    <t>Fita crepe larga</t>
  </si>
  <si>
    <t>Fita adesiva colorido 12x10 cores variadas. Referência: durex ou outra marca de igual ou superior qualidade</t>
  </si>
  <si>
    <t>Fita adesiva transparente 18mm x 50m</t>
  </si>
  <si>
    <t>Fita adesiva transparente 12mm x 45m</t>
  </si>
  <si>
    <t>Fita crepe 18mm x 50m</t>
  </si>
  <si>
    <t>Fita crepe 25mm x 50m</t>
  </si>
  <si>
    <t>Fita dupla face 18mm x 30m</t>
  </si>
  <si>
    <t>Fita adesiva transparente 12x65m</t>
  </si>
  <si>
    <t>Balão de bexiga na cor rosa nº 9</t>
  </si>
  <si>
    <t>Balão de bexiga na cor azul nº 9</t>
  </si>
  <si>
    <t>Balão de bexiga na cor amarelo nº 9</t>
  </si>
  <si>
    <t>Anilina liquido cores variadas</t>
  </si>
  <si>
    <t>Glitter - pacote com 500 gramas - diversas cores</t>
  </si>
  <si>
    <t>Tinta para artesanato acrílica brilhante 37 ml - diversas cores</t>
  </si>
  <si>
    <t>Envelope / saco plástico sem furos tamanho a4</t>
  </si>
  <si>
    <t>Perfurador decorativo - EVA - 16 mm - diversos padrões</t>
  </si>
  <si>
    <t>Etiqueta ink jet tamanho a4 - caixa com 25 folhas</t>
  </si>
  <si>
    <t>Bloco para aquarela, tamanho a4, 140g/m², 20 folhas</t>
  </si>
  <si>
    <t>BLO</t>
  </si>
  <si>
    <t>Caneta - preta</t>
  </si>
  <si>
    <t>Caneta - branca</t>
  </si>
  <si>
    <t>Carvão vegetal grosso, para desenho, com 06 unidades.</t>
  </si>
  <si>
    <t>Carvão vegetal fino, para desenho, com 12 unidades.</t>
  </si>
  <si>
    <t>Cavalete de mesa para pintura, 70cm</t>
  </si>
  <si>
    <t>Refil de cola quente fino, bastão cola quente, refil profissional fina, 7 mm</t>
  </si>
  <si>
    <t>Cola silicone para artesanato, 60 ml</t>
  </si>
  <si>
    <t>Giz pastel oleoso com 16 cores</t>
  </si>
  <si>
    <t>Lixa de madeira - lixa d'agua para madeira, n°180</t>
  </si>
  <si>
    <t>Lixa de madeira - lixa d'agua para madeira, n°220</t>
  </si>
  <si>
    <t>Pincel em pelo, n°000</t>
  </si>
  <si>
    <t>Pincel em pelo, n°0</t>
  </si>
  <si>
    <t>Pincel em pelo, n°04</t>
  </si>
  <si>
    <t>Pincel em pelo, n°10</t>
  </si>
  <si>
    <t>Pincel em pelo, n°16</t>
  </si>
  <si>
    <t>Pincel redondo brocha, n°0</t>
  </si>
  <si>
    <t>Pincel redondo brocha, n°00</t>
  </si>
  <si>
    <t>Pincel redondo brocha, n°4</t>
  </si>
  <si>
    <t>Tela branca de pintura em algodão e chassi de madeira 20x20</t>
  </si>
  <si>
    <t>Tela branca de pintura em algodão e chassi de madeira 30x40</t>
  </si>
  <si>
    <t>Tela branca de pintura em algodão e chassi de madeira 50x70</t>
  </si>
  <si>
    <t>Termolina leitosa - impermeabilizante para tecidos, isopor e papel</t>
  </si>
  <si>
    <t>Tinta acrílica fosca</t>
  </si>
  <si>
    <t>Tinta acrílica para telas, em bisnaga, caixa com 08 cores</t>
  </si>
  <si>
    <t>Tinta para tecido, com 36 cores</t>
  </si>
  <si>
    <t>Cola permanente para tecido 37ml</t>
  </si>
  <si>
    <t>Tinta metálica prata, 37ml</t>
  </si>
  <si>
    <t>Tinta metálica dourada, 37ml</t>
  </si>
  <si>
    <t>Tinta metálica vermelha, 37ml</t>
  </si>
  <si>
    <t>Tinta PVA - MDF para artesanato, com 36 cores</t>
  </si>
  <si>
    <t>Verniz uso geral, 500ml</t>
  </si>
  <si>
    <t>Verniz brilhante para madeira, 500ml</t>
  </si>
  <si>
    <t>Tinta dimensional, caixa com 06 cores</t>
  </si>
  <si>
    <t>Verniz vitral com 37ml, kit com 06 cores</t>
  </si>
  <si>
    <t>Balão de bexiga n°09, cor rosa pink, pacote com 50 unidades</t>
  </si>
  <si>
    <t>Balão de bexiga n°09, cor azul marinho, pacote com 50 unidades</t>
  </si>
  <si>
    <t>Balão de bexiga n°09, cor dourado, pacote com 50 unidades</t>
  </si>
  <si>
    <t>Folha em EVA, 600x400x2mm, cor roxo</t>
  </si>
  <si>
    <t>Folha em EVA, 600x400x2mm, cor dourado com glitter</t>
  </si>
  <si>
    <t>Folha em EVA, 600x400x2mm, cor azul marinho</t>
  </si>
  <si>
    <t>Fita cetim 22mm x 10m, nas cores azul, dourada, rosa, vermelho, branco, lilás, roxo, laranja, verde, amarela</t>
  </si>
  <si>
    <t>TNT 2,20x1,4m, pacote com 01 unidade - roxo</t>
  </si>
  <si>
    <t>TNT 2,20x1,4m, pacote com 01 unidade - branco</t>
  </si>
  <si>
    <t>TNT 2,20x1,4m, pacote com 01 unidade - lilás</t>
  </si>
  <si>
    <t>TNT 2,20x1,4m, pacote com 01 unidade - verde</t>
  </si>
  <si>
    <t>TNT 2,20x1,4m, pacote com 01 unidade - amarelo</t>
  </si>
  <si>
    <t>TNT 2,20x1,4m, pacote com 01 unidade - vermelho</t>
  </si>
  <si>
    <t>Perfurador decorativo - EVA - 25 mm - diversos padrões</t>
  </si>
  <si>
    <t>Perfurador decorativo - EVA - 50 mm - diversos padrões</t>
  </si>
  <si>
    <t>Folha em EVA, 600x400x2mm, com glitter -cores variadas</t>
  </si>
  <si>
    <t>Flip Chart, com 50 folhas, furo padrão, papel sulfite 75gr, comprimento 940mm, largura 640mm</t>
  </si>
  <si>
    <t>Garrafa, tipo “squeeze”, capacidade 500ml, para uso escolar, composto por tampa e reservatório para água cor branco, com</t>
  </si>
  <si>
    <t>Grampeador de metal 11cm para 20 folhas</t>
  </si>
  <si>
    <t>Grampo para grampeador 26/6 caixas c/1000 unidades.</t>
  </si>
  <si>
    <t>Pincel marcador permanente ponta 2mm cor preto.</t>
  </si>
  <si>
    <t>Cola adesiva instantânea n 2 tubo com 100g cx c/10 tubos</t>
  </si>
  <si>
    <t>MDF bolachas - MDF cru 4cm com 1 furo - chaveiro</t>
  </si>
  <si>
    <t>MDF caixas - MDF com tampa 15cmx10xmx5cm</t>
  </si>
  <si>
    <t>MDF caixas - MDF com tampa 5cmx5xmx3cm</t>
  </si>
  <si>
    <t>MDF caixas - MDF com tampa 10cmx10xmx5cm</t>
  </si>
  <si>
    <t>MDF mandalas - MDF 3mm cru 10cm - boas energias</t>
  </si>
  <si>
    <t>MDF plaquinhas - MDF 6cmx6cm cru</t>
  </si>
  <si>
    <t>MDF plaquinhas - MDF 20cmx28cm cru</t>
  </si>
  <si>
    <t>Pano de prato liso para pintura 50x75cm</t>
  </si>
  <si>
    <t>Filme de PVC transparente.</t>
  </si>
  <si>
    <t>Material Odontológico</t>
  </si>
  <si>
    <t>Gorro descartável com elástico</t>
  </si>
  <si>
    <t>Luva de Latex para procedimento nao esteril – Tamanho PP</t>
  </si>
  <si>
    <t>Luva de procedimento tamanho G.</t>
  </si>
  <si>
    <t>Luva de procedimento tamanho M.</t>
  </si>
  <si>
    <t>Luva de procedimento tamanho P.</t>
  </si>
  <si>
    <t>Luva Nitrilica sem pó - Tamanho P</t>
  </si>
  <si>
    <t>Mascara de proteção N95</t>
  </si>
  <si>
    <t>Mascara descartavel tripla com elastico</t>
  </si>
  <si>
    <t>Óculos de proteção individual.</t>
  </si>
  <si>
    <t>Protetor Facial do tipo 'anatomico' 'Bolha'</t>
  </si>
  <si>
    <t>Afastador cirúrgico para lábios minesota</t>
  </si>
  <si>
    <t>Agulha gengival 30g curta (Caixa c/100 unidades)</t>
  </si>
  <si>
    <t>Agulha gengival descartavel 27G LONGA</t>
  </si>
  <si>
    <t>AGULHA HIPODÉRMICA - DESCARTÁVEL 20 X 5,5 (24G x 3/4")</t>
  </si>
  <si>
    <t>ALAVANCA APICAL RETA</t>
  </si>
  <si>
    <t>ALAVANCA SELDIN RETA</t>
  </si>
  <si>
    <t>Alça localizador apical</t>
  </si>
  <si>
    <t>Anestésico  2% Lidocaína com Epinefrina 1:100.000 (caixa com 50 tubetes)</t>
  </si>
  <si>
    <t>Anestésico Lidocaína a 2% sem vasoconstritor</t>
  </si>
  <si>
    <t>Anestésico Lidocaína a 3% com vasoconstritor</t>
  </si>
  <si>
    <t>ANESTESICO MEPIVACAÍNA A 3% SEM VASOCONSTRITOR</t>
  </si>
  <si>
    <t>Anestésico Prilocaína a 3% com vasoconstritor</t>
  </si>
  <si>
    <t>ANESTÉSICO ARTICAÍNA A 4% COM VASO COSNTRUTOR</t>
  </si>
  <si>
    <t>ANESTÉSICO TÓPICO GEL 12 GR</t>
  </si>
  <si>
    <t>ALVEOLÓTOMO CURVO</t>
  </si>
  <si>
    <t>BISTURI KIRKLAND</t>
  </si>
  <si>
    <t>Broca  carbide cirúrgica nº.701 25mm HL</t>
  </si>
  <si>
    <t>Broca Zekria FG 28mm</t>
  </si>
  <si>
    <t>Cabo para Bisturo 03 - em aço inoxidável</t>
  </si>
  <si>
    <t>CABO PARA BISTURI LÂMINA DUPLA</t>
  </si>
  <si>
    <t>Campos cirúrgicos descartáveis (jogo)</t>
  </si>
  <si>
    <t>JG</t>
  </si>
  <si>
    <t>Cimento cirúrgico - Pó e Líquido</t>
  </si>
  <si>
    <t>Coletor de material perfurocortante, com capacidade para 7L</t>
  </si>
  <si>
    <t>COMPRESSA DE GAZE HIDRÓFILA -13 Fios-  08 DOBRAS</t>
  </si>
  <si>
    <t>Curativo alveolar com própolis.</t>
  </si>
  <si>
    <t>Descolador de Periósteo Freer 15.</t>
  </si>
  <si>
    <t>Descolador periósteo Molt nº 02.</t>
  </si>
  <si>
    <t>Esponja hemostática.</t>
  </si>
  <si>
    <t>Fio de sutura agulhado (seção triangular) nylon 3-0</t>
  </si>
  <si>
    <t>Fio de sutura agulhado (seção triangular) nylon 4-0</t>
  </si>
  <si>
    <t>LÂMINA PARA BISTURI N°11</t>
  </si>
  <si>
    <t>LÂMINA  DE BISTURI Nº15 - CAIXA COM 100 UNIDADES</t>
  </si>
  <si>
    <t>Lâmina para bisturi nº 15</t>
  </si>
  <si>
    <t>LUVA CIRÚRGICA DE LATEX ESTÉRIL Nº 6,5</t>
  </si>
  <si>
    <t>LUVA CIRÚRGICA DE LÁTEX ESTÉRIL TAMANHO 7,5</t>
  </si>
  <si>
    <t>Luva cirúrgica estéril 7,0.</t>
  </si>
  <si>
    <t>Luva cirúrgica estéril 8,0.</t>
  </si>
  <si>
    <t>Pinça Kelly curva</t>
  </si>
  <si>
    <t>Pinça Kelly reta</t>
  </si>
  <si>
    <t>Pinça mosquito curva</t>
  </si>
  <si>
    <t>Pinça mosquito reta</t>
  </si>
  <si>
    <t>PINÇA PORTA GRAMPO PALMER</t>
  </si>
  <si>
    <t>Porta agulha Castro- Viejo 14 cm</t>
  </si>
  <si>
    <t>PORTA - AGULHA MATIE</t>
  </si>
  <si>
    <t>Porta agulha Mayo 15 cm.</t>
  </si>
  <si>
    <t>Sindesmótomo.</t>
  </si>
  <si>
    <t>SUGADOR CIRÚRGICO DESCARTÁVEL</t>
  </si>
  <si>
    <t>Tesoura Castroviejo reta</t>
  </si>
  <si>
    <t>Tesoura cirúrgica reta 15cm</t>
  </si>
  <si>
    <t>TESOURA CURVA CASTRO VIEJO</t>
  </si>
  <si>
    <t>TESOURA IRIS RETA 12 CM - AÇO INOX</t>
  </si>
  <si>
    <t>Tesoura metzenbaum curva 15cm</t>
  </si>
  <si>
    <t>Tesoura spencer</t>
  </si>
  <si>
    <t>Agente de União Foto-Ativado 5,6 ml</t>
  </si>
  <si>
    <t>Algodão - Embalagem com 500g - fibra natural selecionada - isento de impurezas, tratamento especial nas fibras, 100% alg</t>
  </si>
  <si>
    <t>ALMOTOLIA 250 ML – TRANSPARANTE PLASTICA – BICO RETO</t>
  </si>
  <si>
    <t>APLICADOR DESCARTÁVEL MICROBUSCH 1,5 MM</t>
  </si>
  <si>
    <t>AVENTAL DESCARTÁVEL MANGA LONGA</t>
  </si>
  <si>
    <t>Babador Plástico adulto</t>
  </si>
  <si>
    <t>Banda matriz.</t>
  </si>
  <si>
    <t xml:space="preserve">BLOCOS DE PAPEL PARA ESPATULAÇÃO PEQUENO  </t>
  </si>
  <si>
    <t xml:space="preserve">BROCA P DIAMANTADA ALTA ROTAÇÃO 1011 - AÇO INOXIDAVEL   </t>
  </si>
  <si>
    <t>BROCA P DIAMANTADA ALTA ROTAÇÃO 1011 HL - HASTE LONGA - AÇO INOX</t>
  </si>
  <si>
    <t>BROCA P DIAMANTADA ALTA ROTAÇÃO 1012 - DOURADA - AÇO INOXIDA</t>
  </si>
  <si>
    <t xml:space="preserve">Broca P Diamantada alta rotação 1012 HL - Haste Longa - aço inoxidável  </t>
  </si>
  <si>
    <t xml:space="preserve">BROCA P DIAMANTADA ALTA ROTAÇÃO 1013 - AÇO INOXIDAVEL  </t>
  </si>
  <si>
    <t>Broca P. Diamantada alta rotação 1013 HL</t>
  </si>
  <si>
    <t xml:space="preserve">BROCA P DIAMANTADA ALTA ROTAÇÃO 1014 - AÇO INOXIDAVEL    </t>
  </si>
  <si>
    <t xml:space="preserve">Broca P Diamantada alta rotação 1014HL - Haste Longa - aço inoxidável.  </t>
  </si>
  <si>
    <t xml:space="preserve">BROCA P DIAMANTADA ALTA ROTAÇÃO 1015 - AÇO INOXIDAVEL  </t>
  </si>
  <si>
    <t>BROCA P. DIAMANTADA ALTA ROTAÇÃO 1015 HL</t>
  </si>
  <si>
    <t xml:space="preserve">BROCA P DIAMANTADA ALTA ROTAÇÃO 1016 - AÇO INOXIDAVEL   </t>
  </si>
  <si>
    <t>Broca P Diamantada alta rotação 1016HL - Haste Longa - aço inoxidável.</t>
  </si>
  <si>
    <t>BROCA P. DIAMANTADA ALTA ROTAÇÃO 1019</t>
  </si>
  <si>
    <t xml:space="preserve">BROCA P DIAMANTADA ALTA ROTAÇÃO 1019 HL - HASTE LONGA - AÇO </t>
  </si>
  <si>
    <t xml:space="preserve">Broca P Diamantada alta rotação 1024 - aço inoxidável.   </t>
  </si>
  <si>
    <t>Broca P. Diamantada alta rotação 1031.</t>
  </si>
  <si>
    <t xml:space="preserve">Broca P Diamantada alta rotação 1032 - aço inoxidável.   </t>
  </si>
  <si>
    <t xml:space="preserve">BROCA P. DIAMANTADA ALTA ROTAÇÃO 1033 - AÇO INOXIDAVEL  </t>
  </si>
  <si>
    <t xml:space="preserve">Broca P Diamantada alta rotação 1034 - aço inoxidável.   </t>
  </si>
  <si>
    <t xml:space="preserve">BROCA P. DIAMANTADA ALTA ROTAÇÃO 1035 - AÇO INOXIDÁVEL.  </t>
  </si>
  <si>
    <t>Broca P. Diamantada alta rotação 1045.</t>
  </si>
  <si>
    <t>Broca P. Diamantada alta rotação 1046.</t>
  </si>
  <si>
    <t>Broca P. Diamantada alta rotação 1062.</t>
  </si>
  <si>
    <t>Broca P. Diamantada alta rotação 1065.</t>
  </si>
  <si>
    <t>Broca P. Diamantada alta rotação 1090.</t>
  </si>
  <si>
    <t>Broca P. Diamantada alta rotação 1090 FF</t>
  </si>
  <si>
    <t>BROCA P. DIAMANTADA ALTA ROTAÇÃO 1091</t>
  </si>
  <si>
    <t>Broca P. Diamantada alta rotação 1092 - dourada.</t>
  </si>
  <si>
    <t>Broca P. Diamantada alta rotação 1093 - Dourada.</t>
  </si>
  <si>
    <t>Broca P Diamantada alta rotação 1093 FF - Dourada - aço inoxidável.</t>
  </si>
  <si>
    <t>Broca P. Diamantada alta rotação 1094</t>
  </si>
  <si>
    <t>Broca P. Diamantada alta rotação 1095</t>
  </si>
  <si>
    <t>BROCA P. DIAMANTADA ALTA ROTAÇÃO 1111</t>
  </si>
  <si>
    <t>Broca P. Diamantada alta rotação 1112.</t>
  </si>
  <si>
    <t>Broca P. Diamantada alta rotação 1112FF - Dourada.</t>
  </si>
  <si>
    <t xml:space="preserve">BROCA P. DIAMANTADA ALTA ROTAÇÃO 1190 F  -  DOURADA - AÇO INOXIDÁVEL.  </t>
  </si>
  <si>
    <t>Broca P. Diamantada alta rotação 1190FF - Dourada.</t>
  </si>
  <si>
    <t>Broca P. Diamantada alta rotação 1302</t>
  </si>
  <si>
    <t>Broca P. Diamantada alta rotação 2135  - Dourada.</t>
  </si>
  <si>
    <t xml:space="preserve">Broca P Diamantada alta rotação 2135 F - Dourada - aço inoxidável.  </t>
  </si>
  <si>
    <t>Broca P Diamantada alta rotação 2135 FF - Dourada - aço inoxidável</t>
  </si>
  <si>
    <t>Broca P. Diamantada alta rotação 2200.</t>
  </si>
  <si>
    <t>Broca P. Diamantada alta rotação 3070.</t>
  </si>
  <si>
    <t>Broca P. Diamantada alta rotação 3071.</t>
  </si>
  <si>
    <t>BROCA P. DIAMANTADA ALTA ROTAÇÃO 3082</t>
  </si>
  <si>
    <t>BROCA P. DIAMANTADA ALTA ROTAÇÃO 3083</t>
  </si>
  <si>
    <t>BROCA P. DIAMANTADA ALTA ROTAÇÃO 3118</t>
  </si>
  <si>
    <t xml:space="preserve">BROCA P. DIAMANTADA ALTA ROTAÇÃO 3118 F  -  DOURADA - AÇO INOXIDÁVEL.    </t>
  </si>
  <si>
    <t>Broca P. Diamantada alta rotação 3118FF - Dourada.</t>
  </si>
  <si>
    <t xml:space="preserve">BROCA P. DIAMANTADA ALTA ROTAÇÃO 3168 - AÇO INOXIDÁVEL.  </t>
  </si>
  <si>
    <t xml:space="preserve">BROCA P. DIAMANTADA ALTA ROTAÇÃO 3168 F  - DOURADA - AÇO INOXIDÁVEL.  </t>
  </si>
  <si>
    <t>Broca P. Diamantada alta rotação 3168 FF.</t>
  </si>
  <si>
    <t>Broca P. Diamantada alta rotação 3195  - Dourada.</t>
  </si>
  <si>
    <t>Broca P. Diamantada alta rotação 3195 F.</t>
  </si>
  <si>
    <t>Broca P. Diamantada alta rotação 3195 FF.</t>
  </si>
  <si>
    <t>Broca Shofú Chama de Vela -  Branca. Apresentação: blister com 01 unidade, abrasivos dentais para fino acabamento.</t>
  </si>
  <si>
    <t>Broca Shofú Esférica -  Branca. Apresentação: blister com 01 unidade, abrasivos dentais para fino acabamento.</t>
  </si>
  <si>
    <t>BROQUEIRO DE 24 FUROS</t>
  </si>
  <si>
    <t>Cabo de espelho.</t>
  </si>
  <si>
    <t xml:space="preserve"> CARBONO DUPLA FACE PARA ARTICULAÇÃO E REGISTRO DE OCLUSÃO</t>
  </si>
  <si>
    <t>CIMENTO DE FOSFATO DE ZINCO KIT</t>
  </si>
  <si>
    <t>Condicionador ácido gel 37%.</t>
  </si>
  <si>
    <t>Cone para polimento - feltro, nº 02.</t>
  </si>
  <si>
    <t>Cone para polimento - feltro, nº 03.</t>
  </si>
  <si>
    <t>Escova dental adulto.</t>
  </si>
  <si>
    <t>ESPÁTULA DE INSERÇÃO PARA RESTAURAÇÃO DE RESINA - AÇO INOX, SENSÍVEIS A SOLUÇÃO CLORADA - AUTOCLAVÁVEL</t>
  </si>
  <si>
    <t>Espelho bucal plano nº 05. Autoclavável.</t>
  </si>
  <si>
    <t>Forrador de cavidades ou verniz cavitário.</t>
  </si>
  <si>
    <t>Hidróxido de cálcio P.A.</t>
  </si>
  <si>
    <t>Hidróxido de Cálcio Radiopaco</t>
  </si>
  <si>
    <t>IONOMERO DE VIDRO, RESTAURAÇÃO, AUTOPOLIMERIZÁVEL.</t>
  </si>
  <si>
    <t>Ionômero de Vidro. Kit</t>
  </si>
  <si>
    <t>Lixa de aço 4mm.</t>
  </si>
  <si>
    <t>Lixa de aço 6mm.</t>
  </si>
  <si>
    <t>Matriz de poliéster.</t>
  </si>
  <si>
    <t>Papel Carbono para Articulação</t>
  </si>
  <si>
    <t>Pinça clínica.</t>
  </si>
  <si>
    <t>PONTAS PARA ACABAMENTO DE RESINA EM SILICONE</t>
  </si>
  <si>
    <t>Porta matriz.</t>
  </si>
  <si>
    <t>RESINA FOTOPOLIMERIZÁVEL FLOW A3</t>
  </si>
  <si>
    <t>Resina fotopolimerizável para dentes anteriores A1.</t>
  </si>
  <si>
    <t>Resina fotopolimerizável para dentes anteriores A2.</t>
  </si>
  <si>
    <t>Resina fotopolimerizável para dentes anteriores A3.</t>
  </si>
  <si>
    <t>Resina fotopolimerizável para dentes anteriores A3,5.</t>
  </si>
  <si>
    <t>RESINA FOTOPOLIMERIZAVEL PARA DENTES ANTERIORES B1</t>
  </si>
  <si>
    <t>Resina fotopolimerizável para dentes anteriores B2. Apresentação: embalagem com uma unidade. Composição: BIS-GMA (TEGDMA</t>
  </si>
  <si>
    <t>Resina fotopolimerizável para dentes anteriores B3. Apresentação: embalagem com uma unidade. Composição: BIS-GMA (TEGDMA</t>
  </si>
  <si>
    <t>Resina fotopolimerizável para dentes anteriores C2. Apresentação: embalagem com uma unidade. Composição: BIS-GMA (TEGDMA</t>
  </si>
  <si>
    <t>Resina fotopolimerizável para dentes anteriores C4. Apresentação: embalagem com uma unidade. Composição: BIS-GMA (TEGDMA</t>
  </si>
  <si>
    <t>Roletes de algodão.</t>
  </si>
  <si>
    <t>Selante para fóssulas e fissuras fotopolimerizável.</t>
  </si>
  <si>
    <t>SISTEMA ENHANCE DE ACABAMENTO DE RESINA FOTOPOLIMERIZÁVEL.</t>
  </si>
  <si>
    <t>Sugador atóxico descartável.</t>
  </si>
  <si>
    <t>TAÇA DE BORRACHA  CA BRANCA PARA PROFILAXIA</t>
  </si>
  <si>
    <t>Tira de poliéster</t>
  </si>
  <si>
    <t>Tiras de lixa para acabamento e polimento</t>
  </si>
  <si>
    <t>Vaselina sólida.</t>
  </si>
  <si>
    <t>BARREIRA GENGIVAL FOTOPOLIMERIZÁVEL</t>
  </si>
  <si>
    <t>Broca Endo Z FG Alta Rotação 24,5mm</t>
  </si>
  <si>
    <t>CIMENTO ENDODÔNTICO COM MTA</t>
  </si>
  <si>
    <t>CIMENTO REPARADOR MTA BRANCO</t>
  </si>
  <si>
    <t>Cimento endodôntico para obturação de canal radicular – Líquido</t>
  </si>
  <si>
    <t>Cimento endodôntico para obturação de canal radicular. Pó</t>
  </si>
  <si>
    <t>Cimento obturador provisório - pote com 20 gramas.</t>
  </si>
  <si>
    <t>Condensador de Guta Percha MCSPADDEN 25MM N°40-4</t>
  </si>
  <si>
    <t>Condensador de Guta Percha MCSPADDEN 25MM N°60-4</t>
  </si>
  <si>
    <t>CLOREXIDINA GEL 2%</t>
  </si>
  <si>
    <t>CONE GUTA PERCHA PROTAPER F1</t>
  </si>
  <si>
    <t>CONE GUTA PERCHA PROTAPER F2</t>
  </si>
  <si>
    <t>CONE GUTA PERCHA PROTAPER F3</t>
  </si>
  <si>
    <t>CONE GUTA PERCHA PROTAPER F4</t>
  </si>
  <si>
    <t>CONE GUTA PERCHA PROTAPER F5</t>
  </si>
  <si>
    <t>CONE GUTA PERCHA RECIPROCANTE R25</t>
  </si>
  <si>
    <t>CONE GUTA PERCHA RECIPROCANTE R40</t>
  </si>
  <si>
    <t>Cone Principal 1º. Série nos nº 15/40</t>
  </si>
  <si>
    <t>CONE PRINCIPAL 2º SÉRIE NOS Nº 45/80</t>
  </si>
  <si>
    <t>Cone Secundário R7</t>
  </si>
  <si>
    <t>CONE SECUNDARIO DE GUTA - PERCHA M 32mm</t>
  </si>
  <si>
    <t>CONE SECUNDÁRIO DE GUTA PERCHA M 34MM</t>
  </si>
  <si>
    <t xml:space="preserve">Cone secundário de guta percha FM. Apresentação: cx. contendo 120 pontas 28mm roladas a mão. Composição: óxido de zinco </t>
  </si>
  <si>
    <t>Conjunto de aspiração endodôntica.</t>
  </si>
  <si>
    <t>E.D.T.A. - AGENTE QUELANTE TRISSÓDICO 17%</t>
  </si>
  <si>
    <t>Endo PTC</t>
  </si>
  <si>
    <t>Espaçador digital cônico 25mm.</t>
  </si>
  <si>
    <t>Eucaliptol (solvente de gutta percha).</t>
  </si>
  <si>
    <t>Eugenol.</t>
  </si>
  <si>
    <t>Espelho Bucal Primeiro Plano n°05</t>
  </si>
  <si>
    <t>EXPLORADOR ENDODÔNTICO CURVO</t>
  </si>
  <si>
    <t>Explorador endodôntico reto.</t>
  </si>
  <si>
    <t>Formocresol.</t>
  </si>
  <si>
    <t>Grampo para isolamento nº 201.</t>
  </si>
  <si>
    <t>Grampo para isolamento nº 12A</t>
  </si>
  <si>
    <t>Grampo para isolamento nº 13A</t>
  </si>
  <si>
    <t>Grampo para isolamento nº 207. Apresentação: embalagem com uma unidade.</t>
  </si>
  <si>
    <t>Grampo para isolamento nº 208. Apresentação: embalagem com uma unidade.</t>
  </si>
  <si>
    <t>Grampo para isolamento nº 211. Apresentação: embalagem com uma unidade.</t>
  </si>
  <si>
    <t>KIT HIDRÓXIDO DE CÁLCIO EM SERINGA</t>
  </si>
  <si>
    <t>HIPOCLORITO DE SÓDIO</t>
  </si>
  <si>
    <t>IODOFÓRMIO - VIDRO COM 10G - LAMÍNULAS HEXAGONAIS BRILHANTES OU PÓ FINO CRISTALINO, COR AMARELO  - CITRINA E ODOR CARACT</t>
  </si>
  <si>
    <t>Lençol de borracha.</t>
  </si>
  <si>
    <t>LIMA ENDODÔNTICA 21MM TIPO HEDSTRON DE 15/40 1ª. SÉRIE - LIMA MANUAIS AÇO INOX DIN 1.4310, ELETRO-POLIDAS E USINADAS</t>
  </si>
  <si>
    <t>LIMA FLEXOFILE 21MM, 1ªSÉRIE 15-40</t>
  </si>
  <si>
    <t>LIMA FLEXOFILE 25MM, 1ª SÉRIE 15-40</t>
  </si>
  <si>
    <t>LIMA FLEXOFILE 31MM, 1ª SÉRIE 15-40</t>
  </si>
  <si>
    <t>Lima Endodôntica 21mm tipo Hedstron de 45/80 2º série.</t>
  </si>
  <si>
    <t>LIMA ENDODÔNTICA 21MM TIPO KERR DE 15/40 1ª. SÉRIE - LIMA MANUAIS AÇO INOX DIN 1.4310 ELETRO-POLIDAS E USINADAS</t>
  </si>
  <si>
    <t>LIMA ENDODÔNTICA 21MM TIPO KERR DE 10  - LIMA MANUAIS AÇO INOX DIN 1.4310 ELETRO-POLIDAS E USINADAS</t>
  </si>
  <si>
    <t>LIMA ENDODÔNTICA 21MM TIPO KERR DE 15 - LIMA MANUAIS AÇO INOX DIN 1.4310 ELETRO-POLIDAS E USINADAS</t>
  </si>
  <si>
    <t>LIMA ENDODÔNTICA 21 MM, TIPO KERR Nº 06</t>
  </si>
  <si>
    <t>Lima Endodôntica 21 mm, tipo Kerr nº.  08</t>
  </si>
  <si>
    <t>Lima Endodôntica 25mm tipo Hedstron 15/40 1º série.</t>
  </si>
  <si>
    <t>Lima Endodôntica 25mm tipo Hedstron de 45/80 2º série.</t>
  </si>
  <si>
    <t>LIMA ENDODÔNTICA 25 MM TIPO HEDSTRON Nº 15</t>
  </si>
  <si>
    <t>Lima Endodôntica 25mm tipo Kerr de 15/40 1º série. Apresentação: caixa contendo 06 unidades em cores diversas.</t>
  </si>
  <si>
    <t>LIMA ENDODÔNTICA 25 MM TIPO KERR Nº 06</t>
  </si>
  <si>
    <t>LIMA ENDODÔNTICA 25 MM TIPO KERR Nº 08</t>
  </si>
  <si>
    <t>LIMA ENDODÔNTICA 25MM TIPO KERR DE 10  - LIMA MANUAIS AÇO INOX DIN 1.4310 ELETRO-POLIDAS E USINADAS</t>
  </si>
  <si>
    <t>LIMA ENDODÔNTICA 25MM TIPO KERR DE 15 - LIMA MANUAIS AÇO INOX DIN 1.4310 ELETRO-POLIDAS E USINADAS</t>
  </si>
  <si>
    <t>Lima Endodôntica 25 mm, tipo Kerr nº. 30</t>
  </si>
  <si>
    <t>LIMA ENDODÔNTICA 31MM TIPO HEDSTRON DE 15/40 1ª. SÉRIE - LIMA MANUAIS AÇO INOX DIN 1.4310 ELETRO-POLIDAS E USINADAS</t>
  </si>
  <si>
    <t>Lima Endodôntica 31mm tipo Hedstron de 45/80 2º série</t>
  </si>
  <si>
    <t>LIMA ENDODÔNTICA 31MM TIPO KERR DE 15/40 1ª. SÉRIE - LIMA MANUAIS AÇO INOX DIN 1.4310 ELETRO-POLIDAS E USINADAS</t>
  </si>
  <si>
    <t>LIMA ENDODÔNTICA 31 MM TIPO KERR Nº 06</t>
  </si>
  <si>
    <t>LIMA ENDODÔNTICA 31 MM TIPO KERR Nº 08</t>
  </si>
  <si>
    <t>LIMA ENDODÔNTICA 31MM TIPO KERR DE 10 - LIMA MANUAIS AÇO INOX DIN 1.4310 ELETRO-POLIDAS E USINADAS</t>
  </si>
  <si>
    <t>LIMA ENDODÔNTICA 31MM TIPO KERR n° 15</t>
  </si>
  <si>
    <t>LIMA ENDODÔNTICA 31 MM, TIPO KERR Nº 30</t>
  </si>
  <si>
    <t>Lima Endodontica Reciprocante 25.08 21mm</t>
  </si>
  <si>
    <t>Lima Endodontica Reciprocante 25.08 25mm</t>
  </si>
  <si>
    <t>Lima Endodontica Rotatória Reiciprocante 25.08 31mm</t>
  </si>
  <si>
    <t>Lima Reciprocante Blue NITI 25.08 21mm</t>
  </si>
  <si>
    <t>Lima Reciprocante Blue NITI 25.08 25mm</t>
  </si>
  <si>
    <t>Lima Reciprocante Blue NITI 25.08 31mm</t>
  </si>
  <si>
    <t>Lima Reciprocante Blue NITI 40.06 21mm</t>
  </si>
  <si>
    <t>Lima Reciprocante Blue NITI 40.06 25mm</t>
  </si>
  <si>
    <t>Lima Reciprocante Blue NITI 40.06 31mm</t>
  </si>
  <si>
    <t>LIMA ROTATORIA 17 21MM T-FILE</t>
  </si>
  <si>
    <t>LIMA ROTATORIA 17 25MM T-FILE</t>
  </si>
  <si>
    <t>LIMA ENDODÔNTICA ROTATÓRIA PRO-TAPER 21 MM</t>
  </si>
  <si>
    <t>Lima endodôntica rotatória pro taper 25mm.</t>
  </si>
  <si>
    <t>LIMA ENDODÔNTICA ROTATÓRIA PRO TAPER 31mm</t>
  </si>
  <si>
    <t>LIMA  ENDODÔNTICA ROTATORIA PRO TAPER -21 MM</t>
  </si>
  <si>
    <t>LIMA  ENDODÔNTICA ROTATORIA PRO TAPER -25</t>
  </si>
  <si>
    <t>LIMA  ENDODÔNTICA ROTATORIA PRO TAPER -31 MM</t>
  </si>
  <si>
    <t>LIMA  ENDODÔNTICA ROTATORIA PRO TAPER F4 -21 MM</t>
  </si>
  <si>
    <t>LIMA  ENDODÔNTICA ROTATORIA PRO TAPER F4 -25 MM</t>
  </si>
  <si>
    <t>LIMA  ENDODÔNTICA ROTATORIA PRO TAPER F4 -31 MM</t>
  </si>
  <si>
    <t>LIMA  ENDODÔNTICA ROTATORIA PRO TAPER F5 -21 MM</t>
  </si>
  <si>
    <t>LIMA  ENDODÔNTICA ROTATORIA PRO TAPER F5 -25 MM</t>
  </si>
  <si>
    <t>LIMA  ENDODÔNTICA ROTATORIA PRO TAPER F5-31 MM</t>
  </si>
  <si>
    <t>Líquido de Dakin. Apresentação: frasco plástico contendo 1 litro</t>
  </si>
  <si>
    <t>NAVI TIPS 27mm</t>
  </si>
  <si>
    <t>NDP Solução endodôntica - fórmula e ação. Apresentação: caixa com 5 tubetes plásticos com 1ml cada.</t>
  </si>
  <si>
    <t>Óxido de zinco.</t>
  </si>
  <si>
    <t>PARAMONOCLOROFENOL</t>
  </si>
  <si>
    <t>PONTA DE GUTA - PERCHA PRO 04 - 15/40</t>
  </si>
  <si>
    <t>PONTA DE GUTA PERCHA PRO 04 N.45/80</t>
  </si>
  <si>
    <t>PONTA DE GUTA PERCHA PRO 06 N°.45/80</t>
  </si>
  <si>
    <t>Ponta de Guta - Percha ACESSÓRIO R7</t>
  </si>
  <si>
    <t>Ponta de Guta - Percha ACESSÒRIO R8</t>
  </si>
  <si>
    <t>Ponta de Guta - Percha 1ª SÉRIE 15/40</t>
  </si>
  <si>
    <t>Ponta de Guta - Percha 2ª SÉRIE 45/80</t>
  </si>
  <si>
    <t>PONTA DE PAPEL ABSORVENTE DE 15/40  CELL PACK ESTERILIZADAS</t>
  </si>
  <si>
    <t>PONTA DE PAPEL ABSORVENTE DE 45/80  CELL PACK ESTERILIZADAS</t>
  </si>
  <si>
    <t>Ponta de papel absorvente R25. CELL PACK ESTERILIZADAS</t>
  </si>
  <si>
    <t>Ponta de papel absorvente R40 CELL PACK ESTERILIZADAS</t>
  </si>
  <si>
    <t>PONTAS DE PAPEL PROTAPER F1 CELL PACK ESTERILIZADAS</t>
  </si>
  <si>
    <t>PONTAS DE PAPEL PROTAPER F2 CELL PACK ESTERILIZADAS</t>
  </si>
  <si>
    <t>Pontas de papel protaper F3 - CELL PACK ESTERILIZADAS</t>
  </si>
  <si>
    <t>POSICIONADOR RADIOGRÁFICO ENDODÔNTICO</t>
  </si>
  <si>
    <t>SERINGA DESCARTÁVEL 10ml</t>
  </si>
  <si>
    <t>SOLUÇÃO DE MILTON</t>
  </si>
  <si>
    <t>Teste de Sensibilidade Gás Refrigerante</t>
  </si>
  <si>
    <t>Embalagem plástica para esterilização de instrumental grau cirúrgico 15cm x 25cm - com fita selante pct com 200 unidades</t>
  </si>
  <si>
    <t>Embalagem plástica para esterilização de instrumental grau cirúrgico 19cmx33cm</t>
  </si>
  <si>
    <t>Embalagem plástica para esterilização de instrumental grau cirúrgico 5,5cm x 13cm, auto-selante</t>
  </si>
  <si>
    <t xml:space="preserve">ESCOVA DE AÇO PARA LIMPEZA DE BROCAS - CORPO DE PLÁSTICO CILÍNDRICOS COM CERDAS DE AÇO. </t>
  </si>
  <si>
    <t>Fita teste para Autoclave</t>
  </si>
  <si>
    <t>Mini incubadora bivolt</t>
  </si>
  <si>
    <t>PAPEL GRAU CIRÚRGICO-ISENTO DE FUROS, SEM CORANTES, REPELENTE A LÍQUIDOS, RESISTENTE A RASGOS E INODORO- ROLO 05CMX100M</t>
  </si>
  <si>
    <t>PAPEL GRAU CIRÚRGICO-ISENTO DE FUROS, SEM CORANTES, REPELENTE A LÍQUIDOS, RESISTENTE A RASGOS E INODORO- ROLO 08CMX100M</t>
  </si>
  <si>
    <t>PAPEL GRAU CIRÚRGICO - ISENTO DE FUROS, SEM CORANTES, REPELENTE A LÍQUIDOS, RESISTENTE A RASGOS E INODORO- ROLO10CMX100M</t>
  </si>
  <si>
    <t>PAPEL GRAU CIRÚRGICO-ISENTO DE FUROS, SEM CORANTES, REPELENTE A LÍQUIDOS, RESISTENTE A RASGOS E INODORO- ROLO 15CMX100M</t>
  </si>
  <si>
    <t>PAPEL GRAU CIRURGICO 17CM X 100M</t>
  </si>
  <si>
    <t>Teste de indicador biológico</t>
  </si>
  <si>
    <t xml:space="preserve">Álcool etílico - 92,8% comum, 1 litro. </t>
  </si>
  <si>
    <t xml:space="preserve">Articulador sem mola tipo charneira para prótese total. Composição: metal polido. Caixa contendo 01 unidade. </t>
  </si>
  <si>
    <t>BRANCO DE ESPANHA</t>
  </si>
  <si>
    <t>Cera de utilidade. Caixa verde com 225 gramas. Composição: cera de petróleo, óleo minerais, corante e aromatizante embal</t>
  </si>
  <si>
    <t>CERA PERIFÉRICA PARA COLOCAÇÃO DA BORDA DA MOLDEIRA PARA MOLDAGEM DE ALGINATO NA COR BRANCA DE Nº 06 - CX. COM 40 BASTÕE</t>
  </si>
  <si>
    <t>Cera rosa 7: apresentação ponte de 225 gramas, uso odontológico. Composição: parafina, cera de petróleo, óleos minerais,</t>
  </si>
  <si>
    <t>Gesso comum II</t>
  </si>
  <si>
    <t>Gesso Pedra III.</t>
  </si>
  <si>
    <t xml:space="preserve">Isolante líquido para resinas acrílicas (frasco 500 ml) com película. Composição: alginato de sódio e água. </t>
  </si>
  <si>
    <t xml:space="preserve">Mandril para disco de aço PM 303 cromado com aperto no parafuso. </t>
  </si>
  <si>
    <t>Mandril para discos e serras.</t>
  </si>
  <si>
    <t>MUFLAS P/MICROONDAS</t>
  </si>
  <si>
    <t>Pasta de zinco enólica para moldagem de bocas desdentadas. Composição: eugenol 18%, óxido de zinco e óleo vegetal, resin</t>
  </si>
  <si>
    <t>Pavio de barbante para lamparina média e lamparina hanau média</t>
  </si>
  <si>
    <t xml:space="preserve">Pavio de barbante para lamparina pequena e lamparina hanau fino. </t>
  </si>
  <si>
    <t>Placa de cristal 1,5 mm</t>
  </si>
  <si>
    <t xml:space="preserve">Pote de vidro com tampa para manipulação de resina acrílica. Caixa contendo 01 unidade. Composição: vidro grande. </t>
  </si>
  <si>
    <t>Removedor de cera e gorduras de próteses odontológicas. Apresentação: frasco com 500 ml. Composição: hidrocarboneto alif</t>
  </si>
  <si>
    <t>Silicone por condensação de alta precisão e catalizador</t>
  </si>
  <si>
    <t xml:space="preserve">Solvente para gesso. Embalagem de 01 litro. Composição: base de água destilada, sal e corante. </t>
  </si>
  <si>
    <t>Adesivo instantâneo multiuso</t>
  </si>
  <si>
    <t>Alginato com presa regular, aroma de menta, livre de poeira para impressões. Cumpre a especificação ISSO 1563-1978 E Cla</t>
  </si>
  <si>
    <t>Alginato plus de presa especial e rápida para impressão. Livres de poeira. Composição: diatomita, alginato de potássio d</t>
  </si>
  <si>
    <t>Bastão para brilho e prótese dentária. Composição: dióxido de silico e ceras artificiais. Embalagem rosa contendo 01 bas</t>
  </si>
  <si>
    <t>Blocos de papel para espatulação. Grande 15x7,8cm. Pacote com 50 folhas.</t>
  </si>
  <si>
    <t xml:space="preserve">Broca esférica nº 10 para caneta de motor de bancada - fresa de aço. </t>
  </si>
  <si>
    <t>Broca ponta trimmer nº04</t>
  </si>
  <si>
    <t>Broca tungstênio carbide corte cruzado fino</t>
  </si>
  <si>
    <t>Broca tungstênio carbide corte espiral grossa.</t>
  </si>
  <si>
    <t xml:space="preserve">Broca de tungstênio carbide corte cruzado médio. </t>
  </si>
  <si>
    <t>Carbono dupla face de Articulação e registro de oclusão</t>
  </si>
  <si>
    <t>Disco para recortador de gesso- Disco de 10 Pol. , encaixe 5/8</t>
  </si>
  <si>
    <t>Escova de algodão - 100x10 mm</t>
  </si>
  <si>
    <t>ESCOVA DE BRIM AZUL - 100x10MM</t>
  </si>
  <si>
    <t xml:space="preserve">Escova de flanela para brilho - 10 cm de diâmetro. </t>
  </si>
  <si>
    <t>Espátula 7 - Aço inox sensível a solução clorada</t>
  </si>
  <si>
    <t xml:space="preserve">Espátula esculpidor holemback nº 35. </t>
  </si>
  <si>
    <t>Espátula Lecron - Aço inox sensível a solução clorada</t>
  </si>
  <si>
    <t>Lixa para madeira.Nº 100</t>
  </si>
  <si>
    <t>Lixa para madeira.Nº 120</t>
  </si>
  <si>
    <t>Monômero autopolimerizável - frasco de vidro com 01 litro.</t>
  </si>
  <si>
    <t xml:space="preserve">Monômero termopolimerizável - frasco de vidro com 1000 ml, 01 litro para microondas. </t>
  </si>
  <si>
    <t>Placa base fina para preparação de impressões para prótese, com placas superiores e inferiores.</t>
  </si>
  <si>
    <t>Placa base grossa para preparação de impressões para prótese, com placas superiores e inferiores.</t>
  </si>
  <si>
    <t>Polímero incolor acrílico termo polimerizável para microondas. Composição: copolímero metil etil, metilmetacril, perox D</t>
  </si>
  <si>
    <t>Polímero incolor autopolimerizável – frasco com 1kg</t>
  </si>
  <si>
    <t>POLIMERO ROSA AUTOPOLIMERIZÁVEL - FRASCO 1KG</t>
  </si>
  <si>
    <t>Polímero rosa claro com veias termo polimerizável para microondas-</t>
  </si>
  <si>
    <t>embalagem plástica tipo sacolé</t>
  </si>
  <si>
    <t>luva nitrilica sem pó tamanho M</t>
  </si>
  <si>
    <t>luva de borracha</t>
  </si>
  <si>
    <t>Álcool etilico hidratado 70%</t>
  </si>
  <si>
    <t>broca carbide cirurgica nº4</t>
  </si>
  <si>
    <t>broca carbide cirurgica nº6</t>
  </si>
  <si>
    <t>broca carbide cirurgica nº  8</t>
  </si>
  <si>
    <t>REF</t>
  </si>
  <si>
    <t>broca carbide cirurgica nº 10</t>
  </si>
  <si>
    <t>seringa carpule</t>
  </si>
  <si>
    <t>amálgama em cápsulas</t>
  </si>
  <si>
    <t>colgaduras</t>
  </si>
  <si>
    <t>lima endodontica 25mm tipo kerr nº20</t>
  </si>
  <si>
    <t>lima endodontica 25mm tipo kerr nº40</t>
  </si>
  <si>
    <t>Dentes de resina acrílica – Tamanho 264 – cor 66 – superior</t>
  </si>
  <si>
    <t>PL</t>
  </si>
  <si>
    <t>Dentes de resina acrílica. Tamanho 264 - cor 66 - inferior.</t>
  </si>
  <si>
    <t>Dentes de resina acrílica. Tamanho 263 – cor 66 superior</t>
  </si>
  <si>
    <t>Dentes de resina acrílica. Tamanho 263 – cor 66 inferior</t>
  </si>
  <si>
    <t>Dentes de resina acrílica. Tamanho 30L - cor 66 superior</t>
  </si>
  <si>
    <t>Dentes de resina acrílica. Tamanho 30M - cor 66 inferior</t>
  </si>
  <si>
    <t>Dentes de resina acrílica. Tamanho 30M - cor 66 superior</t>
  </si>
  <si>
    <t>Dentes de resina acrílica. Tamanho 30L - cor 66 inferior</t>
  </si>
  <si>
    <t>Dentes de resina acrílica. Tamanho A25 - cor 66 superior</t>
  </si>
  <si>
    <t>Dentes de resina acrílica. Tamanho A25 - cor 66 inferior</t>
  </si>
  <si>
    <t>Dentes de resina acrílica. Tamanho 2N - cor 66 Inferior</t>
  </si>
  <si>
    <t>Dentes de resina acrílica. Tamanho 2N - cor 66 Superior</t>
  </si>
  <si>
    <t>Dentes de resina acrílica. Tamanho 266 - cor 66 Superior</t>
  </si>
  <si>
    <t>Dentes de resina acrílica. Tamanho 266 - cor 66 Inferior</t>
  </si>
  <si>
    <t>Dentes de resina acrílica. Tamanho 264 - cor 67 Superior</t>
  </si>
  <si>
    <t>Dentes de resina acrílica. Tamanho 263 - cor 67 Superior</t>
  </si>
  <si>
    <t>Dentes de resina acrílica Tamanho 263 - cor 67 inferior</t>
  </si>
  <si>
    <t>Dentes de resina acrílica Tamanho 30M -  cor 67 superior</t>
  </si>
  <si>
    <t xml:space="preserve"> Dentes de resina acrílica. Tamanho 30M - cor 67 inferior</t>
  </si>
  <si>
    <t xml:space="preserve"> Dentes de resina acrílica. Tamanho 30L - cor 67 superior</t>
  </si>
  <si>
    <t xml:space="preserve"> Dentes de resina acrílica. Tamanho 30L - cor 67 inferior</t>
  </si>
  <si>
    <t xml:space="preserve"> Dentes de resina acrílica. Tamanho A25 - cor 67 superior</t>
  </si>
  <si>
    <t xml:space="preserve"> Dentes de resina acrílica. Tamanho A25 - cor 67 inferior</t>
  </si>
  <si>
    <t xml:space="preserve"> Dentes de resina acrílica. Tamanho 2N- cor 67 inferior</t>
  </si>
  <si>
    <t xml:space="preserve"> Dentes de resina acrílica. Tamanho 2N- cor 67 superior</t>
  </si>
  <si>
    <t xml:space="preserve"> Dentes de resina acrílica. Tamanho 266- cor 67 superior</t>
  </si>
  <si>
    <t xml:space="preserve"> Dentes de resina acrílica. Tamanho 266- cor 67 inferior</t>
  </si>
  <si>
    <t>Dentes de resina acrílica. Tamanho 2P– cor 67 inferior</t>
  </si>
  <si>
    <t>Dentes de resina acrílica. Tamanho 2P– cor 67 superior</t>
  </si>
  <si>
    <t>Dentes de resina acrílica. Tamanho 264 – cor 69 superior</t>
  </si>
  <si>
    <t>Dentes de resina acrílica. Tamanho 264 - cor 69 inferior.</t>
  </si>
  <si>
    <t>Dentes de resina acrílica. Tamanho 263 – cor 69 superior</t>
  </si>
  <si>
    <t>Dentes de resina acrílica. Tamanho 263 – cor 69 inferior</t>
  </si>
  <si>
    <t>Dentes de resina acrílica. Tamanho 30M – cor 69 superior</t>
  </si>
  <si>
    <t>Dentes de resina acrílica. Tamanho 30M – cor 69 inferior</t>
  </si>
  <si>
    <t>Dentes de resina acrílica. Tamanho 30L – cor 69 superior</t>
  </si>
  <si>
    <t>Dentes de resina acrílica. Tamanho 30L – cor 69 inferior</t>
  </si>
  <si>
    <t>Dentes de resina acrílica. Tamanho A25 – cor 69 superior</t>
  </si>
  <si>
    <t>Dentes de resina acrílica. Tamanho A25 – cor 69 inferior</t>
  </si>
  <si>
    <t>Dentes de resina acrílica. Tamanho 2N– cor 69 inferior</t>
  </si>
  <si>
    <t>Dentes de resina acrílica. Tamanho 2N– cor 69 superior</t>
  </si>
  <si>
    <t>Dentes de resina acrílica.Tamanho 264 - cor 67 inferior.</t>
  </si>
  <si>
    <t>Dentes de resina acrílica. Tamanho 266 - cor 69 superior</t>
  </si>
  <si>
    <t>Dentes de resina acrílica. Tamanho 266 - cor 69 inferior</t>
  </si>
  <si>
    <t>Dentes de resina acrílica. Tamanho 2P - cor 69 inferior</t>
  </si>
  <si>
    <t>Dentes de resina acrílica. Tamanho 2P - cor 69 superior</t>
  </si>
  <si>
    <t>Dentes de resina acrílica. Tamanho 32 M - cor 66 superior</t>
  </si>
  <si>
    <t>Dentes de resina acrílica. Tamanho 32 M - cor 66 inferior</t>
  </si>
  <si>
    <t>Dentes de resina acrílica. Tamanho 32 L - cor 66 superior</t>
  </si>
  <si>
    <t>Dentes de resina acrílica. Tamanho 32 L - cor 66 inferior</t>
  </si>
  <si>
    <t>Dentes de resina acrílica. Tamanho 32 M - cor 67 superior</t>
  </si>
  <si>
    <t>Dentes de resina acrílica. Tamanho 32 M - cor 67 inferior</t>
  </si>
  <si>
    <t>Dentes de resina acrílica. Tamanho 32 L - cor 67 superior</t>
  </si>
  <si>
    <t>Dentes de resina acrílica. Tamanho 32 L - cor 67 inferior</t>
  </si>
  <si>
    <t>Dentes de resina acrílica. Tamanho 32 M - cor 69 superior</t>
  </si>
  <si>
    <t>Dentes de resina acrílica. Tamanho 32 M - cor 69 inferior</t>
  </si>
  <si>
    <t>Dentes de resina acrílica. Tamanho 32 L - cor 69 superior</t>
  </si>
  <si>
    <t>Dentes de resina acrílica. Tamanho 32 L - cor 69 inferior</t>
  </si>
  <si>
    <t>Dentes de resina acrílica. Tamanho 263 - cor 62 superior</t>
  </si>
  <si>
    <t>Dentes de resina acrílica. Tamanho 263 - cor 62 inferior.</t>
  </si>
  <si>
    <t>Dentes de resina acrílica. Tamanho 264 - cor 62 superior</t>
  </si>
  <si>
    <t>Dentes de resina acrílica.Tamanho 264 - cor 62 inferior.</t>
  </si>
  <si>
    <t>Dentes de resina acrílica. Tamanho A 25- cor 62 superior</t>
  </si>
  <si>
    <t>Dentes de resina acrílica. Tamanho A25 - cor 62 inferior</t>
  </si>
  <si>
    <t>Dentes de resina acrílica. Tamanho A 23- cor 62 superior</t>
  </si>
  <si>
    <t>Dentes de resina acrílica.Tamanho  A23 - cor 62 inferior.</t>
  </si>
  <si>
    <t>Dentes de resina acrílica. Tamanho 30 L - cor 62 superior</t>
  </si>
  <si>
    <t>Dentes de resina acrílica. Tamanho 30 L - cor 62 inferior.</t>
  </si>
  <si>
    <t>Dentes de resina acrílica. Tamanho 32 M - cor 62 inferior</t>
  </si>
  <si>
    <t>Dentes de resina acrílica. Tamanho 264 - cor 81 superior</t>
  </si>
  <si>
    <t>Dentes de resina acrílica. Tamanho 264 - cor 60 superior</t>
  </si>
  <si>
    <t>Dentes de resina acrílica. Tamanho 30 L - cor 81 superior.</t>
  </si>
  <si>
    <t>Dentes de resina acrílica. Tamanho 30 L - cor 60 superior.</t>
  </si>
  <si>
    <t>Dentes de resina acrílica. Tamanho 32L - cor 62 inferior.</t>
  </si>
  <si>
    <t>Dentes de resina acrílica. Tamanho 32 L - cor 62 superior</t>
  </si>
  <si>
    <t>BANDEJA CLÍNICA ODONTOLÓGICA</t>
  </si>
  <si>
    <t>ESCOVA DENTAL INFANTIL</t>
  </si>
  <si>
    <t>ponta de papel absorvente R20 cell pack esterilizadas</t>
  </si>
  <si>
    <t>Dentes de resina acrilica. Tamanho 32M - cor 62 superior</t>
  </si>
  <si>
    <t>Dentes de resina acrílica. Tamanho 30 M - cor 62 superior</t>
  </si>
  <si>
    <t>Dentes de resina acrílica. Tamanho 30M - cor 62 inferior.</t>
  </si>
  <si>
    <t>LUVA DE LATEX PARA PROCEDIMENTO NAO ESTERIL – TAMANHO PP</t>
  </si>
  <si>
    <t>LUVA NITRILICA SEM PO - TAMANHO P</t>
  </si>
  <si>
    <t>MASCARA DE PROTECAO N95</t>
  </si>
  <si>
    <t>MASCARA DESCARTAVEL TRIPLA COM ELASTICO</t>
  </si>
  <si>
    <t>AGULHA GENGIVAL 30g CURTA (CAIXA C/100 unidades)</t>
  </si>
  <si>
    <t>AGULHA GENGIVAL DESCARTÁVEL 27G LONGA</t>
  </si>
  <si>
    <t>CONDENSADOR DE GUTA PERCHA MCSPADDEN 25MM N°40-4</t>
  </si>
  <si>
    <t>CONDENSADOR DE GUTA PERCHA MCSPADDEN 25MM N°60-4</t>
  </si>
  <si>
    <t>Óleo lubrificante para caneta de alta rotação e baixa rotação.</t>
  </si>
  <si>
    <t xml:space="preserve">PAPEL TOALHA BRANCO - INTERFOLHA 2 DOBRAS   </t>
  </si>
  <si>
    <t>Sabão líquido neutro</t>
  </si>
  <si>
    <t>Escova para limpeza</t>
  </si>
  <si>
    <t>Pano de limpeza multiuso semi descartável</t>
  </si>
  <si>
    <t>ÁGUA OXIGENADA 10 VOL. FRASCO 1 LITRO</t>
  </si>
  <si>
    <t>BICARBONATO DE SÓDIO - SACHÊ 40 GR</t>
  </si>
  <si>
    <t>Chave para ajuste e aperto de pontas de ultrassom – compatível com aparelho Kondortech.</t>
  </si>
  <si>
    <t>CLOREXIDINA 2%</t>
  </si>
  <si>
    <t>DESSENSIBILIZANTE DE DENTES SENSÍVEIS</t>
  </si>
  <si>
    <t>Escova de Robson.</t>
  </si>
  <si>
    <t>Evidenciador de placa. Solução.</t>
  </si>
  <si>
    <t>Fio Dental Embalagem de 50 m</t>
  </si>
  <si>
    <t>Pedra Pomes</t>
  </si>
  <si>
    <t>Pontas para sistema ultrassônico - compatível com aparelho SHUSTER</t>
  </si>
  <si>
    <t>Sonda milimetrada G Willians.</t>
  </si>
  <si>
    <t>SONDA NABERS</t>
  </si>
  <si>
    <t>TUNELIZADOR</t>
  </si>
  <si>
    <t>Filme radiográfico infantil IP -01 de velocidade F (intermediária).</t>
  </si>
  <si>
    <t>Filme radiográfico intra oral de velocidade E, adulto.</t>
  </si>
  <si>
    <t>Fixador dental para filme radiográfico (475 ml)</t>
  </si>
  <si>
    <t>Posicionador de RX adulto autoclavável.</t>
  </si>
  <si>
    <t>Posicionador de RX infantil autoclavavel</t>
  </si>
  <si>
    <t>Revelador dental para filme radiográfico (475 ml).</t>
  </si>
  <si>
    <t>Pontas para sistema ultrasônico - compatível com aparelho kondortech</t>
  </si>
  <si>
    <t>Pontas para sistema ultrassônico - compatível com aparelho DENTEMED</t>
  </si>
  <si>
    <t>Esponja multiuso lava louça cor verde amarela</t>
  </si>
  <si>
    <t>Detergente enzimático.</t>
  </si>
  <si>
    <t>DESINFETANTE A BASE DE QUATERNÁRIO DE AMÔNIA 5° GERAÇÃO</t>
  </si>
  <si>
    <t>Flúor gel com sabor.</t>
  </si>
  <si>
    <t>Pasta profilática.</t>
  </si>
  <si>
    <t>Ar Condicionado</t>
  </si>
  <si>
    <t>Equipamentos e Material Permanente</t>
  </si>
  <si>
    <t>Aparelhos, Equipamentos, Utensílios Médico-Odontológico, Laboratorial e Hospitalar</t>
  </si>
  <si>
    <t>Armário</t>
  </si>
  <si>
    <t>Armário Vitrine</t>
  </si>
  <si>
    <t>Arquivo</t>
  </si>
  <si>
    <t>Autorefrator</t>
  </si>
  <si>
    <t>Balança Antropométrica Adulto</t>
  </si>
  <si>
    <t>Banqueta</t>
  </si>
  <si>
    <t>Biombo</t>
  </si>
  <si>
    <t>Biombo Plumbífero</t>
  </si>
  <si>
    <t>Cadeira</t>
  </si>
  <si>
    <t>Cadeira de Rodas para Obeso</t>
  </si>
  <si>
    <t>Cadeira de Rodas Pediátrica</t>
  </si>
  <si>
    <t>Cadeira Oftalmológica</t>
  </si>
  <si>
    <t>Câmara Conservação Hemoderivados/Imuno/Termolábeis</t>
  </si>
  <si>
    <t>Coluna Oftalmológica</t>
  </si>
  <si>
    <t>Computador (Desktop-Básico)</t>
  </si>
  <si>
    <t>Dinamômetro</t>
  </si>
  <si>
    <t>Escada com 2 degraus</t>
  </si>
  <si>
    <t>Foco Refletor Ambulatorial</t>
  </si>
  <si>
    <t>Glicosímetro</t>
  </si>
  <si>
    <t>Impressora Laser (Comum)</t>
  </si>
  <si>
    <t>Lâmpada de Fenda</t>
  </si>
  <si>
    <t>Lanterna Clínica</t>
  </si>
  <si>
    <t>Lensômetro</t>
  </si>
  <si>
    <t>Mesa Auxiliar</t>
  </si>
  <si>
    <t>Mesa de Escritório</t>
  </si>
  <si>
    <t>Mesa de Exames</t>
  </si>
  <si>
    <t>Mesa para Computador</t>
  </si>
  <si>
    <t>Mesa para Impressora</t>
  </si>
  <si>
    <t>Oftalmoscópio</t>
  </si>
  <si>
    <t>Oftalmoscópio Binocular Indireto</t>
  </si>
  <si>
    <t>Otoscópio Simples</t>
  </si>
  <si>
    <t>Oxímetro de Pulso</t>
  </si>
  <si>
    <t>Poltrona Hospitalar</t>
  </si>
  <si>
    <t>Projetor Oftalmológico</t>
  </si>
  <si>
    <t>Refrator de Greens</t>
  </si>
  <si>
    <t>Retinoscópio</t>
  </si>
  <si>
    <t>Suporte de Soro</t>
  </si>
  <si>
    <t>Tonômetro</t>
  </si>
  <si>
    <t>Pinça Hartman Jacaré 9cm</t>
  </si>
  <si>
    <t>Pinça Baioneta 14cm</t>
  </si>
  <si>
    <t>Gancho de Ouvido Reto 90º 1,5mm</t>
  </si>
  <si>
    <t>Gancho de Ouvido Reto 90º 0,5mm</t>
  </si>
  <si>
    <t>Alicate Bico Reto Hikari</t>
  </si>
  <si>
    <t>Bisturi Eletronico Ultrassonico Veterinario</t>
  </si>
  <si>
    <t>Material para uso Veterinario</t>
  </si>
  <si>
    <t>Monitor Multiparametro Veterinario</t>
  </si>
  <si>
    <t>Destilador de Agua para Laboratorio, 4 litros</t>
  </si>
  <si>
    <t>Lavadora Ultrassonica</t>
  </si>
  <si>
    <t>Circuito Baraka Veterinario com mangueiras em silicone</t>
  </si>
  <si>
    <t>Colchoes Termicos</t>
  </si>
  <si>
    <t>Gaiola de Contenção para gatos em inox</t>
  </si>
  <si>
    <t>Maquina de Tosa Profissional com lamina 50</t>
  </si>
  <si>
    <t>Aspirador de pó</t>
  </si>
  <si>
    <t>Armario de Escritorio em aço, duas portas com tranca</t>
  </si>
  <si>
    <t>Mesa de Escritorio em Formato L</t>
  </si>
  <si>
    <t>Dispensador para copo descartavel</t>
  </si>
  <si>
    <t>Mangueira para agua 30 metros</t>
  </si>
  <si>
    <t>Torneira de Jardim</t>
  </si>
  <si>
    <t>Manutenção Aparelhos Oftalmologicos</t>
  </si>
  <si>
    <t>Manutenção e reparação de equipamentos e instrumentos ópticos</t>
  </si>
  <si>
    <t>Manutenção Aparelhos Otorrinolaringologia</t>
  </si>
  <si>
    <t>Manutenção e reparação de equipamentos e instrumentos ópticos e eletromédico</t>
  </si>
  <si>
    <t>Manutenção Aparelho de Ultrassonografia</t>
  </si>
  <si>
    <t>Mola Aerea para fechamento de porta até 45 Kg</t>
  </si>
  <si>
    <t>Outros Materias</t>
  </si>
  <si>
    <t>Estruturas Metalicas</t>
  </si>
  <si>
    <t>Tela Protetor de ralos</t>
  </si>
  <si>
    <t xml:space="preserve">Artefatos de Plastico </t>
  </si>
  <si>
    <t>Número do item</t>
  </si>
  <si>
    <t>Tipo do item</t>
  </si>
  <si>
    <t>Secretaria ou orgão requisitante</t>
  </si>
  <si>
    <t>Pacote 500g</t>
  </si>
  <si>
    <t>Alimentação</t>
  </si>
  <si>
    <t>Segurança Municipal</t>
  </si>
  <si>
    <t>Pacote 1kg</t>
  </si>
  <si>
    <t>Galão d'água</t>
  </si>
  <si>
    <t>Galão 20 litros</t>
  </si>
  <si>
    <t>Filtro de papel</t>
  </si>
  <si>
    <t>Pacote 30 unid.</t>
  </si>
  <si>
    <t>Margarina</t>
  </si>
  <si>
    <t>Pote 400g</t>
  </si>
  <si>
    <t>Pão</t>
  </si>
  <si>
    <t>KG - Média de 75 kg ao mês</t>
  </si>
  <si>
    <t>Copo descartável</t>
  </si>
  <si>
    <t>Embalagem 100 unid. 180ml.</t>
  </si>
  <si>
    <t>Embalagem 500 folhas</t>
  </si>
  <si>
    <t>Postites</t>
  </si>
  <si>
    <t>Embalagem 04 unid. 100 folhas cada</t>
  </si>
  <si>
    <t>Fita adesiva</t>
  </si>
  <si>
    <t>Caderno ata</t>
  </si>
  <si>
    <t>Pasta papel pardo</t>
  </si>
  <si>
    <t>Caneta (azul-preta-vermelha)</t>
  </si>
  <si>
    <t>Embalagem 50 unid.</t>
  </si>
  <si>
    <t>Tinta para carimbo</t>
  </si>
  <si>
    <t>Almofada para carimbo</t>
  </si>
  <si>
    <t>Clipes</t>
  </si>
  <si>
    <t>Caixa 500 unid.</t>
  </si>
  <si>
    <t>Grampos</t>
  </si>
  <si>
    <t>Embalagem 5.000 unid.</t>
  </si>
  <si>
    <t>Corretivo (líquido)</t>
  </si>
  <si>
    <t>Tesoura</t>
  </si>
  <si>
    <t>Lápis</t>
  </si>
  <si>
    <t>Pen drive</t>
  </si>
  <si>
    <t>Marcador de quadro branco</t>
  </si>
  <si>
    <t>Embalagem 12 unid.</t>
  </si>
  <si>
    <t>Furador de papel</t>
  </si>
  <si>
    <t>Grampo plástico (processo)</t>
  </si>
  <si>
    <t>Embalagem com 50 unid.</t>
  </si>
  <si>
    <t>Embalagem 04 rolos</t>
  </si>
  <si>
    <t>RS600,00</t>
  </si>
  <si>
    <t>Galão 05 litros</t>
  </si>
  <si>
    <t>Garrafa 01 litro</t>
  </si>
  <si>
    <t xml:space="preserve">Rodo </t>
  </si>
  <si>
    <t>Pá</t>
  </si>
  <si>
    <t>Flanela</t>
  </si>
  <si>
    <t xml:space="preserve">Pano de chão </t>
  </si>
  <si>
    <t>Pano de prato</t>
  </si>
  <si>
    <t>Lixeira inox 50 litros</t>
  </si>
  <si>
    <t>Utensílios domésticos</t>
  </si>
  <si>
    <t>Saco de lixo tamanhos variados</t>
  </si>
  <si>
    <t>embalagem com 100unid.</t>
  </si>
  <si>
    <t>RS150,00</t>
  </si>
  <si>
    <t>Odorizador de ambiente</t>
  </si>
  <si>
    <t>Balde</t>
  </si>
  <si>
    <t>Luva de borracha (limpeza)</t>
  </si>
  <si>
    <t>Par</t>
  </si>
  <si>
    <t>Bota de PVC (limpeza)</t>
  </si>
  <si>
    <t>Armário de aço</t>
  </si>
  <si>
    <t>Eletrodomésticos</t>
  </si>
  <si>
    <t>Computador</t>
  </si>
  <si>
    <t>Telefone</t>
  </si>
  <si>
    <t>Uniforme: Camisa, calça, bota, agasalho</t>
  </si>
  <si>
    <t>01 camisa; 01 calça; 01 par de botas; 01 agasalho</t>
  </si>
  <si>
    <t>Bandeiras (Município, Estado e País)</t>
  </si>
  <si>
    <t>Marmitex | Corpo de Bombeiros</t>
  </si>
  <si>
    <t>25 unid. por dia</t>
  </si>
  <si>
    <t>16 de abril de 2025</t>
  </si>
  <si>
    <t>Sim - Contrato 122/2024</t>
  </si>
  <si>
    <t>Sobremesa | Corpo de bombeiros</t>
  </si>
  <si>
    <t>Suco | Corpo de Bombeiros</t>
  </si>
  <si>
    <t>Botijão de gás P45</t>
  </si>
  <si>
    <t>Café - Manhã | Corpo de Bombeiros</t>
  </si>
  <si>
    <r>
      <rPr>
        <sz val="11"/>
        <color theme="1"/>
        <rFont val="Calibri"/>
        <family val="2"/>
        <scheme val="minor"/>
      </rPr>
      <t xml:space="preserve">15 unid. (Manhã)/ Todos os dias.         </t>
    </r>
    <r>
      <rPr>
        <b/>
        <sz val="11"/>
        <color rgb="FF000000"/>
        <rFont val="Calibri"/>
        <family val="2"/>
        <charset val="1"/>
      </rPr>
      <t xml:space="preserve">               </t>
    </r>
  </si>
  <si>
    <t>Café - Tarde | Corpo de Bombeiros</t>
  </si>
  <si>
    <r>
      <rPr>
        <sz val="11"/>
        <color theme="1"/>
        <rFont val="Calibri"/>
        <family val="2"/>
        <scheme val="minor"/>
      </rPr>
      <t xml:space="preserve">15 unid. (Tarde)/ Todos os dias.         </t>
    </r>
    <r>
      <rPr>
        <b/>
        <sz val="11"/>
        <color rgb="FF000000"/>
        <rFont val="Calibri"/>
        <family val="2"/>
        <charset val="1"/>
      </rPr>
      <t xml:space="preserve">               </t>
    </r>
  </si>
  <si>
    <t>Limpeza do Corpo de Bombeiros</t>
  </si>
  <si>
    <t>Todos os dias</t>
  </si>
  <si>
    <t>Janeiro de 2025</t>
  </si>
  <si>
    <t>Sim - Contrato 27/2019</t>
  </si>
  <si>
    <t>Purificador de Água</t>
  </si>
  <si>
    <t>Monitoramento (SEAL)</t>
  </si>
  <si>
    <t>01 unidade ao mês - Todos os dias - 24Hrs.</t>
  </si>
  <si>
    <t>09 de Outubro de 2025</t>
  </si>
  <si>
    <t>Sim - Contrato 200/2019</t>
  </si>
  <si>
    <t>Monitoramento (SECURE)</t>
  </si>
  <si>
    <t>20 de Abril de 2025</t>
  </si>
  <si>
    <t>Sim - Contrato 146/2021</t>
  </si>
  <si>
    <t>Impressões (Maquim)</t>
  </si>
  <si>
    <t>01 unidade ao mês - Número indeterminado de impressões ao mês</t>
  </si>
  <si>
    <t>Impressões</t>
  </si>
  <si>
    <t>10 de Maio de 2025</t>
  </si>
  <si>
    <t>Sim - Contrato 103/2020</t>
  </si>
  <si>
    <t xml:space="preserve">Combustível </t>
  </si>
  <si>
    <t>Posto de Gasolina</t>
  </si>
  <si>
    <t>Serviço de internet</t>
  </si>
  <si>
    <t>10 de Janeiro de 2025</t>
  </si>
  <si>
    <t>Sim - Contrato 04/2021</t>
  </si>
  <si>
    <t>Serviço de telefonia (corporativos)</t>
  </si>
  <si>
    <t>Comunicação</t>
  </si>
  <si>
    <t>Nâo</t>
  </si>
  <si>
    <t>10 de Novembro de 2025</t>
  </si>
  <si>
    <t>Sim - Contrato 17/2023</t>
  </si>
  <si>
    <t>PRANCHETAS</t>
  </si>
  <si>
    <t>MERCADORIAS EM GERAL</t>
  </si>
  <si>
    <t>R$</t>
  </si>
  <si>
    <t>Defesa Civil</t>
  </si>
  <si>
    <t xml:space="preserve">CANETAS </t>
  </si>
  <si>
    <t>FOLHAS A4 SULFITE</t>
  </si>
  <si>
    <t>GRAMPEADOR DE PAPEL 50 FOLHAS</t>
  </si>
  <si>
    <t>PASTA FICHÁRIO</t>
  </si>
  <si>
    <t>ENVELOPE PAPEL PARDO</t>
  </si>
  <si>
    <t>COLA DE PAPEL</t>
  </si>
  <si>
    <t xml:space="preserve">FITA ADESIVA TRANSPARENTE </t>
  </si>
  <si>
    <t xml:space="preserve">FITA CORRETIVA </t>
  </si>
  <si>
    <t>CADERNO PROTOCOLO</t>
  </si>
  <si>
    <t>CARIMBO DE RECEBIMENTO</t>
  </si>
  <si>
    <t xml:space="preserve">CARIMBO DE COPIA </t>
  </si>
  <si>
    <t>BLOCO ADESIVO 38X50</t>
  </si>
  <si>
    <t xml:space="preserve">CLIPES GALVANIZADO PARA PAPEL </t>
  </si>
  <si>
    <t xml:space="preserve">GRAMPO DE GRAMPEADOR DE PAPEL 26/6 </t>
  </si>
  <si>
    <t>Câmera fotográfica</t>
  </si>
  <si>
    <t>Permanente/Contínuo</t>
  </si>
  <si>
    <t>5 mil reais</t>
  </si>
  <si>
    <t xml:space="preserve">Drone </t>
  </si>
  <si>
    <t>Mochila tática 50L</t>
  </si>
  <si>
    <t>1400 reais</t>
  </si>
  <si>
    <t xml:space="preserve">Guincho Tifor  5,4t </t>
  </si>
  <si>
    <t>Notebook I5</t>
  </si>
  <si>
    <t>8 mil reais</t>
  </si>
  <si>
    <t xml:space="preserve">Desktop completo I5 </t>
  </si>
  <si>
    <t>7 mil reais</t>
  </si>
  <si>
    <t xml:space="preserve">Kit Datashow </t>
  </si>
  <si>
    <t>4 mil reais</t>
  </si>
  <si>
    <t>3 mil reais</t>
  </si>
  <si>
    <t>Mesa para reunião 3,20 X 1,20</t>
  </si>
  <si>
    <t>2 mil reais</t>
  </si>
  <si>
    <t>Cadeira de escritório Presidente base cromada com rodinha</t>
  </si>
  <si>
    <t>Cadeira de escritório comum</t>
  </si>
  <si>
    <t>2500 reais</t>
  </si>
  <si>
    <t xml:space="preserve">Armário de aço (duas portas) para escritório com chave </t>
  </si>
  <si>
    <t>Trena longa fita de PVC 50m</t>
  </si>
  <si>
    <t>200 reais</t>
  </si>
  <si>
    <t>Estante de aço</t>
  </si>
  <si>
    <t>2400 reais</t>
  </si>
  <si>
    <t>Armário roupeiro de aço 8 portas</t>
  </si>
  <si>
    <t>2300 reais</t>
  </si>
  <si>
    <t>Impressora multifuncional colorida</t>
  </si>
  <si>
    <t>Consumo/ Não contínuo</t>
  </si>
  <si>
    <t>600 reais</t>
  </si>
  <si>
    <t>Bebedouro de coluna galão</t>
  </si>
  <si>
    <t>800 reais</t>
  </si>
  <si>
    <t>Dispenser (Suporte) de copo descartável</t>
  </si>
  <si>
    <t>100 reais</t>
  </si>
  <si>
    <t>Quadro de aviso de cortiça</t>
  </si>
  <si>
    <t>Expediente / Escritório</t>
  </si>
  <si>
    <t>70 reais</t>
  </si>
  <si>
    <t>Mangueira de sucção de 25m (para tempos chuvosos)</t>
  </si>
  <si>
    <t>6000 reais</t>
  </si>
  <si>
    <t xml:space="preserve">Máscara com filtro para combate de incêndio </t>
  </si>
  <si>
    <t>10000 reais</t>
  </si>
  <si>
    <t xml:space="preserve">Balaclava de combate a incêndio </t>
  </si>
  <si>
    <t xml:space="preserve"> Modem Roteador Wi-fi </t>
  </si>
  <si>
    <t>300 reais</t>
  </si>
  <si>
    <t>150 reais</t>
  </si>
  <si>
    <t xml:space="preserve">Sanduicheira </t>
  </si>
  <si>
    <t>Fardamento da Defesa Civil</t>
  </si>
  <si>
    <t>Vestimenta</t>
  </si>
  <si>
    <t>20000 reais</t>
  </si>
  <si>
    <t>\Alto</t>
  </si>
  <si>
    <t>ALIMENTAÇÃO - CAFÉ DA MANHÃ E TARDE COMPLETO</t>
  </si>
  <si>
    <t>32 UNIDADES POR DIA</t>
  </si>
  <si>
    <t>ALIMENTAÇÃO</t>
  </si>
  <si>
    <t>ALIMENTAÇÃO - ALMOÇO  COMPLETO</t>
  </si>
  <si>
    <t>16 UNIDADES POR DIA</t>
  </si>
  <si>
    <t>ALIMENTAÇÃO - JANTAR COMPLETO</t>
  </si>
  <si>
    <t>VEICULO - TIPO 4x4  cabine dupla, com compartimento de carga- ADAPTAÇÕES E ACESSÓRIOS</t>
  </si>
  <si>
    <t>VEÍCULOS</t>
  </si>
  <si>
    <t>ADESIVO VEÍCULOS</t>
  </si>
  <si>
    <t>PISTOLA CAL 9MM SEMI-AUTOMÁTICA</t>
  </si>
  <si>
    <t>ARMAMENTO</t>
  </si>
  <si>
    <t>Segurança Municipal/GCM</t>
  </si>
  <si>
    <t>ESPINGARDA CAL 12MM -ESP CBC MILITARY 3.0 RT 19"</t>
  </si>
  <si>
    <t xml:space="preserve">ARMAMENTO DE CHOQUE -Kit Elite do Dispositivo Elétrico Incapacitante </t>
  </si>
  <si>
    <t>Coldre para Dispositivo Elétrico incapacitante - polímero</t>
  </si>
  <si>
    <t xml:space="preserve">EQUIPAMENTO </t>
  </si>
  <si>
    <t xml:space="preserve"> Coldre de Porta cartucho para cartuchos - polímero</t>
  </si>
  <si>
    <t>Cartucho Plástico Cal. 12</t>
  </si>
  <si>
    <t xml:space="preserve">Espargidor Spray de Agente Pimenta </t>
  </si>
  <si>
    <t xml:space="preserve">Granada Lacrimogênea </t>
  </si>
  <si>
    <t xml:space="preserve"> CINTO TÁTICO MILITAR COM FIVELA</t>
  </si>
  <si>
    <t>COLDRE PISTOLA POLÍMERO</t>
  </si>
  <si>
    <t xml:space="preserve"> PORTA ALGEMA POLÍMERO</t>
  </si>
  <si>
    <t>PORTA CARREGADOR DUPLO</t>
  </si>
  <si>
    <t>PORTA LANTERNA MODULAR</t>
  </si>
  <si>
    <t>PORTA ESPARGIDOR</t>
  </si>
  <si>
    <t>CONSUMIO</t>
  </si>
  <si>
    <t xml:space="preserve"> BORNAL</t>
  </si>
  <si>
    <t>MUNIÇÃO REAL PISTOLA 9MM</t>
  </si>
  <si>
    <t>MUNIÇÕES</t>
  </si>
  <si>
    <t>MUNIÇÃO TREINI PISTOLA 9MM</t>
  </si>
  <si>
    <t>MUNIÇÃO TREINI REVOLVER  38</t>
  </si>
  <si>
    <t>MUNIÇÃO REAL REVOLVER CAL 38</t>
  </si>
  <si>
    <t>MUNIÇÃO TREINI PISTOLA CAL 380</t>
  </si>
  <si>
    <t>MUNIÇÃO REAL PISTOLA CAL 380</t>
  </si>
  <si>
    <t>MUNIÇÃO REAL ESPINGARDA CAL 12MM</t>
  </si>
  <si>
    <t>MUNIÇÃO TREINI ESPINGARDA CAL 12MM ELASTOMERO</t>
  </si>
  <si>
    <t>Ainda não há contrato</t>
  </si>
  <si>
    <t>CHUVEIRO</t>
  </si>
  <si>
    <t>ELETRODOMÉSTICOS</t>
  </si>
  <si>
    <t>VENTILADOR</t>
  </si>
  <si>
    <t>CAMA TIPO BELICHE</t>
  </si>
  <si>
    <t>MÓVEIS</t>
  </si>
  <si>
    <t xml:space="preserve">COLCHÃO ESPUMA </t>
  </si>
  <si>
    <t>DRONE - PROFISSIONAL</t>
  </si>
  <si>
    <t>VEICULO - TIPO SUV - ADAPTAÇÕES E ACESSÓRIOS</t>
  </si>
  <si>
    <t>VEICULO - TIPO MOTOCICLETA</t>
  </si>
  <si>
    <t>BICICLETA - ARO 29</t>
  </si>
  <si>
    <t>UNIFORME - CAMISA LISA</t>
  </si>
  <si>
    <t>VESTIMENTA</t>
  </si>
  <si>
    <t>UNIFORME - CAMISA GANDOLA DE MANGA LONGA</t>
  </si>
  <si>
    <t>UNIFORME - CAMISA MISTA</t>
  </si>
  <si>
    <t>UNIFORME - CALÇA TÁTICA</t>
  </si>
  <si>
    <t>UNIFORME - CALÇA TATICA GTAM</t>
  </si>
  <si>
    <t>UNIFORME - BERMUDA DE BIKE</t>
  </si>
  <si>
    <t>UNIFORME - BERMUDA DE ATIVIDADE FISICA</t>
  </si>
  <si>
    <t>UNIFORME - BLUSA DE FRIO</t>
  </si>
  <si>
    <t>UNIFORME - BLUSA DE FRIO GTAM</t>
  </si>
  <si>
    <t>BOTA TIPO COTURNO COM PALMILHA DE GEL</t>
  </si>
  <si>
    <t>BOTA TIPO COTURNO GTAM</t>
  </si>
  <si>
    <t>UNIFORME - COBERTURA</t>
  </si>
  <si>
    <t>UNIFORME - TARGETA DE IDENTIFICAÇÃO</t>
  </si>
  <si>
    <t>UNIFORME - MEIA PRETA CANO ALTO</t>
  </si>
  <si>
    <t>BORNAL BOLSO MODULAR</t>
  </si>
  <si>
    <t>BRASÕES</t>
  </si>
  <si>
    <t>DISTINTIVO</t>
  </si>
  <si>
    <t>INSIGNIA</t>
  </si>
  <si>
    <t>CINTO AZUL</t>
  </si>
  <si>
    <t>Fivela Rolete Guarda Civil</t>
  </si>
  <si>
    <t>TONFA</t>
  </si>
  <si>
    <t>ALGEMA</t>
  </si>
  <si>
    <t>PLACA DE COLETE BALISTICO</t>
  </si>
  <si>
    <t>CAPA DE COLETE TATICO MODULAR</t>
  </si>
  <si>
    <t>RÁDIO COMUNICAÇÃO</t>
  </si>
  <si>
    <t>COMUNICAÇÃO</t>
  </si>
  <si>
    <t>PORTA RÁDIO MODULAR</t>
  </si>
  <si>
    <t>TABLETE</t>
  </si>
  <si>
    <t>PRANCHETA</t>
  </si>
  <si>
    <t>EXPEDIENTE / ESCRITÓRIO</t>
  </si>
  <si>
    <t>CANETA PRETA</t>
  </si>
  <si>
    <t>CX 25</t>
  </si>
  <si>
    <t>CANETA AZUL</t>
  </si>
  <si>
    <t>SULFITE</t>
  </si>
  <si>
    <t>CX 10</t>
  </si>
  <si>
    <t>KIT EMERGENCIAL 4 EM 1 - AUXILIAR DE PARTIDA</t>
  </si>
  <si>
    <t>BOTA TATICA PARA CICLISMO</t>
  </si>
  <si>
    <t>LANTERNA TATICA</t>
  </si>
  <si>
    <t>CONJUNTO TÉRMICO SEGUNDA PELE</t>
  </si>
  <si>
    <t>BRAÇAL</t>
  </si>
  <si>
    <t>BOINA</t>
  </si>
  <si>
    <t>COBERTURA  GTAM</t>
  </si>
  <si>
    <t>COBERTURA BIKE</t>
  </si>
  <si>
    <t>CAPACETE BIKE</t>
  </si>
  <si>
    <t>CAPACETE GTAM</t>
  </si>
  <si>
    <t>LUVA BIKE</t>
  </si>
  <si>
    <t>LUVA GTAM</t>
  </si>
  <si>
    <t>ARMARIOS</t>
  </si>
  <si>
    <t>INTER COMUNICADOR PARA CAPACETES</t>
  </si>
  <si>
    <t>BANDOLEIRA CAL 12MM</t>
  </si>
  <si>
    <t>PRESILHA DE CINTO</t>
  </si>
  <si>
    <t>SHAMPOO</t>
  </si>
  <si>
    <t>PRETINHO</t>
  </si>
  <si>
    <t>SILICONE</t>
  </si>
  <si>
    <t>LUVA DE MICROFIBRA</t>
  </si>
  <si>
    <t>ASPIRADOR</t>
  </si>
  <si>
    <t>LAVADORA DE ALTA PRESSÃO - VAPE</t>
  </si>
  <si>
    <t>LUBRIFICANTE CORRENTE MOTOCICLETA</t>
  </si>
  <si>
    <t>LUBRIFICANTE CORRENTE BIKE</t>
  </si>
  <si>
    <t>KIT DE MANUTENÇÃO DE ARMAMENTO</t>
  </si>
  <si>
    <t>OCULOS DE PROTEÇÃO</t>
  </si>
  <si>
    <t>ALVO</t>
  </si>
  <si>
    <t>OMBREIRA</t>
  </si>
  <si>
    <t>ABAFADOR</t>
  </si>
  <si>
    <t>GRAMPEADOR DE MADEIRA</t>
  </si>
  <si>
    <t>GRAMPO PARA GRAMP MADEIRA</t>
  </si>
  <si>
    <t>ESCUDO BAL - CDC</t>
  </si>
  <si>
    <t>CANELERIA - CDC</t>
  </si>
  <si>
    <t>CASSSETETE - CDC</t>
  </si>
  <si>
    <t>PROTETOR SOLAR</t>
  </si>
  <si>
    <t>COSMÉTICOS</t>
  </si>
  <si>
    <t>CAPACETE -CDC</t>
  </si>
  <si>
    <t>GRANADA - CDC</t>
  </si>
  <si>
    <t>GRANADA EFEITO MORAL - CDC</t>
  </si>
  <si>
    <t>BANDEIRA - BRASIL</t>
  </si>
  <si>
    <t>BANDEIRA - ESTADO DE SP</t>
  </si>
  <si>
    <t>BANDEIRA - MUNICIPIO DE LORENA</t>
  </si>
  <si>
    <t>BANDEIRA - GCM LORENA</t>
  </si>
  <si>
    <t>BAÚ DE MOTO</t>
  </si>
  <si>
    <t>PRANCHETA MOTO</t>
  </si>
  <si>
    <t>CANIVETE TATICO</t>
  </si>
  <si>
    <t>ESCADA - EXTENSÃO TELESCOPTICA</t>
  </si>
  <si>
    <t>PISTOLA DE TREINAMENTO - TIPO AIRSOFT</t>
  </si>
  <si>
    <t>MUNIÇÃO DE TREINAMENTO - AIRSOFT</t>
  </si>
  <si>
    <t>DESFIBRILADOR AUTOMATICO - DEA</t>
  </si>
  <si>
    <t>TORNIQUETE TATICO - APH</t>
  </si>
  <si>
    <t>CADEIRA DE PLASTICO</t>
  </si>
  <si>
    <t>CARIMBOS</t>
  </si>
  <si>
    <t>ESTILETE</t>
  </si>
  <si>
    <t>FIEL RETRATIL</t>
  </si>
  <si>
    <t>COFRE</t>
  </si>
  <si>
    <t>MURAL QUADRO MAGNETICO 3X1,5</t>
  </si>
  <si>
    <t>FUNCIONAL</t>
  </si>
  <si>
    <t>ADESIVO VEICULOS</t>
  </si>
  <si>
    <t>PREFEITURA MUNICIPAL DE LORENA- SECRETARIA DE MANUTENÇÃO E SERVIÇOS URBANOS</t>
  </si>
  <si>
    <t>Genero alimenticio</t>
  </si>
  <si>
    <t xml:space="preserve">Alimentos </t>
  </si>
  <si>
    <t>1º/05/26</t>
  </si>
  <si>
    <t xml:space="preserve">Secretaria de Manutenção e Serviços Municipais </t>
  </si>
  <si>
    <t>Construção e manutenção</t>
  </si>
  <si>
    <t>Construçã e manutenção</t>
  </si>
  <si>
    <t>1º/06/26</t>
  </si>
  <si>
    <t xml:space="preserve">Produtos de limpezas </t>
  </si>
  <si>
    <t xml:space="preserve">Alta </t>
  </si>
  <si>
    <t>1º/03/26</t>
  </si>
  <si>
    <t>Rachão, Pedra Brita e Areia</t>
  </si>
  <si>
    <t>Manutenção da Cidade</t>
  </si>
  <si>
    <t>1º/02/26</t>
  </si>
  <si>
    <t>Massa Asfaltica, BGS, Bica Corrida e Pó de Pedra</t>
  </si>
  <si>
    <t>Tonelada</t>
  </si>
  <si>
    <t>Roçadeira</t>
  </si>
  <si>
    <t>Manutenção de Roçadeira</t>
  </si>
  <si>
    <t>1º/01/26</t>
  </si>
  <si>
    <t>Gás de Cozinha</t>
  </si>
  <si>
    <t>Preparar alimento</t>
  </si>
  <si>
    <t>Tubos de Concretos, Blocos</t>
  </si>
  <si>
    <t>Saco de lixo</t>
  </si>
  <si>
    <t>1º/12/26</t>
  </si>
  <si>
    <t>Desengraxante</t>
  </si>
  <si>
    <t>Limpezas e Manutenção dos Rios</t>
  </si>
  <si>
    <t>hora</t>
  </si>
  <si>
    <t>Manutenção dos rios e da Cidade</t>
  </si>
  <si>
    <t>R$1.992,130,00</t>
  </si>
  <si>
    <t>1º/04/26</t>
  </si>
  <si>
    <t>Limpezas de Bueiros</t>
  </si>
  <si>
    <t>Manutenção e limpezas de bueiros</t>
  </si>
  <si>
    <t>1º/10/26</t>
  </si>
  <si>
    <t>Emulsão Asfaltica</t>
  </si>
  <si>
    <t>R$189.000.00,00</t>
  </si>
  <si>
    <t>Bateria de carro</t>
  </si>
  <si>
    <t>Manutenção dos carros</t>
  </si>
  <si>
    <t xml:space="preserve">Recauchutagem de pneus </t>
  </si>
  <si>
    <t>Reforma de Pneus</t>
  </si>
  <si>
    <t>Guincho, consertos e pneus e serviços nos carros</t>
  </si>
  <si>
    <t>1º/07/26</t>
  </si>
  <si>
    <t>EPI</t>
  </si>
  <si>
    <t>EPI p/ funcionarios</t>
  </si>
  <si>
    <t>Uniformes</t>
  </si>
  <si>
    <t>Camistas, calças e bones</t>
  </si>
  <si>
    <t>Vivo</t>
  </si>
  <si>
    <t>Telefone fixo</t>
  </si>
  <si>
    <t>Alarme</t>
  </si>
  <si>
    <t>Segurança</t>
  </si>
  <si>
    <t>1º/11/26</t>
  </si>
  <si>
    <t>Café dos funcionarios</t>
  </si>
  <si>
    <t>Limpeza Tercerizada</t>
  </si>
  <si>
    <t>Ton. Km. M². equipe e lts</t>
  </si>
  <si>
    <t>Limpeza e coletas de lixo</t>
  </si>
  <si>
    <t>Distribuidor de Agua</t>
  </si>
  <si>
    <t xml:space="preserve">Galão e garrafa </t>
  </si>
  <si>
    <t>Oleo Lubrificante p/ autos</t>
  </si>
  <si>
    <t>Oleo p/ veiculos (manutenção)</t>
  </si>
  <si>
    <t xml:space="preserve">Aluguel maq, e caminhoes </t>
  </si>
  <si>
    <t xml:space="preserve">hora </t>
  </si>
  <si>
    <t xml:space="preserve">Manutenção do municipio </t>
  </si>
  <si>
    <t xml:space="preserve">Pneus novos </t>
  </si>
  <si>
    <t xml:space="preserve">ultilazação da frota </t>
  </si>
  <si>
    <t>valor estimado</t>
  </si>
  <si>
    <t>Tinta para demarcação viária a base de resina acrílica na cor branca</t>
  </si>
  <si>
    <t>balde</t>
  </si>
  <si>
    <t>Sinalização horizontal</t>
  </si>
  <si>
    <t>Secretaria de Trânsito e Transportes</t>
  </si>
  <si>
    <t>Tinta para demarcação viária a base de resina acrílica na cor amarela</t>
  </si>
  <si>
    <t>Tinta para demarcação viária a base de resina acrílica na cor vermelha</t>
  </si>
  <si>
    <t>Tinta para demarcação viária a base de resina acrílica na cor preta</t>
  </si>
  <si>
    <t>Tinta para demarcação viária a base de resina acrílica na cor azul</t>
  </si>
  <si>
    <t>Solvente para tinta para demarcação viária</t>
  </si>
  <si>
    <t>Abraçadeiras simples – chapa de aço galvanizado 0 de 2 ½</t>
  </si>
  <si>
    <t>Sinalização vertical</t>
  </si>
  <si>
    <t>Fita de aço galvanizada ¾ x 0,5mm</t>
  </si>
  <si>
    <t>Selos para fita de aço galvanizada de ¾ x 0,5mm</t>
  </si>
  <si>
    <t>Braquetes de aço galvanizado (as 1010/1020) dimensões (30x45</t>
  </si>
  <si>
    <t>Coluna simples cod. Pp 2.1/2 x 2.65 x 3600mm, chapa de aço s/ emenda e sem costura</t>
  </si>
  <si>
    <t>Cola bicomponente de fixação de tachas e tachões a base de resina poliester.</t>
  </si>
  <si>
    <t>Tacha a base de resina poliéster refletiva bidirecional, na cor amarela, com 01 pino de fixação e 02 retro-refletores embutidos no corpo.</t>
  </si>
  <si>
    <t>Tacha a base de resina poliéster refletiva bidirecional, na cor branca, com 01 pino de fixação e 02 retro-refletores embutidos no corpo.</t>
  </si>
  <si>
    <t>Tachão a base de resina poliéster refletiva bidirecional, na cor branca, com 02 pinos de fixação e 02 retro-refletores embutidos no corpo.</t>
  </si>
  <si>
    <t>Tachão a base de resina poliéster refletiva bidirecional, na cor amarela, com 02 pinos de fixação e 02 retro-refletores embutidos no corpo.</t>
  </si>
  <si>
    <t>Placa de sinalização viária confeccionada em chapa de aço 18, pintura eletrostática frente e verso, acabamento frontal totalmente refletivo com aplicação de película alta intensidade tipo III da ABNT 14644, com dimensões e modelos a serem definidos conforme a necessidade da SMTT de Lorena.</t>
  </si>
  <si>
    <t xml:space="preserve">Cone flexível </t>
  </si>
  <si>
    <t>Barrica</t>
  </si>
  <si>
    <t>Cavalete de plástico</t>
  </si>
  <si>
    <t>Fita zebrada amarelo/preto 200m</t>
  </si>
  <si>
    <t>Rolo de lã 20cm</t>
  </si>
  <si>
    <t>Cabo para rolo de lã</t>
  </si>
  <si>
    <t xml:space="preserve">Capacete para motoqueiro </t>
  </si>
  <si>
    <t>equipamento de segurança</t>
  </si>
  <si>
    <t>média</t>
  </si>
  <si>
    <t xml:space="preserve"> Manutenção semafórica</t>
  </si>
  <si>
    <t>meses</t>
  </si>
  <si>
    <t>Luva de latex</t>
  </si>
  <si>
    <t>Luva de segurança</t>
  </si>
  <si>
    <t>Óculos de proteção</t>
  </si>
  <si>
    <t>Protetor  de ouvidos tipo concha</t>
  </si>
  <si>
    <t>Filtro para máscara</t>
  </si>
  <si>
    <t>Máscara com filtro</t>
  </si>
  <si>
    <t>Boné</t>
  </si>
  <si>
    <t>uniforme</t>
  </si>
  <si>
    <t>Bota cano curto</t>
  </si>
  <si>
    <t>Bota cano longo</t>
  </si>
  <si>
    <t>Calça em tecido Rip Stop Cinza</t>
  </si>
  <si>
    <t>Capa de chuva para motociclista</t>
  </si>
  <si>
    <t>Manguito</t>
  </si>
  <si>
    <t xml:space="preserve">Tarjeta com nome </t>
  </si>
  <si>
    <t>Luva meio dedo para motociclista</t>
  </si>
  <si>
    <t>Calça culote em tecido Rip Stop cáqui</t>
  </si>
  <si>
    <t>Calça em tecido Rip Stop Cáqui</t>
  </si>
  <si>
    <t>Camiseta manga curta mista amarela/cáqui</t>
  </si>
  <si>
    <t>Camiseta manga curta amarela</t>
  </si>
  <si>
    <t>Camiseta manga curta cinza</t>
  </si>
  <si>
    <t>Camiseta manga longa amarela</t>
  </si>
  <si>
    <t>Camiseta manga longa cinza</t>
  </si>
  <si>
    <t>Jaqueta Cáqui</t>
  </si>
  <si>
    <t>Jaqueta cinza</t>
  </si>
  <si>
    <t>Jaqueta para motoqueiro</t>
  </si>
  <si>
    <t>Cinto</t>
  </si>
  <si>
    <t>material de escritório</t>
  </si>
  <si>
    <t>Fita adesiva 18mm transparente</t>
  </si>
  <si>
    <t>Caneta para quadro branco</t>
  </si>
  <si>
    <t>Caneta esfereográfica</t>
  </si>
  <si>
    <t>Talão de AIT</t>
  </si>
  <si>
    <t>fiscalização</t>
  </si>
  <si>
    <t>Talão de Notificação de veículo abandonado</t>
  </si>
  <si>
    <t>Talão de remoção de veículo abandonado</t>
  </si>
  <si>
    <t>Galão de água 20l</t>
  </si>
  <si>
    <t>material de consumo</t>
  </si>
  <si>
    <t>Água mieral 500ml com gás</t>
  </si>
  <si>
    <t>Água mieral 500ml sem gás</t>
  </si>
  <si>
    <t>Gás P13</t>
  </si>
  <si>
    <t>Açucar refinado 1kg</t>
  </si>
  <si>
    <t>Computadores</t>
  </si>
  <si>
    <t>administrativo geral</t>
  </si>
  <si>
    <t>Computador avançado</t>
  </si>
  <si>
    <t>administrativo (projetos)</t>
  </si>
  <si>
    <t>administrativo (educação p/ trânsito)</t>
  </si>
  <si>
    <t>Projetor multimidia</t>
  </si>
  <si>
    <t>Livro de ata com 100 folhas</t>
  </si>
  <si>
    <t>Livro de protocolo</t>
  </si>
  <si>
    <t>Cola liquida</t>
  </si>
  <si>
    <t>Cola bastão 21g</t>
  </si>
  <si>
    <t>Tinta para carimbo azul</t>
  </si>
  <si>
    <t>Tinta para carimbo vermelha</t>
  </si>
  <si>
    <t>Bloco adesivo sortido com 100 com 4 blocos</t>
  </si>
  <si>
    <t>Envelope 25x35 branco</t>
  </si>
  <si>
    <t>Grampeador grande</t>
  </si>
  <si>
    <t>Grampeador médio</t>
  </si>
  <si>
    <t>Grampo 23/13</t>
  </si>
  <si>
    <t>Grampo 26/6</t>
  </si>
  <si>
    <t>Pen drive 8G</t>
  </si>
  <si>
    <t>Papel sulfite A4 500 folhas</t>
  </si>
  <si>
    <t>Pasta suspensa com 50 unidades</t>
  </si>
  <si>
    <t>Carimbo 1 linha</t>
  </si>
  <si>
    <t>Carimbo 2 linhas</t>
  </si>
  <si>
    <t>Saco para lixo 110 L</t>
  </si>
  <si>
    <t>Capa de processo amarela</t>
  </si>
  <si>
    <t>Serviço de telefonia fixa</t>
  </si>
  <si>
    <t>Serviço de telefonia móvel</t>
  </si>
  <si>
    <t>Serviço de videomonitoramento por cameras</t>
  </si>
  <si>
    <t>segurança</t>
  </si>
  <si>
    <t>combustível p/ VTR</t>
  </si>
  <si>
    <t>Diesel</t>
  </si>
  <si>
    <t>combustível p/ Máquina de pintura</t>
  </si>
  <si>
    <t>Veículo de carga - Tipo caminhonete</t>
  </si>
  <si>
    <t>VTR p/ Fiscalização</t>
  </si>
  <si>
    <t>Serviço de impressão</t>
  </si>
  <si>
    <t>Serviço de manutenção de radio comunicação</t>
  </si>
  <si>
    <t>manutenção comunicação</t>
  </si>
  <si>
    <t>Serviço de instalação de ar condicionado</t>
  </si>
  <si>
    <t>Serviço de manutenção de ar condicionado</t>
  </si>
  <si>
    <t>Serviço de fornecimento de água (Sabesp)</t>
  </si>
  <si>
    <t>Serviço de fornecimento de energia elétrica (EDP)</t>
  </si>
  <si>
    <t>Locação de imóvel</t>
  </si>
  <si>
    <t>Sede da SMTT</t>
  </si>
  <si>
    <t>Serviço de manutenção semafórica</t>
  </si>
  <si>
    <t>higiene</t>
  </si>
  <si>
    <t>Detergente 5l</t>
  </si>
  <si>
    <t>Água sanitária 5l</t>
  </si>
  <si>
    <t>Sabão em pó 1kg</t>
  </si>
  <si>
    <t>Sabonete líquido 5l</t>
  </si>
  <si>
    <t>Clips</t>
  </si>
  <si>
    <t>Desinfetante 5l</t>
  </si>
  <si>
    <t>Copo descartável 200ml</t>
  </si>
  <si>
    <t>Rebaixo de guias</t>
  </si>
  <si>
    <t>mobilidade</t>
  </si>
  <si>
    <t>Aquisições para Educação no trânsito (Cartilhas, adesivos, entre outros)</t>
  </si>
  <si>
    <t>Projeto de educação p/ trânsito</t>
  </si>
  <si>
    <t>Vassoura piassava</t>
  </si>
  <si>
    <t>Vassoura de pelo</t>
  </si>
  <si>
    <t>Vassourão</t>
  </si>
  <si>
    <t>Vassoura lavatina</t>
  </si>
  <si>
    <t>Veículo de Passageiro - Tipo automóvel</t>
  </si>
  <si>
    <t>Contratação de empresa para construção da nova Rodoviária</t>
  </si>
  <si>
    <t>Sede da Rodoviária</t>
  </si>
  <si>
    <t>Subsídio Transporte Público</t>
  </si>
  <si>
    <t>Sub item</t>
  </si>
  <si>
    <t>Notebook...</t>
  </si>
  <si>
    <t>12.00,00</t>
  </si>
  <si>
    <t>Secretaria de Turismo</t>
  </si>
  <si>
    <t>carro</t>
  </si>
  <si>
    <t>armário de escritório</t>
  </si>
  <si>
    <t>sala da secretaria</t>
  </si>
  <si>
    <t>arquivo de escritório</t>
  </si>
  <si>
    <t>prateleiras</t>
  </si>
  <si>
    <t>sala de arquivo</t>
  </si>
  <si>
    <t>mouse</t>
  </si>
  <si>
    <t>computador</t>
  </si>
  <si>
    <t>cadeiras ergonômica</t>
  </si>
  <si>
    <t>sala de secretaria</t>
  </si>
  <si>
    <t>mesa de escritório</t>
  </si>
  <si>
    <t>geladeira/ou frigobar</t>
  </si>
  <si>
    <t>cozinha</t>
  </si>
  <si>
    <t>ar condicionado</t>
  </si>
  <si>
    <t>salas</t>
  </si>
  <si>
    <t>mesa de reunião</t>
  </si>
  <si>
    <t>sala</t>
  </si>
  <si>
    <t>cavaletes</t>
  </si>
  <si>
    <t>exposição</t>
  </si>
  <si>
    <t>maquina fotográfica</t>
  </si>
  <si>
    <t>registros</t>
  </si>
  <si>
    <t>cesto de lixo grande 40 litros</t>
  </si>
  <si>
    <t>descarte de lixos</t>
  </si>
  <si>
    <t xml:space="preserve">cesto de lixo pequenos </t>
  </si>
  <si>
    <t>porta canetas</t>
  </si>
  <si>
    <t>transformador</t>
  </si>
  <si>
    <t>cadeiras de espera</t>
  </si>
  <si>
    <t>cadeiras para mesa de reunião</t>
  </si>
  <si>
    <t>sala de escritório</t>
  </si>
  <si>
    <t>quadro de aviso</t>
  </si>
  <si>
    <t>relógio de parede grande</t>
  </si>
  <si>
    <t>sala/recepção</t>
  </si>
  <si>
    <t>aparelho telefone</t>
  </si>
  <si>
    <t>canetas</t>
  </si>
  <si>
    <t>lápis</t>
  </si>
  <si>
    <t xml:space="preserve">borrachas </t>
  </si>
  <si>
    <t>canetas marca texto</t>
  </si>
  <si>
    <t>folha de sulfite A4</t>
  </si>
  <si>
    <t>material de divulgação/gráfica</t>
  </si>
  <si>
    <t>divulgação</t>
  </si>
  <si>
    <t>banner do logo da secretaria</t>
  </si>
  <si>
    <t xml:space="preserve">Balão inflável </t>
  </si>
  <si>
    <t>Aero banner</t>
  </si>
  <si>
    <t>clips</t>
  </si>
  <si>
    <t>capa para processo</t>
  </si>
  <si>
    <t>furador</t>
  </si>
  <si>
    <t>grampeador</t>
  </si>
  <si>
    <t>régua</t>
  </si>
  <si>
    <t>tesoura</t>
  </si>
  <si>
    <t>internet</t>
  </si>
  <si>
    <t>kb/ano</t>
  </si>
  <si>
    <t>saco de lixo</t>
  </si>
  <si>
    <t>sala/lixos</t>
  </si>
  <si>
    <t>pó de café</t>
  </si>
  <si>
    <t>diversos</t>
  </si>
  <si>
    <t>caixa de som p/ microfones</t>
  </si>
  <si>
    <t>eventos</t>
  </si>
  <si>
    <t>microfone</t>
  </si>
  <si>
    <t>bebedouro de água pluvial</t>
  </si>
  <si>
    <t>brigadista</t>
  </si>
  <si>
    <t>segurança não armada</t>
  </si>
  <si>
    <t>controlador de acesso</t>
  </si>
  <si>
    <t xml:space="preserve">transmissão televisiva </t>
  </si>
  <si>
    <t>hora/ano</t>
  </si>
  <si>
    <t>cafeteira</t>
  </si>
  <si>
    <t>300.00</t>
  </si>
  <si>
    <t>bandeja aço inox</t>
  </si>
  <si>
    <t>200.00</t>
  </si>
  <si>
    <t>jogo de copo</t>
  </si>
  <si>
    <t>jogo de xícaras</t>
  </si>
  <si>
    <t>jogo de colher para café</t>
  </si>
  <si>
    <t>100.00</t>
  </si>
  <si>
    <t xml:space="preserve">Infraestrutura turística </t>
  </si>
  <si>
    <t xml:space="preserve">Eventos turísticos </t>
  </si>
  <si>
    <t>Eventos/cozinha</t>
  </si>
  <si>
    <t>Banheiros</t>
  </si>
  <si>
    <t>Guardanapo/papel toalha</t>
  </si>
  <si>
    <t>Cozinha/banheiros /eventos</t>
  </si>
  <si>
    <t>Material de limpeza</t>
  </si>
  <si>
    <t>Porta banner 2,M/ pedestal tripe suporte alumínio</t>
  </si>
  <si>
    <t>eventos/escritório</t>
  </si>
  <si>
    <t>270.00</t>
  </si>
  <si>
    <t>pedestal-tripe p/telas banner retrateis portátil alumínio</t>
  </si>
  <si>
    <t>rodo plástico com cabo 30 cm cabo alongado</t>
  </si>
  <si>
    <t>21.00</t>
  </si>
  <si>
    <t>pá de lixo metálico</t>
  </si>
  <si>
    <t>16.00</t>
  </si>
  <si>
    <t>cola em bastão 21g</t>
  </si>
  <si>
    <t>escritório/expediente</t>
  </si>
  <si>
    <t>11.00</t>
  </si>
  <si>
    <t>pasta em LA4</t>
  </si>
  <si>
    <t>30.00</t>
  </si>
  <si>
    <t>cola branca 90g</t>
  </si>
  <si>
    <t>12.70</t>
  </si>
  <si>
    <t>pano de chão alvejado</t>
  </si>
  <si>
    <t>6.00</t>
  </si>
  <si>
    <t>álcool elítico 92.8%</t>
  </si>
  <si>
    <t>115.00</t>
  </si>
  <si>
    <t>álcool gel 70% 5L</t>
  </si>
  <si>
    <t>unidade/galão</t>
  </si>
  <si>
    <t>150.00</t>
  </si>
  <si>
    <t>desinfetante floral 5L</t>
  </si>
  <si>
    <t>80.00</t>
  </si>
  <si>
    <t>água sanitária 5L</t>
  </si>
  <si>
    <t>50.00</t>
  </si>
  <si>
    <t>pedra sanitária 40g</t>
  </si>
  <si>
    <t>52.50</t>
  </si>
  <si>
    <t xml:space="preserve">Flanela para limpeza 30 cm x 40 cm pacote c 12 </t>
  </si>
  <si>
    <t>Vassoura nylon</t>
  </si>
  <si>
    <t>Balde plástico 10 litros</t>
  </si>
  <si>
    <t>38.00</t>
  </si>
  <si>
    <t>Lustra moveis</t>
  </si>
  <si>
    <t>16.75</t>
  </si>
  <si>
    <t>alimento</t>
  </si>
  <si>
    <t>82.90</t>
  </si>
  <si>
    <t>Bebedouro para galão de água 20 litros</t>
  </si>
  <si>
    <t>Eletrônico</t>
  </si>
  <si>
    <t>909.00</t>
  </si>
  <si>
    <t xml:space="preserve">Ventilador de coluna </t>
  </si>
  <si>
    <t xml:space="preserve">Impressora a laser </t>
  </si>
  <si>
    <t>Posto de combustível</t>
  </si>
  <si>
    <t xml:space="preserve">Aguá mineral </t>
  </si>
  <si>
    <t>Bebida</t>
  </si>
  <si>
    <t>750.00</t>
  </si>
  <si>
    <t>Aguá mineral copo (caixa com 48)</t>
  </si>
  <si>
    <t>585.00</t>
  </si>
  <si>
    <t>quilo</t>
  </si>
  <si>
    <t>Suco de frutas – caixa 1 litro</t>
  </si>
  <si>
    <t>Samanta</t>
  </si>
  <si>
    <t>675.00</t>
  </si>
  <si>
    <t>croissant</t>
  </si>
  <si>
    <t>2,795,00</t>
  </si>
  <si>
    <t>Carolinas recheadas</t>
  </si>
  <si>
    <t>aluguel de sonorização e iluminação peq. Porte</t>
  </si>
  <si>
    <t>não continuo</t>
  </si>
  <si>
    <t>35,200.00</t>
  </si>
  <si>
    <t>aluguel de sonorização e iluminação médio porte</t>
  </si>
  <si>
    <t>39,600.00</t>
  </si>
  <si>
    <t>aluguel de tenda 4x4</t>
  </si>
  <si>
    <t>aluguel de tenda 8x8</t>
  </si>
  <si>
    <t>aluguel de gradil</t>
  </si>
  <si>
    <t>aluguel de banheiro químico</t>
  </si>
  <si>
    <t>aluguel de banheiro químico PNE</t>
  </si>
  <si>
    <t>Aluguel de palco 6MT X 4MT</t>
  </si>
  <si>
    <t>Pendrive 16GB</t>
  </si>
  <si>
    <t>Apresentação de banda P1</t>
  </si>
  <si>
    <t>Apresentação</t>
  </si>
  <si>
    <t xml:space="preserve">tenda dobrável impermeável 2x2 </t>
  </si>
  <si>
    <t xml:space="preserve">água mineral s/gás fardo com 12 </t>
  </si>
  <si>
    <t>água mineral c/ gás fardo com 12</t>
  </si>
  <si>
    <t xml:space="preserve">Tv 50 polegadas </t>
  </si>
  <si>
    <t>Suporte pedestal para TV</t>
  </si>
  <si>
    <t>eventos/divulgação</t>
  </si>
  <si>
    <t>Celular S23 Ultra – Samsung</t>
  </si>
  <si>
    <t>matéria/divulgação</t>
  </si>
  <si>
    <t xml:space="preserve">Microfone para celular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</si>
</sst>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 &quot;#,##0.00"/>
    <numFmt numFmtId="165" formatCode="&quot; &quot;[$R$-416]&quot; &quot;#,##0.00&quot; &quot;;&quot;-&quot;[$R$-416]&quot; &quot;#,##0.00&quot; &quot;;&quot; &quot;[$R$-416]&quot; -&quot;00&quot; &quot;;&quot; &quot;@&quot; &quot;"/>
    <numFmt numFmtId="166" formatCode="dd/mm/yy"/>
    <numFmt numFmtId="167" formatCode="&quot;R$&quot;\ #,##0.00"/>
    <numFmt numFmtId="168" formatCode="[$R$-416]\ #,##0.00"/>
    <numFmt numFmtId="170" formatCode="&quot;R$&quot;\ #,##0.00;[Red]&quot;R$&quot;\ #,##0.00"/>
    <numFmt numFmtId="171" formatCode="#,##0.00;[Red]#,##0.00"/>
    <numFmt numFmtId="172" formatCode="&quot;R$ &quot;#,##0.00;[Red]&quot;-R$ &quot;#,##0.00"/>
    <numFmt numFmtId="173" formatCode="&quot;R$ &quot;#,##0;[Red]&quot;-R$ &quot;#,##0"/>
    <numFmt numFmtId="174" formatCode="[$R$-416]\ #,##0.00;[Red]\-[$R$-416]\ #,##0.00"/>
    <numFmt numFmtId="175" formatCode="d/m/yyyy"/>
    <numFmt numFmtId="177" formatCode="&quot;R$&quot;#,##0.00;[Red]&quot;-R$&quot;#,##0.00"/>
    <numFmt numFmtId="178" formatCode="&quot;R$&quot;#,##0.00;[Red]\-&quot;R$&quot;#,##0.00"/>
    <numFmt numFmtId="179" formatCode="&quot;R$&quot;#,##0;[Red]\-&quot;R$&quot;#,##0"/>
  </numFmts>
  <fonts count="7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sz val="11.5"/>
      <color theme="1"/>
      <name val="Arial"/>
      <family val="2"/>
    </font>
    <font>
      <b/>
      <sz val="10"/>
      <color rgb="FF000000"/>
      <name val="Liberation Serif"/>
    </font>
    <font>
      <sz val="10"/>
      <color rgb="FF000000"/>
      <name val="Liberation Serif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u/>
      <sz val="9"/>
      <color theme="1"/>
      <name val="Arial"/>
      <family val="2"/>
    </font>
    <font>
      <sz val="11"/>
      <color theme="1"/>
      <name val="Arial Black"/>
      <family val="2"/>
    </font>
    <font>
      <b/>
      <sz val="8"/>
      <color theme="1"/>
      <name val="Arial Black"/>
      <family val="2"/>
    </font>
    <font>
      <b/>
      <sz val="7"/>
      <color theme="1"/>
      <name val="Arial Black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152942"/>
      <name val="Arial"/>
      <family val="2"/>
    </font>
    <font>
      <sz val="10"/>
      <color rgb="FF000000"/>
      <name val="Calibri"/>
      <family val="2"/>
      <scheme val="minor"/>
    </font>
    <font>
      <b/>
      <sz val="9"/>
      <color theme="1"/>
      <name val="Arial Black"/>
      <family val="2"/>
    </font>
    <font>
      <b/>
      <u/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color rgb="FFFF0000"/>
      <name val="Arial"/>
      <family val="2"/>
    </font>
    <font>
      <b/>
      <sz val="8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404040"/>
      <name val="Calibri"/>
      <family val="2"/>
      <scheme val="minor"/>
    </font>
    <font>
      <sz val="11"/>
      <color rgb="FF212529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000000"/>
      <name val="Calibri"/>
      <family val="2"/>
      <charset val="1"/>
    </font>
    <font>
      <sz val="11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theme="1"/>
      <name val="Calibri"/>
      <family val="2"/>
      <charset val="1"/>
    </font>
    <font>
      <b/>
      <sz val="12"/>
      <color theme="1"/>
      <name val="Calibri"/>
      <family val="2"/>
      <scheme val="minor"/>
    </font>
    <font>
      <sz val="11"/>
      <color rgb="FF212529"/>
      <name val="Calibri"/>
      <family val="2"/>
    </font>
    <font>
      <sz val="10"/>
      <color theme="1"/>
      <name val="Arial Black"/>
      <family val="2"/>
    </font>
    <font>
      <sz val="10"/>
      <color rgb="FF152942"/>
      <name val="Arial"/>
      <family val="2"/>
    </font>
    <font>
      <sz val="9"/>
      <color rgb="FF000000"/>
      <name val="Arial"/>
      <family val="2"/>
    </font>
    <font>
      <sz val="10"/>
      <color rgb="FF0F1111"/>
      <name val="Arial"/>
      <family val="2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sz val="12"/>
      <color theme="1"/>
      <name val="Aptos"/>
      <family val="2"/>
      <charset val="1"/>
    </font>
    <font>
      <sz val="11"/>
      <color rgb="FF9C5700"/>
      <name val="Calibri"/>
      <family val="2"/>
      <charset val="1"/>
    </font>
    <font>
      <sz val="11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1"/>
      <name val="Times New Roman"/>
      <family val="1"/>
      <charset val="1"/>
    </font>
    <font>
      <b/>
      <sz val="11"/>
      <color rgb="FFC9211E"/>
      <name val="Calibri"/>
      <family val="2"/>
      <charset val="1"/>
    </font>
    <font>
      <sz val="10"/>
      <color indexed="8"/>
      <name val="Times New Roman"/>
      <family val="1"/>
    </font>
    <font>
      <sz val="10"/>
      <name val="Times New Roman"/>
      <family val="1"/>
    </font>
  </fonts>
  <fills count="21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B9EC9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5F5F5"/>
      </patternFill>
    </fill>
    <fill>
      <patternFill patternType="solid">
        <fgColor theme="0"/>
        <bgColor rgb="FFFCFCFC"/>
      </patternFill>
    </fill>
    <fill>
      <patternFill patternType="solid">
        <fgColor theme="0"/>
        <bgColor rgb="FFFFFFFF"/>
      </patternFill>
    </fill>
    <fill>
      <patternFill patternType="solid">
        <fgColor theme="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EB9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0FB3E1"/>
        <bgColor rgb="FF33CCCC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67" fillId="18" borderId="0" applyBorder="0" applyProtection="0"/>
  </cellStyleXfs>
  <cellXfs count="525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3" fontId="0" fillId="0" borderId="0" xfId="0" applyNumberFormat="1" applyAlignment="1">
      <alignment wrapText="1"/>
    </xf>
    <xf numFmtId="164" fontId="0" fillId="0" borderId="0" xfId="0" applyNumberFormat="1" applyAlignment="1">
      <alignment wrapText="1"/>
    </xf>
    <xf numFmtId="14" fontId="0" fillId="0" borderId="0" xfId="0" applyNumberFormat="1" applyAlignment="1">
      <alignment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2" fillId="0" borderId="0" xfId="0" applyFont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 applyAlignment="1">
      <alignment wrapText="1"/>
    </xf>
    <xf numFmtId="164" fontId="2" fillId="0" borderId="1" xfId="0" applyNumberFormat="1" applyFont="1" applyBorder="1" applyAlignment="1">
      <alignment wrapText="1"/>
    </xf>
    <xf numFmtId="14" fontId="2" fillId="0" borderId="1" xfId="0" applyNumberFormat="1" applyFont="1" applyBorder="1" applyAlignment="1">
      <alignment wrapText="1"/>
    </xf>
    <xf numFmtId="3" fontId="2" fillId="0" borderId="0" xfId="0" applyNumberFormat="1" applyFont="1" applyAlignment="1">
      <alignment wrapText="1"/>
    </xf>
    <xf numFmtId="164" fontId="2" fillId="0" borderId="0" xfId="0" applyNumberFormat="1" applyFont="1" applyAlignment="1">
      <alignment wrapText="1"/>
    </xf>
    <xf numFmtId="14" fontId="2" fillId="0" borderId="0" xfId="0" applyNumberFormat="1" applyFont="1" applyAlignment="1">
      <alignment wrapText="1"/>
    </xf>
    <xf numFmtId="0" fontId="3" fillId="0" borderId="0" xfId="0" applyFont="1" applyAlignment="1">
      <alignment wrapText="1"/>
    </xf>
    <xf numFmtId="14" fontId="2" fillId="0" borderId="1" xfId="0" applyNumberFormat="1" applyFont="1" applyBorder="1" applyAlignment="1">
      <alignment horizontal="right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2" fontId="7" fillId="0" borderId="4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2" fontId="7" fillId="0" borderId="6" xfId="0" applyNumberFormat="1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14" fontId="9" fillId="2" borderId="8" xfId="0" applyNumberFormat="1" applyFont="1" applyFill="1" applyBorder="1" applyAlignment="1">
      <alignment horizontal="center" vertical="center" wrapText="1"/>
    </xf>
    <xf numFmtId="1" fontId="9" fillId="2" borderId="8" xfId="0" applyNumberFormat="1" applyFont="1" applyFill="1" applyBorder="1" applyAlignment="1">
      <alignment horizontal="center" vertical="center" wrapText="1"/>
    </xf>
    <xf numFmtId="49" fontId="9" fillId="2" borderId="8" xfId="0" applyNumberFormat="1" applyFont="1" applyFill="1" applyBorder="1" applyAlignment="1">
      <alignment horizontal="center" vertical="center" wrapText="1"/>
    </xf>
    <xf numFmtId="49" fontId="9" fillId="2" borderId="9" xfId="0" applyNumberFormat="1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14" fontId="8" fillId="3" borderId="11" xfId="0" applyNumberFormat="1" applyFont="1" applyFill="1" applyBorder="1" applyAlignment="1">
      <alignment horizontal="center" vertical="center" wrapText="1"/>
    </xf>
    <xf numFmtId="1" fontId="8" fillId="3" borderId="11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14" fontId="7" fillId="0" borderId="14" xfId="0" applyNumberFormat="1" applyFont="1" applyBorder="1" applyAlignment="1">
      <alignment horizontal="center" vertical="center" wrapText="1"/>
    </xf>
    <xf numFmtId="1" fontId="7" fillId="0" borderId="14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4" fontId="7" fillId="0" borderId="15" xfId="1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4" fontId="7" fillId="0" borderId="17" xfId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44" fontId="10" fillId="0" borderId="17" xfId="1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14" fontId="7" fillId="0" borderId="18" xfId="0" applyNumberFormat="1" applyFont="1" applyBorder="1" applyAlignment="1">
      <alignment horizontal="center" vertical="center" wrapText="1"/>
    </xf>
    <xf numFmtId="1" fontId="10" fillId="0" borderId="18" xfId="0" applyNumberFormat="1" applyFont="1" applyBorder="1" applyAlignment="1">
      <alignment horizontal="center" vertical="center" wrapText="1"/>
    </xf>
    <xf numFmtId="44" fontId="10" fillId="0" borderId="19" xfId="1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14" fontId="7" fillId="0" borderId="20" xfId="0" applyNumberFormat="1" applyFont="1" applyBorder="1" applyAlignment="1">
      <alignment horizontal="center" vertical="center" wrapText="1"/>
    </xf>
    <xf numFmtId="1" fontId="10" fillId="0" borderId="20" xfId="0" applyNumberFormat="1" applyFont="1" applyBorder="1" applyAlignment="1">
      <alignment horizontal="center" vertical="center" wrapText="1"/>
    </xf>
    <xf numFmtId="44" fontId="10" fillId="0" borderId="21" xfId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44" fontId="7" fillId="0" borderId="23" xfId="1" applyFont="1" applyBorder="1" applyAlignment="1">
      <alignment horizontal="center" vertical="center" wrapText="1"/>
    </xf>
    <xf numFmtId="44" fontId="7" fillId="4" borderId="17" xfId="1" applyFont="1" applyFill="1" applyBorder="1" applyAlignment="1">
      <alignment horizontal="center" vertical="center" wrapText="1"/>
    </xf>
    <xf numFmtId="1" fontId="7" fillId="0" borderId="18" xfId="0" applyNumberFormat="1" applyFont="1" applyBorder="1" applyAlignment="1">
      <alignment horizontal="center" vertical="center" wrapText="1"/>
    </xf>
    <xf numFmtId="44" fontId="7" fillId="4" borderId="19" xfId="1" applyFont="1" applyFill="1" applyBorder="1" applyAlignment="1">
      <alignment horizontal="center" vertical="center" wrapText="1"/>
    </xf>
    <xf numFmtId="44" fontId="8" fillId="3" borderId="12" xfId="1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wrapText="1"/>
    </xf>
    <xf numFmtId="0" fontId="12" fillId="0" borderId="24" xfId="0" applyFont="1" applyBorder="1" applyAlignment="1">
      <alignment wrapText="1"/>
    </xf>
    <xf numFmtId="165" fontId="12" fillId="0" borderId="24" xfId="0" applyNumberFormat="1" applyFont="1" applyBorder="1" applyAlignment="1">
      <alignment horizontal="right" wrapText="1"/>
    </xf>
    <xf numFmtId="166" fontId="12" fillId="0" borderId="24" xfId="0" applyNumberFormat="1" applyFont="1" applyBorder="1" applyAlignment="1">
      <alignment wrapText="1"/>
    </xf>
    <xf numFmtId="0" fontId="12" fillId="0" borderId="24" xfId="0" applyFont="1" applyBorder="1"/>
    <xf numFmtId="14" fontId="12" fillId="0" borderId="24" xfId="0" applyNumberFormat="1" applyFont="1" applyBorder="1" applyAlignment="1">
      <alignment wrapText="1"/>
    </xf>
    <xf numFmtId="165" fontId="12" fillId="0" borderId="24" xfId="0" applyNumberFormat="1" applyFont="1" applyBorder="1" applyAlignment="1">
      <alignment horizontal="right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8" fontId="0" fillId="0" borderId="1" xfId="0" applyNumberFormat="1" applyBorder="1" applyAlignment="1">
      <alignment wrapText="1"/>
    </xf>
    <xf numFmtId="0" fontId="0" fillId="4" borderId="1" xfId="0" applyFill="1" applyBorder="1" applyAlignment="1">
      <alignment wrapText="1"/>
    </xf>
    <xf numFmtId="14" fontId="0" fillId="5" borderId="1" xfId="0" applyNumberFormat="1" applyFill="1" applyBorder="1" applyAlignment="1">
      <alignment wrapText="1"/>
    </xf>
    <xf numFmtId="1" fontId="0" fillId="4" borderId="1" xfId="0" applyNumberFormat="1" applyFill="1" applyBorder="1" applyAlignment="1">
      <alignment wrapText="1"/>
    </xf>
    <xf numFmtId="164" fontId="0" fillId="0" borderId="1" xfId="0" applyNumberFormat="1" applyBorder="1" applyAlignment="1">
      <alignment wrapText="1"/>
    </xf>
    <xf numFmtId="14" fontId="0" fillId="0" borderId="1" xfId="0" applyNumberFormat="1" applyBorder="1" applyAlignment="1">
      <alignment wrapText="1"/>
    </xf>
    <xf numFmtId="1" fontId="0" fillId="0" borderId="1" xfId="0" applyNumberFormat="1" applyBorder="1" applyAlignment="1">
      <alignment wrapText="1"/>
    </xf>
    <xf numFmtId="164" fontId="13" fillId="4" borderId="1" xfId="0" applyNumberFormat="1" applyFont="1" applyFill="1" applyBorder="1" applyAlignment="1">
      <alignment wrapText="1"/>
    </xf>
    <xf numFmtId="164" fontId="0" fillId="4" borderId="1" xfId="0" applyNumberFormat="1" applyFill="1" applyBorder="1" applyAlignment="1">
      <alignment wrapText="1"/>
    </xf>
    <xf numFmtId="0" fontId="14" fillId="0" borderId="1" xfId="0" applyFont="1" applyBorder="1" applyAlignment="1">
      <alignment vertical="center" wrapText="1"/>
    </xf>
    <xf numFmtId="0" fontId="0" fillId="0" borderId="25" xfId="0" applyBorder="1" applyAlignment="1">
      <alignment wrapText="1"/>
    </xf>
    <xf numFmtId="0" fontId="0" fillId="0" borderId="14" xfId="0" applyBorder="1" applyAlignment="1">
      <alignment wrapText="1"/>
    </xf>
    <xf numFmtId="0" fontId="15" fillId="0" borderId="1" xfId="0" applyFont="1" applyBorder="1" applyAlignment="1">
      <alignment vertical="center" wrapText="1"/>
    </xf>
    <xf numFmtId="14" fontId="0" fillId="4" borderId="1" xfId="0" applyNumberFormat="1" applyFill="1" applyBorder="1" applyAlignment="1">
      <alignment wrapText="1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8" fontId="17" fillId="0" borderId="0" xfId="0" applyNumberFormat="1" applyFont="1" applyAlignment="1">
      <alignment horizontal="center"/>
    </xf>
    <xf numFmtId="14" fontId="17" fillId="0" borderId="0" xfId="0" applyNumberFormat="1" applyFont="1" applyAlignment="1">
      <alignment horizontal="center"/>
    </xf>
    <xf numFmtId="3" fontId="17" fillId="0" borderId="0" xfId="0" applyNumberFormat="1" applyFont="1" applyAlignment="1">
      <alignment horizontal="center"/>
    </xf>
    <xf numFmtId="6" fontId="17" fillId="0" borderId="0" xfId="0" applyNumberFormat="1" applyFont="1" applyAlignment="1">
      <alignment horizontal="center"/>
    </xf>
    <xf numFmtId="4" fontId="17" fillId="0" borderId="0" xfId="0" applyNumberFormat="1" applyFont="1" applyAlignment="1">
      <alignment horizontal="center"/>
    </xf>
    <xf numFmtId="8" fontId="18" fillId="0" borderId="0" xfId="0" applyNumberFormat="1" applyFont="1" applyAlignment="1">
      <alignment horizontal="center"/>
    </xf>
    <xf numFmtId="0" fontId="19" fillId="6" borderId="26" xfId="0" applyFont="1" applyFill="1" applyBorder="1" applyAlignment="1">
      <alignment horizontal="center"/>
    </xf>
    <xf numFmtId="0" fontId="0" fillId="6" borderId="27" xfId="0" applyFill="1" applyBorder="1" applyAlignment="1">
      <alignment horizontal="center"/>
    </xf>
    <xf numFmtId="0" fontId="0" fillId="6" borderId="28" xfId="0" applyFill="1" applyBorder="1" applyAlignment="1">
      <alignment horizontal="center"/>
    </xf>
    <xf numFmtId="0" fontId="19" fillId="4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19" fillId="6" borderId="27" xfId="0" applyFont="1" applyFill="1" applyBorder="1" applyAlignment="1">
      <alignment horizontal="center"/>
    </xf>
    <xf numFmtId="0" fontId="19" fillId="6" borderId="28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0" fillId="6" borderId="1" xfId="0" applyFont="1" applyFill="1" applyBorder="1" applyAlignment="1">
      <alignment horizontal="center" wrapText="1"/>
    </xf>
    <xf numFmtId="0" fontId="20" fillId="6" borderId="1" xfId="0" applyFont="1" applyFill="1" applyBorder="1" applyAlignment="1">
      <alignment horizontal="right" wrapText="1"/>
    </xf>
    <xf numFmtId="0" fontId="21" fillId="6" borderId="1" xfId="0" applyFont="1" applyFill="1" applyBorder="1" applyAlignment="1">
      <alignment horizontal="center" wrapText="1"/>
    </xf>
    <xf numFmtId="0" fontId="1" fillId="7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167" fontId="22" fillId="0" borderId="1" xfId="0" applyNumberFormat="1" applyFont="1" applyBorder="1" applyAlignment="1">
      <alignment horizontal="center"/>
    </xf>
    <xf numFmtId="167" fontId="22" fillId="0" borderId="1" xfId="1" applyNumberFormat="1" applyFont="1" applyBorder="1" applyAlignment="1">
      <alignment horizontal="right"/>
    </xf>
    <xf numFmtId="0" fontId="23" fillId="7" borderId="1" xfId="0" applyFont="1" applyFill="1" applyBorder="1" applyAlignment="1">
      <alignment horizontal="center" wrapText="1"/>
    </xf>
    <xf numFmtId="3" fontId="22" fillId="0" borderId="1" xfId="0" applyNumberFormat="1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2" fillId="0" borderId="1" xfId="0" applyFont="1" applyBorder="1"/>
    <xf numFmtId="0" fontId="17" fillId="0" borderId="2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7" fillId="0" borderId="1" xfId="0" applyFont="1" applyBorder="1" applyAlignment="1">
      <alignment horizontal="center" wrapText="1"/>
    </xf>
    <xf numFmtId="167" fontId="22" fillId="0" borderId="1" xfId="1" applyNumberFormat="1" applyFont="1" applyBorder="1" applyAlignment="1">
      <alignment vertical="center"/>
    </xf>
    <xf numFmtId="167" fontId="0" fillId="0" borderId="1" xfId="0" applyNumberFormat="1" applyBorder="1"/>
    <xf numFmtId="167" fontId="22" fillId="0" borderId="1" xfId="1" applyNumberFormat="1" applyFont="1" applyBorder="1" applyAlignment="1"/>
    <xf numFmtId="167" fontId="22" fillId="0" borderId="1" xfId="0" applyNumberFormat="1" applyFont="1" applyBorder="1" applyAlignment="1">
      <alignment horizontal="right"/>
    </xf>
    <xf numFmtId="0" fontId="23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2" fillId="0" borderId="1" xfId="0" applyFont="1" applyBorder="1" applyAlignment="1">
      <alignment horizontal="center" wrapText="1"/>
    </xf>
    <xf numFmtId="168" fontId="22" fillId="0" borderId="1" xfId="1" applyNumberFormat="1" applyFont="1" applyBorder="1" applyAlignment="1">
      <alignment horizontal="right"/>
    </xf>
    <xf numFmtId="167" fontId="22" fillId="0" borderId="1" xfId="0" applyNumberFormat="1" applyFont="1" applyBorder="1" applyAlignment="1">
      <alignment vertical="center"/>
    </xf>
    <xf numFmtId="0" fontId="25" fillId="0" borderId="1" xfId="0" applyFont="1" applyBorder="1" applyAlignment="1">
      <alignment horizontal="center" vertical="center" wrapText="1"/>
    </xf>
    <xf numFmtId="0" fontId="20" fillId="6" borderId="0" xfId="0" applyFont="1" applyFill="1"/>
    <xf numFmtId="167" fontId="26" fillId="6" borderId="0" xfId="0" applyNumberFormat="1" applyFont="1" applyFill="1"/>
    <xf numFmtId="0" fontId="19" fillId="6" borderId="26" xfId="0" applyFont="1" applyFill="1" applyBorder="1" applyAlignment="1">
      <alignment horizontal="center" wrapText="1"/>
    </xf>
    <xf numFmtId="0" fontId="0" fillId="6" borderId="27" xfId="0" applyFill="1" applyBorder="1" applyAlignment="1">
      <alignment horizontal="center" wrapText="1"/>
    </xf>
    <xf numFmtId="0" fontId="0" fillId="6" borderId="28" xfId="0" applyFill="1" applyBorder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0" fillId="4" borderId="0" xfId="0" applyFill="1" applyAlignment="1">
      <alignment horizontal="center" wrapText="1"/>
    </xf>
    <xf numFmtId="0" fontId="19" fillId="6" borderId="27" xfId="0" applyFont="1" applyFill="1" applyBorder="1" applyAlignment="1">
      <alignment horizontal="center" wrapText="1"/>
    </xf>
    <xf numFmtId="0" fontId="19" fillId="6" borderId="28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" fillId="7" borderId="1" xfId="0" applyFont="1" applyFill="1" applyBorder="1" applyAlignment="1">
      <alignment horizontal="center" wrapText="1"/>
    </xf>
    <xf numFmtId="167" fontId="22" fillId="0" borderId="1" xfId="0" applyNumberFormat="1" applyFont="1" applyBorder="1" applyAlignment="1">
      <alignment horizontal="center" wrapText="1"/>
    </xf>
    <xf numFmtId="167" fontId="22" fillId="0" borderId="1" xfId="1" applyNumberFormat="1" applyFont="1" applyBorder="1" applyAlignment="1">
      <alignment horizontal="right" wrapText="1"/>
    </xf>
    <xf numFmtId="3" fontId="22" fillId="0" borderId="1" xfId="0" applyNumberFormat="1" applyFont="1" applyBorder="1" applyAlignment="1">
      <alignment horizontal="center" wrapText="1"/>
    </xf>
    <xf numFmtId="0" fontId="24" fillId="0" borderId="1" xfId="0" applyFont="1" applyBorder="1" applyAlignment="1">
      <alignment horizontal="center" wrapText="1"/>
    </xf>
    <xf numFmtId="0" fontId="22" fillId="0" borderId="1" xfId="0" applyFont="1" applyBorder="1" applyAlignment="1">
      <alignment wrapText="1"/>
    </xf>
    <xf numFmtId="0" fontId="17" fillId="0" borderId="22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167" fontId="22" fillId="0" borderId="1" xfId="1" applyNumberFormat="1" applyFont="1" applyBorder="1" applyAlignment="1">
      <alignment vertical="center" wrapText="1"/>
    </xf>
    <xf numFmtId="167" fontId="0" fillId="0" borderId="1" xfId="0" applyNumberFormat="1" applyBorder="1" applyAlignment="1">
      <alignment wrapText="1"/>
    </xf>
    <xf numFmtId="167" fontId="22" fillId="0" borderId="1" xfId="1" applyNumberFormat="1" applyFont="1" applyBorder="1" applyAlignment="1">
      <alignment wrapText="1"/>
    </xf>
    <xf numFmtId="167" fontId="22" fillId="0" borderId="1" xfId="0" applyNumberFormat="1" applyFont="1" applyBorder="1" applyAlignment="1">
      <alignment horizontal="right" wrapText="1"/>
    </xf>
    <xf numFmtId="0" fontId="23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0" fillId="0" borderId="1" xfId="0" applyBorder="1" applyAlignment="1">
      <alignment horizontal="center" wrapText="1" shrinkToFit="1"/>
    </xf>
    <xf numFmtId="168" fontId="22" fillId="0" borderId="1" xfId="1" applyNumberFormat="1" applyFont="1" applyBorder="1" applyAlignment="1">
      <alignment horizontal="right" wrapText="1"/>
    </xf>
    <xf numFmtId="167" fontId="22" fillId="0" borderId="1" xfId="0" applyNumberFormat="1" applyFont="1" applyBorder="1" applyAlignment="1">
      <alignment vertical="center" wrapText="1"/>
    </xf>
    <xf numFmtId="0" fontId="20" fillId="6" borderId="0" xfId="0" applyFont="1" applyFill="1" applyAlignment="1">
      <alignment wrapText="1"/>
    </xf>
    <xf numFmtId="167" fontId="26" fillId="6" borderId="0" xfId="0" applyNumberFormat="1" applyFont="1" applyFill="1" applyAlignment="1">
      <alignment wrapText="1"/>
    </xf>
    <xf numFmtId="0" fontId="27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28" fillId="0" borderId="29" xfId="0" applyFont="1" applyBorder="1" applyAlignment="1">
      <alignment horizontal="center" vertical="center" wrapText="1"/>
    </xf>
    <xf numFmtId="49" fontId="28" fillId="0" borderId="14" xfId="0" applyNumberFormat="1" applyFont="1" applyBorder="1" applyAlignment="1">
      <alignment horizontal="left" vertical="center" wrapText="1"/>
    </xf>
    <xf numFmtId="0" fontId="28" fillId="0" borderId="14" xfId="0" applyFont="1" applyBorder="1" applyAlignment="1">
      <alignment horizontal="center" vertical="center" wrapText="1"/>
    </xf>
    <xf numFmtId="4" fontId="28" fillId="0" borderId="14" xfId="0" applyNumberFormat="1" applyFont="1" applyBorder="1" applyAlignment="1">
      <alignment horizontal="center" vertical="center" wrapText="1"/>
    </xf>
    <xf numFmtId="44" fontId="28" fillId="0" borderId="14" xfId="1" applyFont="1" applyBorder="1" applyAlignment="1">
      <alignment horizontal="center" vertical="center" wrapText="1"/>
    </xf>
    <xf numFmtId="14" fontId="28" fillId="0" borderId="14" xfId="0" applyNumberFormat="1" applyFont="1" applyBorder="1" applyAlignment="1">
      <alignment horizontal="center" vertical="center" wrapText="1"/>
    </xf>
    <xf numFmtId="49" fontId="28" fillId="0" borderId="30" xfId="0" applyNumberFormat="1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9" fontId="29" fillId="0" borderId="1" xfId="0" applyNumberFormat="1" applyFont="1" applyBorder="1" applyAlignment="1">
      <alignment horizontal="left" vertical="center" wrapText="1"/>
    </xf>
    <xf numFmtId="0" fontId="29" fillId="0" borderId="1" xfId="0" applyFont="1" applyBorder="1" applyAlignment="1">
      <alignment horizontal="center" vertical="center" wrapText="1"/>
    </xf>
    <xf numFmtId="4" fontId="29" fillId="0" borderId="1" xfId="0" applyNumberFormat="1" applyFont="1" applyBorder="1" applyAlignment="1">
      <alignment horizontal="center" vertical="center" wrapText="1"/>
    </xf>
    <xf numFmtId="44" fontId="29" fillId="0" borderId="1" xfId="1" applyFont="1" applyFill="1" applyBorder="1" applyAlignment="1">
      <alignment horizontal="center" vertical="center" wrapText="1"/>
    </xf>
    <xf numFmtId="44" fontId="29" fillId="0" borderId="1" xfId="1" applyFont="1" applyBorder="1" applyAlignment="1">
      <alignment horizontal="center" vertical="center" wrapText="1"/>
    </xf>
    <xf numFmtId="14" fontId="29" fillId="0" borderId="1" xfId="0" applyNumberFormat="1" applyFont="1" applyBorder="1" applyAlignment="1">
      <alignment horizontal="center" vertical="center" wrapText="1"/>
    </xf>
    <xf numFmtId="49" fontId="29" fillId="0" borderId="1" xfId="0" applyNumberFormat="1" applyFont="1" applyBorder="1" applyAlignment="1">
      <alignment horizontal="center" vertical="center" wrapText="1"/>
    </xf>
    <xf numFmtId="49" fontId="30" fillId="0" borderId="1" xfId="0" applyNumberFormat="1" applyFont="1" applyBorder="1" applyAlignment="1">
      <alignment horizontal="left" vertical="center" wrapText="1"/>
    </xf>
    <xf numFmtId="4" fontId="29" fillId="8" borderId="1" xfId="0" applyNumberFormat="1" applyFont="1" applyFill="1" applyBorder="1" applyAlignment="1">
      <alignment horizontal="center" vertical="center" wrapText="1"/>
    </xf>
    <xf numFmtId="44" fontId="29" fillId="0" borderId="1" xfId="1" applyFont="1" applyFill="1" applyBorder="1" applyAlignment="1" applyProtection="1">
      <alignment horizontal="center" vertical="center" wrapText="1"/>
    </xf>
    <xf numFmtId="0" fontId="29" fillId="8" borderId="1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49" fontId="29" fillId="0" borderId="1" xfId="0" applyNumberFormat="1" applyFont="1" applyBorder="1" applyAlignment="1">
      <alignment vertical="center" wrapText="1"/>
    </xf>
    <xf numFmtId="0" fontId="30" fillId="0" borderId="1" xfId="0" applyFont="1" applyBorder="1" applyAlignment="1">
      <alignment horizontal="left" vertical="top" wrapText="1"/>
    </xf>
    <xf numFmtId="4" fontId="30" fillId="8" borderId="1" xfId="0" applyNumberFormat="1" applyFont="1" applyFill="1" applyBorder="1" applyAlignment="1">
      <alignment horizontal="center" vertical="center" wrapText="1"/>
    </xf>
    <xf numFmtId="44" fontId="30" fillId="8" borderId="1" xfId="1" applyFont="1" applyFill="1" applyBorder="1" applyAlignment="1" applyProtection="1">
      <alignment horizontal="center" vertical="center" wrapText="1"/>
    </xf>
    <xf numFmtId="0" fontId="30" fillId="8" borderId="1" xfId="0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 wrapText="1"/>
    </xf>
    <xf numFmtId="49" fontId="30" fillId="0" borderId="1" xfId="0" applyNumberFormat="1" applyFont="1" applyBorder="1" applyAlignment="1">
      <alignment horizontal="center" vertical="center" wrapText="1"/>
    </xf>
    <xf numFmtId="0" fontId="29" fillId="0" borderId="25" xfId="0" applyFont="1" applyBorder="1" applyAlignment="1">
      <alignment horizontal="center" vertical="center" wrapText="1"/>
    </xf>
    <xf numFmtId="49" fontId="30" fillId="0" borderId="31" xfId="0" applyNumberFormat="1" applyFont="1" applyBorder="1" applyAlignment="1">
      <alignment horizontal="center" vertical="center" wrapText="1"/>
    </xf>
    <xf numFmtId="49" fontId="29" fillId="0" borderId="31" xfId="0" applyNumberFormat="1" applyFont="1" applyBorder="1" applyAlignment="1">
      <alignment horizontal="center" vertical="center" wrapText="1"/>
    </xf>
    <xf numFmtId="0" fontId="30" fillId="8" borderId="1" xfId="0" applyFont="1" applyFill="1" applyBorder="1" applyAlignment="1">
      <alignment horizontal="left" vertical="top" wrapText="1"/>
    </xf>
    <xf numFmtId="0" fontId="29" fillId="0" borderId="32" xfId="0" applyFont="1" applyBorder="1" applyAlignment="1">
      <alignment horizontal="center" vertical="center" wrapText="1"/>
    </xf>
    <xf numFmtId="0" fontId="30" fillId="8" borderId="32" xfId="0" applyFont="1" applyFill="1" applyBorder="1" applyAlignment="1">
      <alignment horizontal="center" vertical="center" wrapText="1"/>
    </xf>
    <xf numFmtId="49" fontId="29" fillId="4" borderId="32" xfId="0" applyNumberFormat="1" applyFont="1" applyFill="1" applyBorder="1" applyAlignment="1">
      <alignment horizontal="left" vertical="center" wrapText="1"/>
    </xf>
    <xf numFmtId="49" fontId="29" fillId="0" borderId="32" xfId="0" applyNumberFormat="1" applyFont="1" applyBorder="1" applyAlignment="1">
      <alignment horizontal="left" vertical="center" wrapText="1"/>
    </xf>
    <xf numFmtId="49" fontId="29" fillId="0" borderId="32" xfId="0" applyNumberFormat="1" applyFont="1" applyBorder="1" applyAlignment="1">
      <alignment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49" fontId="29" fillId="0" borderId="18" xfId="0" applyNumberFormat="1" applyFont="1" applyBorder="1" applyAlignment="1">
      <alignment horizontal="left" vertical="center" wrapText="1"/>
    </xf>
    <xf numFmtId="0" fontId="29" fillId="0" borderId="18" xfId="0" applyFont="1" applyBorder="1" applyAlignment="1">
      <alignment horizontal="center" vertical="center" wrapText="1"/>
    </xf>
    <xf numFmtId="4" fontId="29" fillId="0" borderId="18" xfId="0" applyNumberFormat="1" applyFont="1" applyBorder="1" applyAlignment="1">
      <alignment horizontal="center" vertical="center" wrapText="1"/>
    </xf>
    <xf numFmtId="44" fontId="29" fillId="0" borderId="18" xfId="1" applyFont="1" applyBorder="1" applyAlignment="1">
      <alignment horizontal="center" vertical="center" wrapText="1"/>
    </xf>
    <xf numFmtId="49" fontId="31" fillId="0" borderId="18" xfId="0" applyNumberFormat="1" applyFont="1" applyBorder="1" applyAlignment="1">
      <alignment horizontal="center" vertical="center" wrapText="1"/>
    </xf>
    <xf numFmtId="0" fontId="30" fillId="8" borderId="18" xfId="0" applyFont="1" applyFill="1" applyBorder="1" applyAlignment="1">
      <alignment horizontal="left" vertical="top" wrapText="1"/>
    </xf>
    <xf numFmtId="4" fontId="30" fillId="8" borderId="18" xfId="0" applyNumberFormat="1" applyFont="1" applyFill="1" applyBorder="1" applyAlignment="1">
      <alignment horizontal="center" vertical="center" wrapText="1"/>
    </xf>
    <xf numFmtId="44" fontId="30" fillId="9" borderId="18" xfId="1" applyFont="1" applyFill="1" applyBorder="1" applyAlignment="1" applyProtection="1">
      <alignment horizontal="center" vertical="center" wrapText="1"/>
    </xf>
    <xf numFmtId="0" fontId="30" fillId="8" borderId="18" xfId="0" applyFont="1" applyFill="1" applyBorder="1" applyAlignment="1">
      <alignment horizontal="center" vertical="center" wrapText="1"/>
    </xf>
    <xf numFmtId="49" fontId="29" fillId="0" borderId="18" xfId="0" applyNumberFormat="1" applyFont="1" applyBorder="1" applyAlignment="1">
      <alignment horizontal="center" vertical="center" wrapText="1"/>
    </xf>
    <xf numFmtId="44" fontId="30" fillId="10" borderId="18" xfId="1" applyFont="1" applyFill="1" applyBorder="1" applyAlignment="1" applyProtection="1">
      <alignment horizontal="center" vertical="center" wrapText="1"/>
    </xf>
    <xf numFmtId="44" fontId="30" fillId="8" borderId="18" xfId="1" applyFont="1" applyFill="1" applyBorder="1" applyAlignment="1" applyProtection="1">
      <alignment horizontal="center" vertical="center" wrapText="1"/>
    </xf>
    <xf numFmtId="0" fontId="30" fillId="4" borderId="18" xfId="0" applyFont="1" applyFill="1" applyBorder="1" applyAlignment="1">
      <alignment horizontal="center" vertical="center" wrapText="1"/>
    </xf>
    <xf numFmtId="44" fontId="29" fillId="0" borderId="18" xfId="1" applyFont="1" applyFill="1" applyBorder="1" applyAlignment="1">
      <alignment horizontal="center" vertical="center" wrapText="1"/>
    </xf>
    <xf numFmtId="4" fontId="30" fillId="4" borderId="18" xfId="0" applyNumberFormat="1" applyFont="1" applyFill="1" applyBorder="1" applyAlignment="1">
      <alignment horizontal="center" vertical="center" wrapText="1"/>
    </xf>
    <xf numFmtId="44" fontId="30" fillId="4" borderId="18" xfId="1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49" fontId="29" fillId="0" borderId="0" xfId="0" applyNumberFormat="1" applyFont="1" applyAlignment="1">
      <alignment horizontal="left" vertical="center" wrapText="1"/>
    </xf>
    <xf numFmtId="0" fontId="29" fillId="0" borderId="0" xfId="0" applyFont="1" applyAlignment="1">
      <alignment horizontal="center" vertical="center" wrapText="1"/>
    </xf>
    <xf numFmtId="4" fontId="29" fillId="0" borderId="0" xfId="0" applyNumberFormat="1" applyFont="1" applyAlignment="1">
      <alignment horizontal="center" vertical="center" wrapText="1"/>
    </xf>
    <xf numFmtId="44" fontId="29" fillId="0" borderId="0" xfId="1" applyFont="1" applyFill="1" applyBorder="1" applyAlignment="1">
      <alignment horizontal="center" vertical="center" wrapText="1"/>
    </xf>
    <xf numFmtId="44" fontId="29" fillId="0" borderId="0" xfId="1" applyFont="1" applyBorder="1" applyAlignment="1">
      <alignment horizontal="center" vertical="center" wrapText="1"/>
    </xf>
    <xf numFmtId="14" fontId="29" fillId="0" borderId="0" xfId="0" applyNumberFormat="1" applyFont="1" applyAlignment="1">
      <alignment horizontal="center" vertical="center" wrapText="1"/>
    </xf>
    <xf numFmtId="49" fontId="29" fillId="0" borderId="0" xfId="0" applyNumberFormat="1" applyFont="1" applyAlignment="1">
      <alignment horizontal="center" vertical="center" wrapText="1"/>
    </xf>
    <xf numFmtId="49" fontId="29" fillId="0" borderId="0" xfId="0" applyNumberFormat="1" applyFont="1" applyAlignment="1">
      <alignment vertical="center" wrapText="1"/>
    </xf>
    <xf numFmtId="0" fontId="29" fillId="0" borderId="0" xfId="0" applyFont="1"/>
    <xf numFmtId="44" fontId="29" fillId="0" borderId="1" xfId="1" applyFont="1" applyBorder="1" applyAlignment="1">
      <alignment horizontal="center" vertical="center" wrapText="1"/>
    </xf>
    <xf numFmtId="44" fontId="29" fillId="0" borderId="0" xfId="1" applyFont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" fontId="28" fillId="0" borderId="0" xfId="0" applyNumberFormat="1" applyFont="1" applyAlignment="1">
      <alignment horizontal="center" vertical="center" wrapText="1"/>
    </xf>
    <xf numFmtId="44" fontId="29" fillId="0" borderId="0" xfId="0" applyNumberFormat="1" applyFont="1" applyAlignment="1">
      <alignment horizontal="center" vertical="center" wrapText="1"/>
    </xf>
    <xf numFmtId="0" fontId="28" fillId="0" borderId="31" xfId="0" applyFont="1" applyBorder="1" applyAlignment="1">
      <alignment horizontal="center" vertical="center" wrapText="1"/>
    </xf>
    <xf numFmtId="0" fontId="28" fillId="0" borderId="25" xfId="0" applyFont="1" applyBorder="1" applyAlignment="1">
      <alignment horizontal="center" vertical="center" wrapText="1"/>
    </xf>
    <xf numFmtId="4" fontId="29" fillId="0" borderId="0" xfId="0" applyNumberFormat="1" applyFont="1"/>
    <xf numFmtId="0" fontId="29" fillId="0" borderId="1" xfId="0" applyFont="1" applyBorder="1" applyAlignment="1">
      <alignment horizontal="left" vertical="center" wrapText="1"/>
    </xf>
    <xf numFmtId="0" fontId="30" fillId="4" borderId="1" xfId="0" applyFont="1" applyFill="1" applyBorder="1" applyAlignment="1">
      <alignment horizontal="left" vertical="center" wrapText="1"/>
    </xf>
    <xf numFmtId="0" fontId="30" fillId="4" borderId="18" xfId="0" applyFont="1" applyFill="1" applyBorder="1" applyAlignment="1">
      <alignment horizontal="left" vertical="center" wrapText="1"/>
    </xf>
    <xf numFmtId="0" fontId="32" fillId="6" borderId="1" xfId="0" applyFont="1" applyFill="1" applyBorder="1" applyAlignment="1">
      <alignment horizontal="center"/>
    </xf>
    <xf numFmtId="0" fontId="33" fillId="5" borderId="1" xfId="0" applyFont="1" applyFill="1" applyBorder="1" applyAlignment="1">
      <alignment horizontal="center" vertical="center" wrapText="1"/>
    </xf>
    <xf numFmtId="0" fontId="33" fillId="5" borderId="1" xfId="0" applyFont="1" applyFill="1" applyBorder="1" applyAlignment="1">
      <alignment horizontal="center" vertical="center"/>
    </xf>
    <xf numFmtId="0" fontId="33" fillId="4" borderId="1" xfId="0" applyFont="1" applyFill="1" applyBorder="1" applyAlignment="1">
      <alignment horizontal="center" vertical="center"/>
    </xf>
    <xf numFmtId="0" fontId="34" fillId="4" borderId="1" xfId="0" applyFont="1" applyFill="1" applyBorder="1" applyAlignment="1">
      <alignment horizontal="center" vertical="center" wrapText="1"/>
    </xf>
    <xf numFmtId="0" fontId="35" fillId="4" borderId="1" xfId="0" applyFont="1" applyFill="1" applyBorder="1" applyAlignment="1">
      <alignment horizontal="center" vertical="center" wrapText="1"/>
    </xf>
    <xf numFmtId="8" fontId="35" fillId="4" borderId="1" xfId="0" applyNumberFormat="1" applyFont="1" applyFill="1" applyBorder="1" applyAlignment="1">
      <alignment horizontal="center" vertical="center" wrapText="1"/>
    </xf>
    <xf numFmtId="14" fontId="35" fillId="4" borderId="1" xfId="0" applyNumberFormat="1" applyFont="1" applyFill="1" applyBorder="1" applyAlignment="1">
      <alignment horizontal="center" vertical="center" wrapText="1"/>
    </xf>
    <xf numFmtId="3" fontId="35" fillId="4" borderId="1" xfId="0" applyNumberFormat="1" applyFont="1" applyFill="1" applyBorder="1" applyAlignment="1">
      <alignment horizontal="center" vertical="center" wrapText="1"/>
    </xf>
    <xf numFmtId="0" fontId="35" fillId="0" borderId="33" xfId="0" applyFont="1" applyBorder="1" applyAlignment="1">
      <alignment horizontal="left"/>
    </xf>
    <xf numFmtId="0" fontId="35" fillId="0" borderId="34" xfId="0" applyFont="1" applyBorder="1" applyAlignment="1">
      <alignment horizontal="left"/>
    </xf>
    <xf numFmtId="0" fontId="36" fillId="5" borderId="1" xfId="0" applyFont="1" applyFill="1" applyBorder="1" applyAlignment="1">
      <alignment horizontal="center"/>
    </xf>
    <xf numFmtId="8" fontId="36" fillId="5" borderId="1" xfId="0" applyNumberFormat="1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35" xfId="0" applyFont="1" applyBorder="1" applyAlignment="1">
      <alignment horizontal="center" vertical="center" wrapText="1"/>
    </xf>
    <xf numFmtId="0" fontId="38" fillId="11" borderId="1" xfId="0" applyFont="1" applyFill="1" applyBorder="1" applyAlignment="1">
      <alignment horizontal="center"/>
    </xf>
    <xf numFmtId="0" fontId="39" fillId="12" borderId="1" xfId="0" applyFont="1" applyFill="1" applyBorder="1" applyAlignment="1">
      <alignment horizontal="center" vertical="center" wrapText="1"/>
    </xf>
    <xf numFmtId="44" fontId="39" fillId="12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3" fillId="0" borderId="1" xfId="3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44" fontId="0" fillId="13" borderId="1" xfId="1" applyFont="1" applyFill="1" applyBorder="1" applyAlignment="1">
      <alignment horizontal="center" vertical="center"/>
    </xf>
    <xf numFmtId="44" fontId="0" fillId="5" borderId="1" xfId="1" applyFont="1" applyFill="1" applyBorder="1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/>
    </xf>
    <xf numFmtId="44" fontId="0" fillId="0" borderId="1" xfId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7" fillId="0" borderId="1" xfId="3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44" fontId="0" fillId="5" borderId="1" xfId="1" applyFont="1" applyFill="1" applyBorder="1" applyAlignment="1">
      <alignment vertical="center"/>
    </xf>
    <xf numFmtId="44" fontId="0" fillId="0" borderId="1" xfId="1" applyFont="1" applyFill="1" applyBorder="1" applyAlignment="1">
      <alignment horizontal="right" vertical="center"/>
    </xf>
    <xf numFmtId="3" fontId="0" fillId="0" borderId="1" xfId="0" applyNumberFormat="1" applyBorder="1" applyAlignment="1">
      <alignment horizontal="center" vertical="center"/>
    </xf>
    <xf numFmtId="44" fontId="0" fillId="0" borderId="1" xfId="1" applyFont="1" applyBorder="1" applyAlignment="1">
      <alignment vertical="center"/>
    </xf>
    <xf numFmtId="8" fontId="0" fillId="0" borderId="1" xfId="1" applyNumberFormat="1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0" fillId="0" borderId="0" xfId="1" applyFont="1" applyAlignment="1">
      <alignment vertical="center"/>
    </xf>
    <xf numFmtId="0" fontId="40" fillId="11" borderId="2" xfId="0" applyFont="1" applyFill="1" applyBorder="1" applyAlignment="1">
      <alignment horizontal="center" vertical="center"/>
    </xf>
    <xf numFmtId="0" fontId="40" fillId="11" borderId="3" xfId="0" applyFont="1" applyFill="1" applyBorder="1" applyAlignment="1">
      <alignment horizontal="center" vertical="center"/>
    </xf>
    <xf numFmtId="0" fontId="40" fillId="11" borderId="4" xfId="0" applyFont="1" applyFill="1" applyBorder="1" applyAlignment="1">
      <alignment horizontal="center" vertical="center"/>
    </xf>
    <xf numFmtId="0" fontId="0" fillId="14" borderId="5" xfId="0" applyFill="1" applyBorder="1" applyAlignment="1">
      <alignment vertical="center"/>
    </xf>
    <xf numFmtId="44" fontId="0" fillId="14" borderId="0" xfId="1" applyFont="1" applyFill="1" applyBorder="1" applyAlignment="1">
      <alignment vertical="center"/>
    </xf>
    <xf numFmtId="44" fontId="0" fillId="14" borderId="6" xfId="1" applyFont="1" applyFill="1" applyBorder="1" applyAlignment="1">
      <alignment vertical="center"/>
    </xf>
    <xf numFmtId="0" fontId="0" fillId="4" borderId="5" xfId="0" applyFill="1" applyBorder="1" applyAlignment="1">
      <alignment vertical="center"/>
    </xf>
    <xf numFmtId="44" fontId="0" fillId="4" borderId="0" xfId="1" applyFont="1" applyFill="1" applyBorder="1" applyAlignment="1">
      <alignment vertical="center"/>
    </xf>
    <xf numFmtId="44" fontId="0" fillId="4" borderId="6" xfId="1" applyFont="1" applyFill="1" applyBorder="1" applyAlignment="1">
      <alignment vertical="center"/>
    </xf>
    <xf numFmtId="0" fontId="5" fillId="11" borderId="26" xfId="0" applyFont="1" applyFill="1" applyBorder="1" applyAlignment="1">
      <alignment vertical="center"/>
    </xf>
    <xf numFmtId="44" fontId="5" fillId="11" borderId="27" xfId="1" applyFont="1" applyFill="1" applyBorder="1" applyAlignment="1">
      <alignment vertical="center"/>
    </xf>
    <xf numFmtId="44" fontId="5" fillId="11" borderId="28" xfId="1" applyFont="1" applyFill="1" applyBorder="1" applyAlignment="1">
      <alignment vertical="center"/>
    </xf>
    <xf numFmtId="14" fontId="22" fillId="0" borderId="1" xfId="0" applyNumberFormat="1" applyFont="1" applyBorder="1" applyAlignment="1">
      <alignment horizontal="center"/>
    </xf>
    <xf numFmtId="44" fontId="22" fillId="0" borderId="1" xfId="1" applyFont="1" applyBorder="1" applyAlignment="1">
      <alignment horizontal="left"/>
    </xf>
    <xf numFmtId="44" fontId="22" fillId="0" borderId="1" xfId="1" applyFont="1" applyBorder="1"/>
    <xf numFmtId="0" fontId="22" fillId="7" borderId="1" xfId="0" applyFont="1" applyFill="1" applyBorder="1" applyAlignment="1">
      <alignment horizontal="center" wrapText="1"/>
    </xf>
    <xf numFmtId="0" fontId="17" fillId="0" borderId="1" xfId="0" applyFont="1" applyBorder="1" applyAlignment="1">
      <alignment horizontal="center" vertical="center"/>
    </xf>
    <xf numFmtId="167" fontId="22" fillId="0" borderId="1" xfId="1" applyNumberFormat="1" applyFont="1" applyBorder="1" applyAlignment="1">
      <alignment horizontal="center"/>
    </xf>
    <xf numFmtId="0" fontId="17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44" fontId="22" fillId="0" borderId="1" xfId="1" applyFont="1" applyBorder="1" applyAlignment="1">
      <alignment horizontal="left" wrapText="1"/>
    </xf>
    <xf numFmtId="170" fontId="22" fillId="0" borderId="1" xfId="1" applyNumberFormat="1" applyFont="1" applyBorder="1" applyAlignment="1">
      <alignment horizontal="right"/>
    </xf>
    <xf numFmtId="170" fontId="0" fillId="0" borderId="1" xfId="0" applyNumberFormat="1" applyBorder="1"/>
    <xf numFmtId="0" fontId="1" fillId="7" borderId="0" xfId="0" applyFont="1" applyFill="1" applyAlignment="1">
      <alignment horizontal="center"/>
    </xf>
    <xf numFmtId="171" fontId="22" fillId="0" borderId="1" xfId="1" applyNumberFormat="1" applyFont="1" applyBorder="1" applyAlignment="1">
      <alignment horizontal="left"/>
    </xf>
    <xf numFmtId="170" fontId="22" fillId="0" borderId="1" xfId="1" applyNumberFormat="1" applyFont="1" applyBorder="1" applyAlignment="1">
      <alignment horizontal="left"/>
    </xf>
    <xf numFmtId="0" fontId="45" fillId="0" borderId="1" xfId="0" applyFont="1" applyBorder="1" applyAlignment="1">
      <alignment horizontal="center" wrapText="1"/>
    </xf>
    <xf numFmtId="170" fontId="26" fillId="6" borderId="0" xfId="0" applyNumberFormat="1" applyFont="1" applyFill="1"/>
    <xf numFmtId="0" fontId="48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172" fontId="7" fillId="0" borderId="1" xfId="0" applyNumberFormat="1" applyFont="1" applyBorder="1" applyAlignment="1">
      <alignment horizontal="center" vertical="center" wrapText="1" shrinkToFit="1"/>
    </xf>
    <xf numFmtId="3" fontId="7" fillId="0" borderId="1" xfId="0" applyNumberFormat="1" applyFont="1" applyBorder="1" applyAlignment="1">
      <alignment horizontal="center" vertical="center" wrapText="1" shrinkToFit="1"/>
    </xf>
    <xf numFmtId="173" fontId="7" fillId="0" borderId="1" xfId="0" applyNumberFormat="1" applyFont="1" applyBorder="1" applyAlignment="1">
      <alignment horizontal="center" vertical="center" wrapText="1" shrinkToFit="1"/>
    </xf>
    <xf numFmtId="174" fontId="7" fillId="0" borderId="1" xfId="0" applyNumberFormat="1" applyFont="1" applyBorder="1" applyAlignment="1">
      <alignment horizontal="center" vertical="center" wrapText="1" shrinkToFit="1"/>
    </xf>
    <xf numFmtId="174" fontId="7" fillId="0" borderId="1" xfId="0" applyNumberFormat="1" applyFont="1" applyBorder="1" applyAlignment="1">
      <alignment horizontal="center" vertical="center" wrapText="1"/>
    </xf>
    <xf numFmtId="8" fontId="7" fillId="0" borderId="1" xfId="0" applyNumberFormat="1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8" fontId="13" fillId="0" borderId="1" xfId="0" applyNumberFormat="1" applyFont="1" applyBorder="1" applyAlignment="1">
      <alignment horizontal="center" vertical="center"/>
    </xf>
    <xf numFmtId="14" fontId="50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/>
    </xf>
    <xf numFmtId="0" fontId="51" fillId="0" borderId="1" xfId="0" applyFont="1" applyBorder="1" applyAlignment="1">
      <alignment horizontal="center" vertical="center" wrapText="1"/>
    </xf>
    <xf numFmtId="3" fontId="13" fillId="0" borderId="1" xfId="0" applyNumberFormat="1" applyFont="1" applyBorder="1" applyAlignment="1">
      <alignment horizontal="center" vertical="center" wrapText="1"/>
    </xf>
    <xf numFmtId="14" fontId="50" fillId="15" borderId="1" xfId="0" applyNumberFormat="1" applyFont="1" applyFill="1" applyBorder="1" applyAlignment="1">
      <alignment horizontal="center" vertical="center" wrapText="1"/>
    </xf>
    <xf numFmtId="0" fontId="45" fillId="14" borderId="1" xfId="0" applyFont="1" applyFill="1" applyBorder="1" applyAlignment="1">
      <alignment horizontal="center" vertical="center"/>
    </xf>
    <xf numFmtId="44" fontId="45" fillId="0" borderId="1" xfId="1" applyFont="1" applyBorder="1" applyAlignment="1">
      <alignment horizontal="center" vertical="center" wrapText="1"/>
    </xf>
    <xf numFmtId="14" fontId="50" fillId="14" borderId="1" xfId="0" applyNumberFormat="1" applyFont="1" applyFill="1" applyBorder="1" applyAlignment="1">
      <alignment horizontal="center" vertical="center" wrapText="1"/>
    </xf>
    <xf numFmtId="0" fontId="22" fillId="14" borderId="1" xfId="0" applyFont="1" applyFill="1" applyBorder="1" applyAlignment="1">
      <alignment horizontal="center" vertical="center"/>
    </xf>
    <xf numFmtId="0" fontId="52" fillId="0" borderId="1" xfId="0" applyFont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0" fontId="22" fillId="0" borderId="0" xfId="0" applyFont="1" applyAlignment="1">
      <alignment horizontal="center" wrapText="1"/>
    </xf>
    <xf numFmtId="0" fontId="22" fillId="0" borderId="0" xfId="0" applyFont="1"/>
    <xf numFmtId="0" fontId="22" fillId="0" borderId="0" xfId="0" applyFont="1" applyAlignment="1">
      <alignment wrapText="1"/>
    </xf>
    <xf numFmtId="0" fontId="53" fillId="0" borderId="26" xfId="0" applyFont="1" applyBorder="1" applyAlignment="1">
      <alignment horizontal="center" wrapText="1"/>
    </xf>
    <xf numFmtId="0" fontId="53" fillId="0" borderId="27" xfId="0" applyFont="1" applyBorder="1" applyAlignment="1">
      <alignment horizontal="center" wrapText="1"/>
    </xf>
    <xf numFmtId="8" fontId="54" fillId="0" borderId="28" xfId="0" applyNumberFormat="1" applyFont="1" applyBorder="1" applyAlignment="1">
      <alignment horizontal="center"/>
    </xf>
    <xf numFmtId="0" fontId="49" fillId="0" borderId="26" xfId="0" applyFont="1" applyBorder="1" applyAlignment="1">
      <alignment horizontal="center" wrapText="1"/>
    </xf>
    <xf numFmtId="0" fontId="49" fillId="0" borderId="27" xfId="0" applyFont="1" applyBorder="1" applyAlignment="1">
      <alignment horizontal="center" wrapText="1"/>
    </xf>
    <xf numFmtId="8" fontId="55" fillId="0" borderId="28" xfId="0" applyNumberFormat="1" applyFont="1" applyBorder="1" applyAlignment="1">
      <alignment horizontal="center"/>
    </xf>
    <xf numFmtId="8" fontId="56" fillId="0" borderId="28" xfId="0" applyNumberFormat="1" applyFont="1" applyBorder="1" applyAlignment="1">
      <alignment horizontal="center"/>
    </xf>
    <xf numFmtId="0" fontId="57" fillId="0" borderId="1" xfId="0" applyFont="1" applyBorder="1" applyAlignment="1">
      <alignment horizontal="center" wrapText="1"/>
    </xf>
    <xf numFmtId="0" fontId="57" fillId="0" borderId="1" xfId="0" applyFont="1" applyBorder="1" applyAlignment="1">
      <alignment wrapText="1"/>
    </xf>
    <xf numFmtId="0" fontId="57" fillId="0" borderId="31" xfId="0" applyFont="1" applyBorder="1" applyAlignment="1">
      <alignment wrapText="1"/>
    </xf>
    <xf numFmtId="0" fontId="0" fillId="0" borderId="1" xfId="0" applyBorder="1" applyAlignment="1">
      <alignment horizontal="left" vertical="center" wrapText="1"/>
    </xf>
    <xf numFmtId="1" fontId="0" fillId="0" borderId="1" xfId="0" applyNumberFormat="1" applyBorder="1" applyAlignment="1">
      <alignment horizontal="left" vertical="center" wrapText="1"/>
    </xf>
    <xf numFmtId="164" fontId="0" fillId="0" borderId="1" xfId="0" applyNumberFormat="1" applyBorder="1" applyAlignment="1">
      <alignment horizontal="left" vertical="center" wrapText="1"/>
    </xf>
    <xf numFmtId="175" fontId="0" fillId="0" borderId="1" xfId="0" applyNumberFormat="1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3" fontId="0" fillId="0" borderId="1" xfId="0" applyNumberFormat="1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  <xf numFmtId="0" fontId="9" fillId="16" borderId="1" xfId="0" applyFont="1" applyFill="1" applyBorder="1" applyAlignment="1">
      <alignment horizontal="center" vertical="center" wrapText="1"/>
    </xf>
    <xf numFmtId="14" fontId="9" fillId="16" borderId="1" xfId="0" applyNumberFormat="1" applyFont="1" applyFill="1" applyBorder="1" applyAlignment="1">
      <alignment horizontal="center" vertical="center" wrapText="1"/>
    </xf>
    <xf numFmtId="2" fontId="9" fillId="16" borderId="1" xfId="0" applyNumberFormat="1" applyFont="1" applyFill="1" applyBorder="1" applyAlignment="1">
      <alignment horizontal="center" vertical="center" wrapText="1"/>
    </xf>
    <xf numFmtId="49" fontId="9" fillId="16" borderId="1" xfId="0" applyNumberFormat="1" applyFont="1" applyFill="1" applyBorder="1" applyAlignment="1">
      <alignment horizontal="center" vertical="center" wrapText="1"/>
    </xf>
    <xf numFmtId="44" fontId="9" fillId="16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4" fontId="7" fillId="0" borderId="1" xfId="1" applyFont="1" applyFill="1" applyBorder="1" applyAlignment="1">
      <alignment horizontal="center" vertical="center" wrapText="1"/>
    </xf>
    <xf numFmtId="0" fontId="8" fillId="17" borderId="36" xfId="0" applyFont="1" applyFill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14" fontId="8" fillId="0" borderId="0" xfId="0" applyNumberFormat="1" applyFont="1" applyAlignment="1">
      <alignment wrapText="1"/>
    </xf>
    <xf numFmtId="2" fontId="0" fillId="0" borderId="0" xfId="0" applyNumberFormat="1" applyAlignment="1">
      <alignment wrapText="1"/>
    </xf>
    <xf numFmtId="49" fontId="0" fillId="0" borderId="0" xfId="0" applyNumberFormat="1" applyAlignment="1">
      <alignment wrapText="1"/>
    </xf>
    <xf numFmtId="44" fontId="0" fillId="0" borderId="0" xfId="1" applyFont="1" applyAlignment="1">
      <alignment wrapText="1"/>
    </xf>
    <xf numFmtId="14" fontId="22" fillId="0" borderId="0" xfId="0" applyNumberFormat="1" applyFont="1" applyAlignment="1">
      <alignment wrapText="1"/>
    </xf>
    <xf numFmtId="9" fontId="6" fillId="0" borderId="0" xfId="2" applyFont="1" applyFill="1" applyAlignment="1">
      <alignment wrapText="1"/>
    </xf>
    <xf numFmtId="0" fontId="7" fillId="17" borderId="1" xfId="0" applyFont="1" applyFill="1" applyBorder="1" applyAlignment="1">
      <alignment horizontal="center" vertical="center" wrapText="1"/>
    </xf>
    <xf numFmtId="0" fontId="8" fillId="17" borderId="1" xfId="0" applyFont="1" applyFill="1" applyBorder="1" applyAlignment="1">
      <alignment horizontal="center" vertical="center" wrapText="1"/>
    </xf>
    <xf numFmtId="14" fontId="7" fillId="17" borderId="1" xfId="0" applyNumberFormat="1" applyFont="1" applyFill="1" applyBorder="1" applyAlignment="1">
      <alignment horizontal="center" vertical="center" wrapText="1"/>
    </xf>
    <xf numFmtId="2" fontId="7" fillId="17" borderId="1" xfId="0" applyNumberFormat="1" applyFont="1" applyFill="1" applyBorder="1" applyAlignment="1">
      <alignment horizontal="center" vertical="center" wrapText="1"/>
    </xf>
    <xf numFmtId="49" fontId="7" fillId="17" borderId="1" xfId="0" applyNumberFormat="1" applyFont="1" applyFill="1" applyBorder="1" applyAlignment="1">
      <alignment horizontal="center" vertical="center" wrapText="1"/>
    </xf>
    <xf numFmtId="44" fontId="7" fillId="17" borderId="1" xfId="1" applyFont="1" applyFill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17" borderId="1" xfId="0" applyFont="1" applyFill="1" applyBorder="1" applyAlignment="1">
      <alignment horizontal="left" vertical="center" wrapText="1"/>
    </xf>
    <xf numFmtId="14" fontId="7" fillId="4" borderId="1" xfId="0" applyNumberFormat="1" applyFont="1" applyFill="1" applyBorder="1" applyAlignment="1">
      <alignment horizontal="center" vertical="center" wrapText="1"/>
    </xf>
    <xf numFmtId="44" fontId="7" fillId="4" borderId="1" xfId="1" applyFont="1" applyFill="1" applyBorder="1" applyAlignment="1">
      <alignment horizontal="center" vertical="center" wrapText="1"/>
    </xf>
    <xf numFmtId="44" fontId="7" fillId="0" borderId="1" xfId="1" applyFont="1" applyBorder="1" applyAlignment="1">
      <alignment horizontal="center" vertical="center" wrapText="1"/>
    </xf>
    <xf numFmtId="0" fontId="7" fillId="17" borderId="36" xfId="0" applyFont="1" applyFill="1" applyBorder="1" applyAlignment="1">
      <alignment horizontal="center" vertical="center" wrapText="1"/>
    </xf>
    <xf numFmtId="14" fontId="7" fillId="17" borderId="36" xfId="0" applyNumberFormat="1" applyFont="1" applyFill="1" applyBorder="1" applyAlignment="1">
      <alignment horizontal="center" vertical="center" wrapText="1"/>
    </xf>
    <xf numFmtId="2" fontId="7" fillId="17" borderId="36" xfId="0" applyNumberFormat="1" applyFont="1" applyFill="1" applyBorder="1" applyAlignment="1">
      <alignment horizontal="center" vertical="center" wrapText="1"/>
    </xf>
    <xf numFmtId="49" fontId="7" fillId="17" borderId="36" xfId="0" applyNumberFormat="1" applyFont="1" applyFill="1" applyBorder="1" applyAlignment="1">
      <alignment horizontal="center" vertical="center" wrapText="1"/>
    </xf>
    <xf numFmtId="44" fontId="7" fillId="17" borderId="36" xfId="1" applyFont="1" applyFill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right" vertical="center" wrapText="1"/>
    </xf>
    <xf numFmtId="44" fontId="0" fillId="0" borderId="0" xfId="1" applyFont="1" applyAlignment="1">
      <alignment vertical="center" wrapText="1"/>
    </xf>
    <xf numFmtId="44" fontId="58" fillId="0" borderId="1" xfId="1" applyFont="1" applyBorder="1" applyAlignment="1">
      <alignment vertical="center" wrapText="1"/>
    </xf>
    <xf numFmtId="0" fontId="1" fillId="0" borderId="1" xfId="0" applyFont="1" applyBorder="1" applyAlignment="1">
      <alignment horizontal="center" wrapText="1"/>
    </xf>
    <xf numFmtId="44" fontId="1" fillId="0" borderId="1" xfId="1" applyFont="1" applyBorder="1" applyAlignment="1">
      <alignment wrapText="1"/>
    </xf>
    <xf numFmtId="44" fontId="0" fillId="0" borderId="1" xfId="1" applyFont="1" applyBorder="1" applyAlignment="1"/>
    <xf numFmtId="14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59" fillId="0" borderId="1" xfId="0" applyFont="1" applyBorder="1" applyAlignment="1">
      <alignment horizontal="center" vertical="center" wrapText="1"/>
    </xf>
    <xf numFmtId="44" fontId="0" fillId="0" borderId="1" xfId="1" applyFont="1" applyFill="1" applyBorder="1" applyAlignment="1"/>
    <xf numFmtId="44" fontId="0" fillId="0" borderId="0" xfId="1" applyFont="1" applyAlignment="1"/>
    <xf numFmtId="0" fontId="20" fillId="6" borderId="1" xfId="0" applyFont="1" applyFill="1" applyBorder="1" applyAlignment="1">
      <alignment horizontal="center" vertical="center" wrapText="1"/>
    </xf>
    <xf numFmtId="0" fontId="60" fillId="6" borderId="1" xfId="0" applyFont="1" applyFill="1" applyBorder="1" applyAlignment="1">
      <alignment horizontal="center" vertical="center" wrapText="1"/>
    </xf>
    <xf numFmtId="0" fontId="60" fillId="6" borderId="1" xfId="0" applyFont="1" applyFill="1" applyBorder="1" applyAlignment="1">
      <alignment horizontal="right" vertical="center" wrapText="1"/>
    </xf>
    <xf numFmtId="0" fontId="60" fillId="6" borderId="1" xfId="0" applyFont="1" applyFill="1" applyBorder="1" applyAlignment="1">
      <alignment horizontal="center" wrapText="1"/>
    </xf>
    <xf numFmtId="0" fontId="1" fillId="7" borderId="1" xfId="0" applyFont="1" applyFill="1" applyBorder="1" applyAlignment="1">
      <alignment horizontal="center" vertical="center"/>
    </xf>
    <xf numFmtId="167" fontId="22" fillId="0" borderId="1" xfId="0" applyNumberFormat="1" applyFont="1" applyBorder="1" applyAlignment="1">
      <alignment horizontal="center" vertical="center"/>
    </xf>
    <xf numFmtId="167" fontId="22" fillId="0" borderId="1" xfId="1" applyNumberFormat="1" applyFont="1" applyBorder="1" applyAlignment="1">
      <alignment horizontal="right" vertical="center"/>
    </xf>
    <xf numFmtId="3" fontId="22" fillId="0" borderId="1" xfId="0" applyNumberFormat="1" applyFont="1" applyBorder="1" applyAlignment="1">
      <alignment horizontal="center" vertical="center"/>
    </xf>
    <xf numFmtId="0" fontId="6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67" fontId="22" fillId="0" borderId="1" xfId="0" applyNumberFormat="1" applyFont="1" applyBorder="1" applyAlignment="1">
      <alignment horizontal="right" vertical="center"/>
    </xf>
    <xf numFmtId="168" fontId="22" fillId="0" borderId="1" xfId="1" applyNumberFormat="1" applyFont="1" applyBorder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62" fillId="0" borderId="1" xfId="0" applyFont="1" applyBorder="1" applyAlignment="1">
      <alignment horizontal="left" vertical="center" wrapText="1"/>
    </xf>
    <xf numFmtId="0" fontId="22" fillId="0" borderId="25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7" fillId="0" borderId="1" xfId="0" applyFont="1" applyBorder="1" applyAlignment="1">
      <alignment vertical="center" wrapText="1"/>
    </xf>
    <xf numFmtId="0" fontId="63" fillId="0" borderId="1" xfId="0" applyFont="1" applyBorder="1" applyAlignment="1">
      <alignment vertical="center" wrapText="1"/>
    </xf>
    <xf numFmtId="167" fontId="22" fillId="0" borderId="18" xfId="0" applyNumberFormat="1" applyFont="1" applyBorder="1" applyAlignment="1">
      <alignment horizontal="center" vertical="center"/>
    </xf>
    <xf numFmtId="168" fontId="22" fillId="0" borderId="18" xfId="1" applyNumberFormat="1" applyFont="1" applyBorder="1" applyAlignment="1">
      <alignment horizontal="right" vertical="center"/>
    </xf>
    <xf numFmtId="0" fontId="22" fillId="7" borderId="18" xfId="0" applyFont="1" applyFill="1" applyBorder="1" applyAlignment="1">
      <alignment horizontal="center" wrapText="1"/>
    </xf>
    <xf numFmtId="0" fontId="1" fillId="7" borderId="18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0" fillId="0" borderId="18" xfId="0" applyBorder="1" applyAlignment="1">
      <alignment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/>
    </xf>
    <xf numFmtId="167" fontId="22" fillId="0" borderId="14" xfId="0" applyNumberFormat="1" applyFont="1" applyBorder="1" applyAlignment="1">
      <alignment horizontal="center" vertical="center"/>
    </xf>
    <xf numFmtId="168" fontId="22" fillId="0" borderId="14" xfId="1" applyNumberFormat="1" applyFont="1" applyBorder="1" applyAlignment="1">
      <alignment horizontal="right" vertical="center"/>
    </xf>
    <xf numFmtId="0" fontId="64" fillId="0" borderId="1" xfId="0" applyFont="1" applyBorder="1" applyAlignment="1">
      <alignment horizontal="left" vertical="center" wrapText="1" indent="1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4" fillId="0" borderId="0" xfId="0" applyFont="1" applyAlignment="1">
      <alignment horizontal="left" vertical="center" wrapText="1" indent="1"/>
    </xf>
    <xf numFmtId="0" fontId="22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20" fillId="6" borderId="14" xfId="0" applyFont="1" applyFill="1" applyBorder="1"/>
    <xf numFmtId="0" fontId="20" fillId="0" borderId="14" xfId="0" applyFont="1" applyBorder="1"/>
    <xf numFmtId="168" fontId="49" fillId="0" borderId="14" xfId="1" applyNumberFormat="1" applyFont="1" applyBorder="1" applyAlignment="1">
      <alignment horizontal="right"/>
    </xf>
    <xf numFmtId="0" fontId="47" fillId="0" borderId="1" xfId="0" applyFont="1" applyBorder="1" applyAlignment="1">
      <alignment horizontal="center" vertical="center" wrapText="1"/>
    </xf>
    <xf numFmtId="44" fontId="47" fillId="0" borderId="1" xfId="1" applyFont="1" applyBorder="1" applyAlignment="1">
      <alignment horizontal="center" vertical="center" wrapText="1"/>
    </xf>
    <xf numFmtId="4" fontId="47" fillId="0" borderId="1" xfId="0" applyNumberFormat="1" applyFont="1" applyBorder="1" applyAlignment="1">
      <alignment horizontal="center" vertical="center" wrapText="1"/>
    </xf>
    <xf numFmtId="14" fontId="47" fillId="0" borderId="1" xfId="0" applyNumberFormat="1" applyFont="1" applyBorder="1" applyAlignment="1">
      <alignment horizontal="center" vertical="center" wrapText="1"/>
    </xf>
    <xf numFmtId="0" fontId="47" fillId="0" borderId="18" xfId="0" applyFont="1" applyBorder="1" applyAlignment="1">
      <alignment horizontal="center" vertical="center" wrapText="1"/>
    </xf>
    <xf numFmtId="44" fontId="47" fillId="0" borderId="18" xfId="1" applyFont="1" applyBorder="1" applyAlignment="1">
      <alignment horizontal="center" vertical="center" wrapText="1"/>
    </xf>
    <xf numFmtId="0" fontId="47" fillId="0" borderId="24" xfId="0" applyFont="1" applyBorder="1" applyAlignment="1">
      <alignment horizontal="center" vertical="center" wrapText="1"/>
    </xf>
    <xf numFmtId="44" fontId="47" fillId="0" borderId="24" xfId="1" applyFont="1" applyBorder="1" applyAlignment="1">
      <alignment horizontal="center" vertical="center" wrapText="1"/>
    </xf>
    <xf numFmtId="0" fontId="47" fillId="0" borderId="25" xfId="0" applyFont="1" applyBorder="1" applyAlignment="1">
      <alignment horizontal="center" vertical="center" wrapText="1"/>
    </xf>
    <xf numFmtId="0" fontId="65" fillId="0" borderId="24" xfId="0" applyFont="1" applyBorder="1" applyAlignment="1">
      <alignment horizontal="center" wrapText="1"/>
    </xf>
    <xf numFmtId="0" fontId="47" fillId="0" borderId="14" xfId="0" applyFont="1" applyBorder="1" applyAlignment="1">
      <alignment horizontal="center" vertical="center" wrapText="1"/>
    </xf>
    <xf numFmtId="0" fontId="47" fillId="0" borderId="30" xfId="0" applyFont="1" applyBorder="1" applyAlignment="1">
      <alignment horizontal="center" vertical="center" wrapText="1"/>
    </xf>
    <xf numFmtId="0" fontId="65" fillId="0" borderId="41" xfId="0" applyFont="1" applyBorder="1" applyAlignment="1">
      <alignment horizontal="center" wrapText="1"/>
    </xf>
    <xf numFmtId="44" fontId="47" fillId="0" borderId="29" xfId="1" applyFont="1" applyBorder="1" applyAlignment="1">
      <alignment horizontal="center" vertical="center" wrapText="1"/>
    </xf>
    <xf numFmtId="0" fontId="47" fillId="0" borderId="31" xfId="0" applyFont="1" applyBorder="1" applyAlignment="1">
      <alignment horizontal="center" vertical="center" wrapText="1"/>
    </xf>
    <xf numFmtId="44" fontId="47" fillId="0" borderId="25" xfId="1" applyFont="1" applyBorder="1" applyAlignment="1">
      <alignment horizontal="center" vertical="center" wrapText="1"/>
    </xf>
    <xf numFmtId="0" fontId="65" fillId="0" borderId="0" xfId="0" applyFont="1" applyAlignment="1">
      <alignment horizontal="center" vertical="center" wrapText="1"/>
    </xf>
    <xf numFmtId="14" fontId="47" fillId="0" borderId="18" xfId="0" applyNumberFormat="1" applyFont="1" applyBorder="1" applyAlignment="1">
      <alignment horizontal="center" vertical="center" wrapText="1"/>
    </xf>
    <xf numFmtId="14" fontId="47" fillId="0" borderId="24" xfId="0" applyNumberFormat="1" applyFont="1" applyBorder="1" applyAlignment="1">
      <alignment horizontal="center" vertical="center" wrapText="1"/>
    </xf>
    <xf numFmtId="0" fontId="47" fillId="0" borderId="42" xfId="0" applyFont="1" applyBorder="1" applyAlignment="1">
      <alignment horizontal="center" vertical="center" wrapText="1"/>
    </xf>
    <xf numFmtId="0" fontId="66" fillId="0" borderId="24" xfId="0" applyFont="1" applyBorder="1" applyAlignment="1">
      <alignment horizontal="center" wrapText="1"/>
    </xf>
    <xf numFmtId="0" fontId="47" fillId="0" borderId="29" xfId="0" applyFont="1" applyBorder="1" applyAlignment="1">
      <alignment horizontal="center" vertical="center" wrapText="1"/>
    </xf>
    <xf numFmtId="0" fontId="66" fillId="0" borderId="41" xfId="0" applyFont="1" applyBorder="1" applyAlignment="1">
      <alignment horizontal="center" wrapText="1"/>
    </xf>
    <xf numFmtId="0" fontId="47" fillId="0" borderId="41" xfId="0" applyFont="1" applyBorder="1" applyAlignment="1">
      <alignment horizontal="center" vertical="center" wrapText="1"/>
    </xf>
    <xf numFmtId="3" fontId="47" fillId="0" borderId="1" xfId="0" applyNumberFormat="1" applyFont="1" applyBorder="1" applyAlignment="1">
      <alignment horizontal="center" vertical="center" wrapText="1"/>
    </xf>
    <xf numFmtId="0" fontId="68" fillId="18" borderId="31" xfId="4" applyFont="1" applyBorder="1" applyAlignment="1" applyProtection="1">
      <alignment horizontal="center" vertical="center" wrapText="1"/>
    </xf>
    <xf numFmtId="0" fontId="69" fillId="18" borderId="31" xfId="4" applyFont="1" applyBorder="1" applyAlignment="1" applyProtection="1">
      <alignment horizontal="center" vertical="center" wrapText="1"/>
    </xf>
    <xf numFmtId="0" fontId="69" fillId="18" borderId="31" xfId="4" applyFont="1" applyBorder="1" applyAlignment="1" applyProtection="1">
      <alignment horizontal="center" vertical="center"/>
    </xf>
    <xf numFmtId="0" fontId="69" fillId="18" borderId="1" xfId="4" applyFont="1" applyBorder="1" applyAlignment="1" applyProtection="1">
      <alignment horizontal="center" vertical="center" wrapText="1"/>
    </xf>
    <xf numFmtId="0" fontId="69" fillId="18" borderId="43" xfId="4" applyFont="1" applyBorder="1" applyAlignment="1" applyProtection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0" fillId="0" borderId="43" xfId="0" applyBorder="1" applyAlignment="1">
      <alignment horizontal="center"/>
    </xf>
    <xf numFmtId="0" fontId="70" fillId="0" borderId="1" xfId="0" applyFont="1" applyBorder="1" applyAlignment="1">
      <alignment horizontal="center" vertical="center"/>
    </xf>
    <xf numFmtId="0" fontId="71" fillId="0" borderId="1" xfId="0" applyFont="1" applyBorder="1" applyAlignment="1">
      <alignment horizontal="center" vertical="center" wrapText="1"/>
    </xf>
    <xf numFmtId="0" fontId="71" fillId="0" borderId="1" xfId="0" applyFont="1" applyBorder="1" applyAlignment="1">
      <alignment horizontal="center" vertical="center"/>
    </xf>
    <xf numFmtId="173" fontId="71" fillId="0" borderId="1" xfId="0" applyNumberFormat="1" applyFont="1" applyBorder="1" applyAlignment="1">
      <alignment horizontal="center" vertical="center"/>
    </xf>
    <xf numFmtId="0" fontId="72" fillId="0" borderId="1" xfId="0" applyFont="1" applyBorder="1" applyAlignment="1">
      <alignment horizontal="center" vertical="center"/>
    </xf>
    <xf numFmtId="0" fontId="70" fillId="19" borderId="1" xfId="0" applyFont="1" applyFill="1" applyBorder="1" applyAlignment="1">
      <alignment horizontal="center" vertical="center"/>
    </xf>
    <xf numFmtId="0" fontId="71" fillId="19" borderId="1" xfId="0" applyFont="1" applyFill="1" applyBorder="1" applyAlignment="1">
      <alignment horizontal="center" vertical="center" wrapText="1"/>
    </xf>
    <xf numFmtId="0" fontId="71" fillId="19" borderId="1" xfId="0" applyFont="1" applyFill="1" applyBorder="1" applyAlignment="1">
      <alignment horizontal="center" vertical="center"/>
    </xf>
    <xf numFmtId="0" fontId="73" fillId="20" borderId="1" xfId="0" applyFont="1" applyFill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/>
    </xf>
    <xf numFmtId="0" fontId="68" fillId="0" borderId="1" xfId="0" applyFont="1" applyBorder="1" applyAlignment="1">
      <alignment horizontal="center" vertical="center" wrapText="1"/>
    </xf>
    <xf numFmtId="3" fontId="68" fillId="0" borderId="1" xfId="0" applyNumberFormat="1" applyFont="1" applyBorder="1" applyAlignment="1">
      <alignment horizontal="center" vertical="center" wrapText="1"/>
    </xf>
    <xf numFmtId="0" fontId="73" fillId="20" borderId="1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wrapText="1"/>
    </xf>
    <xf numFmtId="3" fontId="0" fillId="0" borderId="1" xfId="0" applyNumberFormat="1" applyBorder="1" applyAlignment="1">
      <alignment horizontal="center" wrapText="1"/>
    </xf>
    <xf numFmtId="178" fontId="0" fillId="0" borderId="1" xfId="0" applyNumberFormat="1" applyBorder="1" applyAlignment="1">
      <alignment horizontal="center" wrapText="1"/>
    </xf>
    <xf numFmtId="14" fontId="0" fillId="0" borderId="1" xfId="0" applyNumberFormat="1" applyBorder="1" applyAlignment="1">
      <alignment horizontal="center" wrapText="1"/>
    </xf>
    <xf numFmtId="179" fontId="0" fillId="0" borderId="1" xfId="0" applyNumberFormat="1" applyBorder="1" applyAlignment="1">
      <alignment horizontal="center" wrapText="1"/>
    </xf>
    <xf numFmtId="0" fontId="1" fillId="0" borderId="14" xfId="0" applyFont="1" applyBorder="1" applyAlignment="1">
      <alignment horizontal="center" vertical="center" wrapText="1"/>
    </xf>
    <xf numFmtId="8" fontId="1" fillId="0" borderId="14" xfId="0" applyNumberFormat="1" applyFont="1" applyBorder="1" applyAlignment="1">
      <alignment horizontal="center" wrapText="1"/>
    </xf>
    <xf numFmtId="0" fontId="17" fillId="0" borderId="1" xfId="0" applyFont="1" applyBorder="1" applyAlignment="1">
      <alignment horizontal="justify" vertical="center" wrapText="1"/>
    </xf>
    <xf numFmtId="167" fontId="0" fillId="0" borderId="1" xfId="0" applyNumberFormat="1" applyBorder="1" applyAlignment="1">
      <alignment horizontal="center" wrapText="1"/>
    </xf>
    <xf numFmtId="0" fontId="17" fillId="0" borderId="1" xfId="0" applyFont="1" applyBorder="1" applyAlignment="1">
      <alignment wrapText="1"/>
    </xf>
    <xf numFmtId="167" fontId="0" fillId="0" borderId="1" xfId="1" applyNumberFormat="1" applyFont="1" applyBorder="1" applyAlignment="1">
      <alignment horizontal="center" wrapText="1"/>
    </xf>
    <xf numFmtId="0" fontId="22" fillId="0" borderId="44" xfId="0" applyFont="1" applyBorder="1"/>
    <xf numFmtId="0" fontId="74" fillId="0" borderId="44" xfId="0" applyFont="1" applyBorder="1" applyAlignment="1">
      <alignment horizontal="center" vertical="center" wrapText="1"/>
    </xf>
    <xf numFmtId="0" fontId="74" fillId="0" borderId="44" xfId="0" applyFont="1" applyBorder="1" applyAlignment="1">
      <alignment horizontal="center" vertical="center"/>
    </xf>
    <xf numFmtId="0" fontId="74" fillId="0" borderId="44" xfId="0" applyFont="1" applyBorder="1" applyAlignment="1">
      <alignment horizontal="center"/>
    </xf>
    <xf numFmtId="0" fontId="75" fillId="0" borderId="44" xfId="0" applyFont="1" applyBorder="1" applyAlignment="1">
      <alignment horizontal="center" vertical="center" wrapText="1"/>
    </xf>
    <xf numFmtId="0" fontId="75" fillId="0" borderId="44" xfId="0" applyFont="1" applyBorder="1" applyAlignment="1">
      <alignment horizontal="center" wrapText="1"/>
    </xf>
    <xf numFmtId="164" fontId="75" fillId="0" borderId="44" xfId="0" applyNumberFormat="1" applyFont="1" applyBorder="1" applyAlignment="1">
      <alignment horizontal="center" wrapText="1"/>
    </xf>
    <xf numFmtId="3" fontId="75" fillId="0" borderId="44" xfId="0" applyNumberFormat="1" applyFont="1" applyBorder="1" applyAlignment="1">
      <alignment horizontal="center" wrapText="1"/>
    </xf>
    <xf numFmtId="0" fontId="75" fillId="0" borderId="44" xfId="0" applyFont="1" applyBorder="1" applyAlignment="1">
      <alignment wrapText="1"/>
    </xf>
    <xf numFmtId="164" fontId="75" fillId="0" borderId="44" xfId="0" applyNumberFormat="1" applyFont="1" applyBorder="1" applyAlignment="1">
      <alignment horizontal="center" vertical="center" wrapText="1"/>
    </xf>
    <xf numFmtId="164" fontId="74" fillId="0" borderId="44" xfId="0" applyNumberFormat="1" applyFont="1" applyBorder="1" applyAlignment="1">
      <alignment horizontal="center" vertical="center" wrapText="1"/>
    </xf>
  </cellXfs>
  <cellStyles count="5">
    <cellStyle name="Excel Built-in Neutral" xfId="4" xr:uid="{1840D4D1-B1E9-408F-8D38-DBB8342B0413}"/>
    <cellStyle name="Hiperlink" xfId="3" builtinId="8"/>
    <cellStyle name="Moeda" xfId="1" builtinId="4"/>
    <cellStyle name="Normal" xfId="0" builtinId="0"/>
    <cellStyle name="Porcentagem" xfId="2" builtinId="5"/>
  </cellStyles>
  <dxfs count="64">
    <dxf>
      <font>
        <color rgb="FF9C0006"/>
      </font>
    </dxf>
    <dxf>
      <font>
        <color theme="7" tint="-0.24994659260841701"/>
      </font>
    </dxf>
    <dxf>
      <font>
        <color theme="4" tint="-0.24994659260841701"/>
      </font>
    </dxf>
    <dxf>
      <font>
        <color rgb="FF9C0006"/>
      </font>
    </dxf>
    <dxf>
      <font>
        <color theme="7" tint="-0.24994659260841701"/>
      </font>
    </dxf>
    <dxf>
      <font>
        <color theme="4" tint="-0.24994659260841701"/>
      </font>
    </dxf>
    <dxf>
      <font>
        <color rgb="FF9C0006"/>
      </font>
    </dxf>
    <dxf>
      <font>
        <color theme="7" tint="-0.24994659260841701"/>
      </font>
    </dxf>
    <dxf>
      <font>
        <color theme="4" tint="-0.24994659260841701"/>
      </font>
    </dxf>
    <dxf>
      <font>
        <color rgb="FF9C0006"/>
      </font>
    </dxf>
    <dxf>
      <font>
        <color theme="7" tint="-0.24994659260841701"/>
      </font>
    </dxf>
    <dxf>
      <font>
        <color theme="4" tint="-0.24994659260841701"/>
      </font>
    </dxf>
    <dxf>
      <font>
        <color rgb="FF9C0006"/>
      </font>
    </dxf>
    <dxf>
      <font>
        <color theme="7" tint="-0.24994659260841701"/>
      </font>
    </dxf>
    <dxf>
      <font>
        <color theme="4" tint="-0.2499465926084170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9" formatCode="dd/mm/yyyy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9" formatCode="dd/mm/yyyy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34" formatCode="_-&quot;R$&quot;\ * #,##0.00_-;\-&quot;R$&quot;\ * #,##0.00_-;_-&quot;R$&quot;\ * &quot;-&quot;??_-;_-@_-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4" formatCode="#,##0.00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4" formatCode="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outline val="0"/>
        <shadow val="0"/>
        <u val="none"/>
        <vertAlign val="baseline"/>
        <sz val="8"/>
        <name val="Arial"/>
        <scheme val="none"/>
      </font>
      <numFmt numFmtId="30" formatCode="@"/>
      <alignment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2" formatCode="&quot;R$&quot;\ #,##0.00;[Red]\-&quot;R$&quot;\ 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1</xdr:row>
      <xdr:rowOff>15240</xdr:rowOff>
    </xdr:from>
    <xdr:ext cx="9921240" cy="725594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4FF615A-327E-4ADB-BB0A-1EF3FA660001}"/>
            </a:ext>
          </a:extLst>
        </xdr:cNvPr>
        <xdr:cNvSpPr txBox="1"/>
      </xdr:nvSpPr>
      <xdr:spPr>
        <a:xfrm>
          <a:off x="6000750" y="269240"/>
          <a:ext cx="9921240" cy="7255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pt-BR" sz="1150" b="1">
              <a:latin typeface="Arial" panose="020B0604020202020204" pitchFamily="34" charset="0"/>
              <a:cs typeface="Arial" panose="020B0604020202020204" pitchFamily="34" charset="0"/>
            </a:rPr>
            <a:t>PLANO DE CONTRATAÇÕES ANUAL     </a:t>
          </a:r>
        </a:p>
        <a:p>
          <a:pPr algn="ctr"/>
          <a:r>
            <a:rPr lang="pt-BR" sz="1150" b="1">
              <a:latin typeface="Arial" panose="020B0604020202020204" pitchFamily="34" charset="0"/>
              <a:cs typeface="Arial" panose="020B0604020202020204" pitchFamily="34" charset="0"/>
            </a:rPr>
            <a:t> PCA 2026</a:t>
          </a:r>
        </a:p>
        <a:p>
          <a:pPr algn="ctr"/>
          <a:r>
            <a:rPr lang="pt-BR" sz="1150" b="1">
              <a:latin typeface="Arial" panose="020B0604020202020204" pitchFamily="34" charset="0"/>
              <a:cs typeface="Arial" panose="020B0604020202020204" pitchFamily="34" charset="0"/>
            </a:rPr>
            <a:t>SECRETARIA DE AGRICULTURA E DESENVOLVIMENTO RURAL</a:t>
          </a:r>
        </a:p>
      </xdr:txBody>
    </xdr:sp>
    <xdr:clientData/>
  </xdr:oneCellAnchor>
  <xdr:twoCellAnchor editAs="oneCell">
    <xdr:from>
      <xdr:col>4</xdr:col>
      <xdr:colOff>722303</xdr:colOff>
      <xdr:row>0</xdr:row>
      <xdr:rowOff>66911</xdr:rowOff>
    </xdr:from>
    <xdr:to>
      <xdr:col>5</xdr:col>
      <xdr:colOff>925920</xdr:colOff>
      <xdr:row>1</xdr:row>
      <xdr:rowOff>1111250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AE4B681-7CD1-4C0C-B0ED-0A3DBFD4B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>
          <a:off x="7808903" y="66911"/>
          <a:ext cx="1143417" cy="12253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606425</xdr:colOff>
      <xdr:row>0</xdr:row>
      <xdr:rowOff>19051</xdr:rowOff>
    </xdr:from>
    <xdr:to>
      <xdr:col>8</xdr:col>
      <xdr:colOff>1269226</xdr:colOff>
      <xdr:row>0</xdr:row>
      <xdr:rowOff>1714500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8D741BF-82A8-41B1-998B-D8920C3ACC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899"/>
        <a:stretch/>
      </xdr:blipFill>
      <xdr:spPr>
        <a:xfrm>
          <a:off x="4540250" y="19051"/>
          <a:ext cx="6530201" cy="1695449"/>
        </a:xfrm>
        <a:prstGeom prst="rect">
          <a:avLst/>
        </a:prstGeom>
      </xdr:spPr>
    </xdr:pic>
    <xdr:clientData/>
  </xdr:twoCellAnchor>
  <xdr:twoCellAnchor>
    <xdr:from>
      <xdr:col>12</xdr:col>
      <xdr:colOff>342899</xdr:colOff>
      <xdr:row>0</xdr:row>
      <xdr:rowOff>161925</xdr:rowOff>
    </xdr:from>
    <xdr:to>
      <xdr:col>13</xdr:col>
      <xdr:colOff>1273968</xdr:colOff>
      <xdr:row>0</xdr:row>
      <xdr:rowOff>1309686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id="{CA505F2D-B2EF-4470-B100-E03BD2775BB9}"/>
            </a:ext>
          </a:extLst>
        </xdr:cNvPr>
        <xdr:cNvSpPr/>
      </xdr:nvSpPr>
      <xdr:spPr>
        <a:xfrm>
          <a:off x="15173324" y="158750"/>
          <a:ext cx="1854994" cy="1147761"/>
        </a:xfrm>
        <a:prstGeom prst="rect">
          <a:avLst/>
        </a:prstGeom>
        <a:solidFill>
          <a:schemeClr val="bg1"/>
        </a:solidFill>
        <a:ln w="38100"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000" b="1">
              <a:solidFill>
                <a:sysClr val="windowText" lastClr="000000"/>
              </a:solidFill>
            </a:rPr>
            <a:t>Legendas:</a:t>
          </a:r>
        </a:p>
        <a:p>
          <a:pPr algn="l"/>
          <a:r>
            <a:rPr lang="pt-BR" sz="1800" b="1">
              <a:solidFill>
                <a:schemeClr val="accent4">
                  <a:lumMod val="40000"/>
                  <a:lumOff val="60000"/>
                </a:schemeClr>
              </a:solidFill>
            </a:rPr>
            <a:t>■</a:t>
          </a:r>
          <a:r>
            <a:rPr lang="pt-BR" sz="1000">
              <a:solidFill>
                <a:schemeClr val="accent4">
                  <a:lumMod val="40000"/>
                  <a:lumOff val="60000"/>
                </a:schemeClr>
              </a:solidFill>
            </a:rPr>
            <a:t> </a:t>
          </a:r>
          <a:r>
            <a:rPr lang="pt-BR" sz="1000">
              <a:solidFill>
                <a:sysClr val="windowText" lastClr="000000"/>
              </a:solidFill>
            </a:rPr>
            <a:t>- Preços</a:t>
          </a:r>
          <a:r>
            <a:rPr lang="pt-BR" sz="1000" baseline="0">
              <a:solidFill>
                <a:sysClr val="windowText" lastClr="000000"/>
              </a:solidFill>
            </a:rPr>
            <a:t> cotado conforme último pregão do material correspondente (PE 31/2021)</a:t>
          </a:r>
        </a:p>
        <a:p>
          <a:pPr algn="l"/>
          <a:endParaRPr lang="pt-BR" sz="1000" b="1" baseline="0">
            <a:solidFill>
              <a:sysClr val="windowText" lastClr="000000"/>
            </a:solidFill>
          </a:endParaRPr>
        </a:p>
        <a:p>
          <a:pPr algn="l"/>
          <a:r>
            <a:rPr lang="pt-BR" sz="1000" b="1" baseline="0">
              <a:solidFill>
                <a:sysClr val="windowText" lastClr="000000"/>
              </a:solidFill>
            </a:rPr>
            <a:t>N/A</a:t>
          </a:r>
          <a:r>
            <a:rPr lang="pt-BR" sz="1000" baseline="0">
              <a:solidFill>
                <a:sysClr val="windowText" lastClr="000000"/>
              </a:solidFill>
            </a:rPr>
            <a:t> - Não aplicado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80280</xdr:colOff>
      <xdr:row>0</xdr:row>
      <xdr:rowOff>0</xdr:rowOff>
    </xdr:from>
    <xdr:to>
      <xdr:col>2</xdr:col>
      <xdr:colOff>0</xdr:colOff>
      <xdr:row>4</xdr:row>
      <xdr:rowOff>54428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A3126298-31A7-4E5F-BE7B-CD8502B5B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455" y="0"/>
          <a:ext cx="3164570" cy="1006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85</xdr:row>
      <xdr:rowOff>0</xdr:rowOff>
    </xdr:from>
    <xdr:to>
      <xdr:col>6</xdr:col>
      <xdr:colOff>730250</xdr:colOff>
      <xdr:row>111</xdr:row>
      <xdr:rowOff>114300</xdr:rowOff>
    </xdr:to>
    <xdr:sp macro="" textlink="">
      <xdr:nvSpPr>
        <xdr:cNvPr id="2" name="AutoShape 3" descr="Caixa De Chá Preto Impra Gift Pack 80 Saches - 8 Sabores ">
          <a:extLst>
            <a:ext uri="{FF2B5EF4-FFF2-40B4-BE49-F238E27FC236}">
              <a16:creationId xmlns:a16="http://schemas.microsoft.com/office/drawing/2014/main" id="{BC67607B-053E-43C4-B64E-B6310D9ED227}"/>
            </a:ext>
          </a:extLst>
        </xdr:cNvPr>
        <xdr:cNvSpPr>
          <a:spLocks noChangeAspect="1" noChangeArrowheads="1"/>
        </xdr:cNvSpPr>
      </xdr:nvSpPr>
      <xdr:spPr bwMode="auto">
        <a:xfrm>
          <a:off x="3248025" y="53378100"/>
          <a:ext cx="4048125" cy="4819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BA29956-BA0F-4AFF-800B-6E8044ADC5C3}" name="Tabela1" displayName="Tabela1" ref="A1:L154" totalsRowShown="0" headerRowDxfId="63" dataDxfId="62">
  <autoFilter ref="A1:L154" xr:uid="{EBA29956-BA0F-4AFF-800B-6E8044ADC5C3}"/>
  <tableColumns count="12">
    <tableColumn id="1" xr3:uid="{8DDA0F1F-CC9F-4BF1-8375-1CA26E77C7C5}" name="Número do Item" dataDxfId="61"/>
    <tableColumn id="2" xr3:uid="{31DDEAC2-2586-45CB-B378-C56B3B47459F}" name="Descrição Sucinta" dataDxfId="60"/>
    <tableColumn id="3" xr3:uid="{A8F18045-49E1-45CC-9ABB-92918171A42B}" name="Tipo de Item" dataDxfId="59"/>
    <tableColumn id="5" xr3:uid="{5BCDB508-6E8E-4F86-8489-6C7920D96CF9}" name="Quantidade de Itens" dataDxfId="58"/>
    <tableColumn id="6" xr3:uid="{39DBC955-1DEC-4BC3-A10C-304CC56C0164}" name="Unidade" dataDxfId="57"/>
    <tableColumn id="7" xr3:uid="{8618CCAA-2C0D-4115-AB9E-7831835F5D85}" name="Ramo de Atividade" dataDxfId="56"/>
    <tableColumn id="8" xr3:uid="{3D16725C-8667-4C7A-B93E-73212D92C948}" name="Valor total estimado" dataDxfId="55"/>
    <tableColumn id="9" xr3:uid="{CB3E70AB-484F-455B-ACA9-CA6FBC2F3B95}" name="Participação de recursos externos" dataDxfId="54"/>
    <tableColumn id="10" xr3:uid="{4C4B76C4-2468-41A9-9C3F-B449147F33FA}" name="Grau de prioridade" dataDxfId="53"/>
    <tableColumn id="11" xr3:uid="{6423F89C-2A1B-45CE-8165-C41515745195}" name="Data desejada do contrato ou aditivo " dataDxfId="52"/>
    <tableColumn id="12" xr3:uid="{39F06DC1-89B6-47A3-89E0-C89D6000178D}" name="Renovação de contrato" dataDxfId="51"/>
    <tableColumn id="13" xr3:uid="{D78252D9-9CBA-4929-9A34-1E80652EB7E1}" name="Secretaria ou Órgão Requisitante" dataDxfId="5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DB0C7FE-7D8F-492F-AFC5-898F985A7F69}" name="Planejamento2026" displayName="Planejamento2026" ref="A4:O55" totalsRowShown="0" headerRowDxfId="49" dataDxfId="48" headerRowBorderDxfId="46" tableBorderDxfId="47" totalsRowBorderDxfId="45">
  <autoFilter ref="A4:O55" xr:uid="{ADB0C7FE-7D8F-492F-AFC5-898F985A7F69}"/>
  <sortState xmlns:xlrd2="http://schemas.microsoft.com/office/spreadsheetml/2017/richdata2" ref="A5:O55">
    <sortCondition ref="B1:B53"/>
  </sortState>
  <tableColumns count="15">
    <tableColumn id="1" xr3:uid="{3103D5BA-58EF-4B3D-ABEE-6E76E60BC32A}" name="N°" dataDxfId="43" totalsRowDxfId="44">
      <calculatedColumnFormula>ROW(A4)</calculatedColumnFormula>
    </tableColumn>
    <tableColumn id="2" xr3:uid="{B128195D-8943-4E3F-A503-18FFC50E6B09}" name="Descrição Sucinta" dataDxfId="41" totalsRowDxfId="42"/>
    <tableColumn id="3" xr3:uid="{5BBCF72E-8A37-404E-8770-20509B7808CE}" name="Tipo de Item" dataDxfId="39" totalsRowDxfId="40"/>
    <tableColumn id="4" xr3:uid="{CB620DC4-DFE5-40C5-99A0-4E9B26E03E8B}" name="Subitem" dataDxfId="37" totalsRowDxfId="38"/>
    <tableColumn id="5" xr3:uid="{F97BB6B1-B248-4DE5-A878-FBDC59789B3A}" name="Qnt de Itens" dataDxfId="35" totalsRowDxfId="36"/>
    <tableColumn id="15" xr3:uid="{E272D2A7-63C9-4F62-BB2A-487D722D1732}" name="Valor unitário" dataDxfId="33" totalsRowDxfId="34" dataCellStyle="Moeda"/>
    <tableColumn id="6" xr3:uid="{42CB810E-F8B7-4A63-89C7-30E4B1F3799A}" name="Un" dataDxfId="31" totalsRowDxfId="32"/>
    <tableColumn id="7" xr3:uid="{B7373326-166A-4A1B-A07F-A24BE433D860}" name="Ramo de Atividade" dataDxfId="29" totalsRowDxfId="30"/>
    <tableColumn id="8" xr3:uid="{653E3D3E-8678-4EE6-8A5A-CC3BCCA3EAA5}" name="Valor Total Estimado" dataDxfId="27" totalsRowDxfId="28" dataCellStyle="Moeda">
      <calculatedColumnFormula>Planejamento2026[[#This Row],[Valor unitário]]*Planejamento2026[[#This Row],[Qnt de Itens]]</calculatedColumnFormula>
    </tableColumn>
    <tableColumn id="9" xr3:uid="{DAC2A596-9E7B-4863-8744-48B87DA5F4D7}" name="Participação Recursos Externos" dataDxfId="25" totalsRowDxfId="26"/>
    <tableColumn id="10" xr3:uid="{69B05353-8B6D-46D4-94A5-4D3C81BE29C9}" name="Grau de Prioridade" dataDxfId="23" totalsRowDxfId="24"/>
    <tableColumn id="11" xr3:uid="{E9C1E6A2-CF12-4090-B338-AB7AC05957C1}" name="Data desejada do contrato ou Aditivo" dataDxfId="21" totalsRowDxfId="22"/>
    <tableColumn id="12" xr3:uid="{CADEE765-D1B7-458E-920C-9C8C130392AD}" name="Renovação do Contrato" dataDxfId="19" totalsRowDxfId="20"/>
    <tableColumn id="14" xr3:uid="{F448A2EC-4686-4EAA-B6D1-0748694DBA38}" name="N° processo de compra" dataDxfId="17" totalsRowDxfId="18"/>
    <tableColumn id="13" xr3:uid="{8F8C0BE3-72E6-4F54-AEFD-48A3227FD874}" name="Secretaria ou Órgão Requisitante" dataDxfId="15" totalsRowDxfId="16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00"/>
  <sheetViews>
    <sheetView zoomScale="55" zoomScaleNormal="55" workbookViewId="0">
      <pane ySplit="1" topLeftCell="A2" activePane="bottomLeft" state="frozen"/>
      <selection activeCell="C1" sqref="C1"/>
      <selection pane="bottomLeft" activeCell="S7" sqref="S7"/>
    </sheetView>
  </sheetViews>
  <sheetFormatPr defaultRowHeight="14.5"/>
  <cols>
    <col min="1" max="1" width="9.7265625" style="1" customWidth="1"/>
    <col min="2" max="2" width="65.453125" style="1" customWidth="1"/>
    <col min="3" max="3" width="16.1796875" style="1" customWidth="1"/>
    <col min="4" max="4" width="18.54296875" style="1" customWidth="1"/>
    <col min="5" max="5" width="15.81640625" style="1" customWidth="1"/>
    <col min="6" max="6" width="15" style="1" customWidth="1"/>
    <col min="7" max="7" width="20" style="1" customWidth="1"/>
    <col min="8" max="8" width="20.26953125" style="1" customWidth="1"/>
    <col min="9" max="9" width="23.7265625" style="1" customWidth="1"/>
    <col min="10" max="10" width="15" style="1" customWidth="1"/>
    <col min="11" max="11" width="14.81640625" style="1" customWidth="1"/>
    <col min="12" max="12" width="23" style="1" customWidth="1"/>
    <col min="13" max="13" width="16.54296875" style="1" customWidth="1"/>
    <col min="14" max="14" width="44" style="1" customWidth="1"/>
  </cols>
  <sheetData>
    <row r="1" spans="1:15" ht="110.25" customHeight="1">
      <c r="A1" s="8" t="s">
        <v>119</v>
      </c>
      <c r="B1" s="8" t="s">
        <v>8</v>
      </c>
      <c r="C1" s="8" t="s">
        <v>9</v>
      </c>
      <c r="D1" s="8" t="s">
        <v>0</v>
      </c>
      <c r="E1" s="8" t="s">
        <v>120</v>
      </c>
      <c r="F1" s="8" t="s">
        <v>7</v>
      </c>
      <c r="G1" s="8" t="s">
        <v>1</v>
      </c>
      <c r="H1" s="8" t="s">
        <v>11</v>
      </c>
      <c r="I1" s="8" t="s">
        <v>2</v>
      </c>
      <c r="J1" s="8" t="s">
        <v>3</v>
      </c>
      <c r="K1" s="8" t="s">
        <v>4</v>
      </c>
      <c r="L1" s="8" t="s">
        <v>5</v>
      </c>
      <c r="M1" s="8" t="s">
        <v>6</v>
      </c>
      <c r="N1" s="8" t="s">
        <v>10</v>
      </c>
      <c r="O1" s="9"/>
    </row>
    <row r="2" spans="1:15" ht="18.5">
      <c r="A2" s="10">
        <v>1</v>
      </c>
      <c r="B2" s="10" t="s">
        <v>101</v>
      </c>
      <c r="C2" s="10" t="s">
        <v>21</v>
      </c>
      <c r="D2" s="10" t="s">
        <v>26</v>
      </c>
      <c r="E2" s="11">
        <v>300</v>
      </c>
      <c r="F2" s="10" t="s">
        <v>20</v>
      </c>
      <c r="G2" s="10" t="s">
        <v>27</v>
      </c>
      <c r="H2" s="12">
        <v>20.079999999999998</v>
      </c>
      <c r="I2" s="12">
        <v>6024</v>
      </c>
      <c r="J2" s="10" t="s">
        <v>12</v>
      </c>
      <c r="K2" s="10" t="s">
        <v>22</v>
      </c>
      <c r="L2" s="13">
        <v>46082</v>
      </c>
      <c r="M2" s="10" t="s">
        <v>103</v>
      </c>
      <c r="N2" s="10" t="s">
        <v>23</v>
      </c>
      <c r="O2" s="9"/>
    </row>
    <row r="3" spans="1:15" ht="18.5">
      <c r="A3" s="10">
        <v>2</v>
      </c>
      <c r="B3" s="10" t="s">
        <v>24</v>
      </c>
      <c r="C3" s="10" t="s">
        <v>21</v>
      </c>
      <c r="D3" s="10" t="s">
        <v>25</v>
      </c>
      <c r="E3" s="11">
        <v>200</v>
      </c>
      <c r="F3" s="10" t="s">
        <v>17</v>
      </c>
      <c r="G3" s="10" t="s">
        <v>27</v>
      </c>
      <c r="H3" s="12">
        <v>11.64</v>
      </c>
      <c r="I3" s="12">
        <v>2328</v>
      </c>
      <c r="J3" s="10" t="s">
        <v>12</v>
      </c>
      <c r="K3" s="10" t="s">
        <v>22</v>
      </c>
      <c r="L3" s="13">
        <v>46082</v>
      </c>
      <c r="M3" s="10" t="s">
        <v>103</v>
      </c>
      <c r="N3" s="10" t="s">
        <v>23</v>
      </c>
      <c r="O3" s="9"/>
    </row>
    <row r="4" spans="1:15" ht="18.5">
      <c r="A4" s="10">
        <v>3</v>
      </c>
      <c r="B4" s="10" t="s">
        <v>28</v>
      </c>
      <c r="C4" s="10" t="s">
        <v>21</v>
      </c>
      <c r="D4" s="10" t="s">
        <v>25</v>
      </c>
      <c r="E4" s="11">
        <v>100</v>
      </c>
      <c r="F4" s="10" t="s">
        <v>20</v>
      </c>
      <c r="G4" s="10" t="s">
        <v>27</v>
      </c>
      <c r="H4" s="12">
        <v>39.9</v>
      </c>
      <c r="I4" s="12">
        <v>3990</v>
      </c>
      <c r="J4" s="10" t="s">
        <v>12</v>
      </c>
      <c r="K4" s="10" t="s">
        <v>22</v>
      </c>
      <c r="L4" s="13">
        <v>46082</v>
      </c>
      <c r="M4" s="10" t="s">
        <v>103</v>
      </c>
      <c r="N4" s="10" t="s">
        <v>23</v>
      </c>
      <c r="O4" s="9"/>
    </row>
    <row r="5" spans="1:15" ht="18.75" customHeight="1">
      <c r="A5" s="10">
        <v>4</v>
      </c>
      <c r="B5" s="10" t="s">
        <v>29</v>
      </c>
      <c r="C5" s="10" t="s">
        <v>21</v>
      </c>
      <c r="D5" s="10" t="s">
        <v>25</v>
      </c>
      <c r="E5" s="11">
        <v>20</v>
      </c>
      <c r="F5" s="10" t="s">
        <v>14</v>
      </c>
      <c r="G5" s="10" t="s">
        <v>27</v>
      </c>
      <c r="H5" s="12">
        <v>17.489999999999998</v>
      </c>
      <c r="I5" s="12">
        <v>349.8</v>
      </c>
      <c r="J5" s="10" t="s">
        <v>12</v>
      </c>
      <c r="K5" s="10" t="s">
        <v>22</v>
      </c>
      <c r="L5" s="13">
        <v>46082</v>
      </c>
      <c r="M5" s="10" t="s">
        <v>103</v>
      </c>
      <c r="N5" s="10" t="s">
        <v>23</v>
      </c>
      <c r="O5" s="9"/>
    </row>
    <row r="6" spans="1:15" ht="18.5">
      <c r="A6" s="10">
        <v>5</v>
      </c>
      <c r="B6" s="10" t="s">
        <v>30</v>
      </c>
      <c r="C6" s="10" t="s">
        <v>21</v>
      </c>
      <c r="D6" s="10" t="s">
        <v>25</v>
      </c>
      <c r="E6" s="11">
        <v>60</v>
      </c>
      <c r="F6" s="10" t="s">
        <v>31</v>
      </c>
      <c r="G6" s="10" t="s">
        <v>27</v>
      </c>
      <c r="H6" s="12">
        <v>5.74</v>
      </c>
      <c r="I6" s="12">
        <v>344.4</v>
      </c>
      <c r="J6" s="10" t="s">
        <v>12</v>
      </c>
      <c r="K6" s="10" t="s">
        <v>22</v>
      </c>
      <c r="L6" s="13">
        <v>46082</v>
      </c>
      <c r="M6" s="10" t="s">
        <v>103</v>
      </c>
      <c r="N6" s="10" t="s">
        <v>23</v>
      </c>
      <c r="O6" s="9"/>
    </row>
    <row r="7" spans="1:15" ht="18.5">
      <c r="A7" s="10">
        <v>6</v>
      </c>
      <c r="B7" s="10" t="s">
        <v>32</v>
      </c>
      <c r="C7" s="10" t="s">
        <v>21</v>
      </c>
      <c r="D7" s="10" t="s">
        <v>25</v>
      </c>
      <c r="E7" s="11">
        <v>2000</v>
      </c>
      <c r="F7" s="10" t="s">
        <v>33</v>
      </c>
      <c r="G7" s="10" t="s">
        <v>27</v>
      </c>
      <c r="H7" s="12">
        <v>7.76</v>
      </c>
      <c r="I7" s="12">
        <v>15520</v>
      </c>
      <c r="J7" s="10" t="s">
        <v>12</v>
      </c>
      <c r="K7" s="10" t="s">
        <v>22</v>
      </c>
      <c r="L7" s="13">
        <v>46082</v>
      </c>
      <c r="M7" s="10" t="s">
        <v>103</v>
      </c>
      <c r="N7" s="10" t="s">
        <v>23</v>
      </c>
      <c r="O7" s="9"/>
    </row>
    <row r="8" spans="1:15" ht="18.5">
      <c r="A8" s="10">
        <v>7</v>
      </c>
      <c r="B8" s="10" t="s">
        <v>34</v>
      </c>
      <c r="C8" s="10" t="s">
        <v>21</v>
      </c>
      <c r="D8" s="10" t="s">
        <v>25</v>
      </c>
      <c r="E8" s="11">
        <v>2000</v>
      </c>
      <c r="F8" s="10" t="s">
        <v>33</v>
      </c>
      <c r="G8" s="10" t="s">
        <v>27</v>
      </c>
      <c r="H8" s="12">
        <v>5.76</v>
      </c>
      <c r="I8" s="12">
        <v>11520</v>
      </c>
      <c r="J8" s="10" t="s">
        <v>12</v>
      </c>
      <c r="K8" s="10" t="s">
        <v>22</v>
      </c>
      <c r="L8" s="13">
        <v>46082</v>
      </c>
      <c r="M8" s="10" t="s">
        <v>103</v>
      </c>
      <c r="N8" s="10" t="s">
        <v>23</v>
      </c>
      <c r="O8" s="9"/>
    </row>
    <row r="9" spans="1:15" ht="18.5">
      <c r="A9" s="10">
        <v>8</v>
      </c>
      <c r="B9" s="10" t="s">
        <v>35</v>
      </c>
      <c r="C9" s="10" t="s">
        <v>21</v>
      </c>
      <c r="D9" s="10" t="s">
        <v>26</v>
      </c>
      <c r="E9" s="11">
        <v>400</v>
      </c>
      <c r="F9" s="10" t="s">
        <v>20</v>
      </c>
      <c r="G9" s="10" t="s">
        <v>27</v>
      </c>
      <c r="H9" s="12">
        <v>27.6</v>
      </c>
      <c r="I9" s="12">
        <v>11040</v>
      </c>
      <c r="J9" s="10" t="s">
        <v>12</v>
      </c>
      <c r="K9" s="10" t="s">
        <v>22</v>
      </c>
      <c r="L9" s="13">
        <v>46082</v>
      </c>
      <c r="M9" s="10" t="s">
        <v>103</v>
      </c>
      <c r="N9" s="10" t="s">
        <v>23</v>
      </c>
      <c r="O9" s="9"/>
    </row>
    <row r="10" spans="1:15" ht="18.5">
      <c r="A10" s="10">
        <v>9</v>
      </c>
      <c r="B10" s="10" t="s">
        <v>36</v>
      </c>
      <c r="C10" s="10" t="s">
        <v>21</v>
      </c>
      <c r="D10" s="10" t="s">
        <v>25</v>
      </c>
      <c r="E10" s="11">
        <v>600</v>
      </c>
      <c r="F10" s="10" t="s">
        <v>31</v>
      </c>
      <c r="G10" s="10" t="s">
        <v>27</v>
      </c>
      <c r="H10" s="12">
        <v>2.4500000000000002</v>
      </c>
      <c r="I10" s="12">
        <v>1470</v>
      </c>
      <c r="J10" s="10" t="s">
        <v>12</v>
      </c>
      <c r="K10" s="10" t="s">
        <v>22</v>
      </c>
      <c r="L10" s="13">
        <v>46082</v>
      </c>
      <c r="M10" s="10" t="s">
        <v>103</v>
      </c>
      <c r="N10" s="10" t="s">
        <v>23</v>
      </c>
      <c r="O10" s="9"/>
    </row>
    <row r="11" spans="1:15" ht="18.5">
      <c r="A11" s="10">
        <v>10</v>
      </c>
      <c r="B11" s="10" t="s">
        <v>37</v>
      </c>
      <c r="C11" s="10" t="s">
        <v>21</v>
      </c>
      <c r="D11" s="10" t="s">
        <v>25</v>
      </c>
      <c r="E11" s="11">
        <v>300</v>
      </c>
      <c r="F11" s="10" t="s">
        <v>14</v>
      </c>
      <c r="G11" s="10" t="s">
        <v>27</v>
      </c>
      <c r="H11" s="12">
        <v>1.75</v>
      </c>
      <c r="I11" s="12">
        <v>525</v>
      </c>
      <c r="J11" s="10" t="s">
        <v>12</v>
      </c>
      <c r="K11" s="10" t="s">
        <v>22</v>
      </c>
      <c r="L11" s="13">
        <v>46082</v>
      </c>
      <c r="M11" s="10" t="s">
        <v>103</v>
      </c>
      <c r="N11" s="10" t="s">
        <v>23</v>
      </c>
      <c r="O11" s="9"/>
    </row>
    <row r="12" spans="1:15" ht="37">
      <c r="A12" s="10">
        <v>11</v>
      </c>
      <c r="B12" s="10" t="s">
        <v>38</v>
      </c>
      <c r="C12" s="10" t="s">
        <v>21</v>
      </c>
      <c r="D12" s="10" t="s">
        <v>25</v>
      </c>
      <c r="E12" s="11">
        <v>80</v>
      </c>
      <c r="F12" s="10" t="s">
        <v>39</v>
      </c>
      <c r="G12" s="10" t="s">
        <v>27</v>
      </c>
      <c r="H12" s="12">
        <v>17.21</v>
      </c>
      <c r="I12" s="12">
        <v>1376.8</v>
      </c>
      <c r="J12" s="10" t="s">
        <v>12</v>
      </c>
      <c r="K12" s="10" t="s">
        <v>22</v>
      </c>
      <c r="L12" s="13">
        <v>46082</v>
      </c>
      <c r="M12" s="10" t="s">
        <v>103</v>
      </c>
      <c r="N12" s="10" t="s">
        <v>23</v>
      </c>
      <c r="O12" s="9"/>
    </row>
    <row r="13" spans="1:15" ht="18.5">
      <c r="A13" s="10">
        <v>12</v>
      </c>
      <c r="B13" s="10" t="s">
        <v>40</v>
      </c>
      <c r="C13" s="10" t="s">
        <v>21</v>
      </c>
      <c r="D13" s="10" t="s">
        <v>25</v>
      </c>
      <c r="E13" s="11">
        <v>20</v>
      </c>
      <c r="F13" s="10" t="s">
        <v>15</v>
      </c>
      <c r="G13" s="10" t="s">
        <v>27</v>
      </c>
      <c r="H13" s="12">
        <v>43.5</v>
      </c>
      <c r="I13" s="12">
        <v>3480</v>
      </c>
      <c r="J13" s="10" t="s">
        <v>12</v>
      </c>
      <c r="K13" s="10" t="s">
        <v>22</v>
      </c>
      <c r="L13" s="13">
        <v>46082</v>
      </c>
      <c r="M13" s="10" t="s">
        <v>103</v>
      </c>
      <c r="N13" s="10" t="s">
        <v>23</v>
      </c>
      <c r="O13" s="9"/>
    </row>
    <row r="14" spans="1:15" ht="18.5">
      <c r="A14" s="10">
        <v>13</v>
      </c>
      <c r="B14" s="10" t="s">
        <v>41</v>
      </c>
      <c r="C14" s="10" t="s">
        <v>42</v>
      </c>
      <c r="D14" s="10" t="s">
        <v>25</v>
      </c>
      <c r="E14" s="11">
        <v>20</v>
      </c>
      <c r="F14" s="10" t="s">
        <v>15</v>
      </c>
      <c r="G14" s="10" t="s">
        <v>27</v>
      </c>
      <c r="H14" s="12">
        <v>43.5</v>
      </c>
      <c r="I14" s="12">
        <v>3480</v>
      </c>
      <c r="J14" s="10" t="s">
        <v>12</v>
      </c>
      <c r="K14" s="10" t="s">
        <v>22</v>
      </c>
      <c r="L14" s="13">
        <v>46082</v>
      </c>
      <c r="M14" s="10" t="s">
        <v>103</v>
      </c>
      <c r="N14" s="10" t="s">
        <v>23</v>
      </c>
      <c r="O14" s="9"/>
    </row>
    <row r="15" spans="1:15" ht="18.5">
      <c r="A15" s="10">
        <v>14</v>
      </c>
      <c r="B15" s="10" t="s">
        <v>43</v>
      </c>
      <c r="C15" s="10" t="s">
        <v>21</v>
      </c>
      <c r="D15" s="10" t="s">
        <v>25</v>
      </c>
      <c r="E15" s="11">
        <v>400</v>
      </c>
      <c r="F15" s="10" t="s">
        <v>14</v>
      </c>
      <c r="G15" s="10" t="s">
        <v>27</v>
      </c>
      <c r="H15" s="12">
        <v>5.54</v>
      </c>
      <c r="I15" s="12">
        <v>2216</v>
      </c>
      <c r="J15" s="10" t="s">
        <v>12</v>
      </c>
      <c r="K15" s="10" t="s">
        <v>22</v>
      </c>
      <c r="L15" s="13">
        <v>46082</v>
      </c>
      <c r="M15" s="10" t="s">
        <v>103</v>
      </c>
      <c r="N15" s="10" t="s">
        <v>23</v>
      </c>
      <c r="O15" s="9"/>
    </row>
    <row r="16" spans="1:15" ht="18.5">
      <c r="A16" s="10">
        <v>15</v>
      </c>
      <c r="B16" s="10" t="s">
        <v>44</v>
      </c>
      <c r="C16" s="10" t="s">
        <v>21</v>
      </c>
      <c r="D16" s="10" t="s">
        <v>25</v>
      </c>
      <c r="E16" s="11">
        <v>100</v>
      </c>
      <c r="F16" s="10" t="s">
        <v>31</v>
      </c>
      <c r="G16" s="10" t="s">
        <v>27</v>
      </c>
      <c r="H16" s="12">
        <v>3.79</v>
      </c>
      <c r="I16" s="12">
        <v>379</v>
      </c>
      <c r="J16" s="10" t="s">
        <v>12</v>
      </c>
      <c r="K16" s="10" t="s">
        <v>22</v>
      </c>
      <c r="L16" s="13">
        <v>46082</v>
      </c>
      <c r="M16" s="10" t="s">
        <v>103</v>
      </c>
      <c r="N16" s="10" t="s">
        <v>23</v>
      </c>
      <c r="O16" s="9"/>
    </row>
    <row r="17" spans="1:15" ht="18.5">
      <c r="A17" s="10">
        <v>16</v>
      </c>
      <c r="B17" s="10" t="s">
        <v>45</v>
      </c>
      <c r="C17" s="10" t="s">
        <v>21</v>
      </c>
      <c r="D17" s="10" t="s">
        <v>25</v>
      </c>
      <c r="E17" s="11">
        <v>4000</v>
      </c>
      <c r="F17" s="10" t="s">
        <v>18</v>
      </c>
      <c r="G17" s="10" t="s">
        <v>27</v>
      </c>
      <c r="H17" s="12">
        <v>2.08</v>
      </c>
      <c r="I17" s="12">
        <v>8320</v>
      </c>
      <c r="J17" s="10" t="s">
        <v>12</v>
      </c>
      <c r="K17" s="10" t="s">
        <v>48</v>
      </c>
      <c r="L17" s="13">
        <v>46082</v>
      </c>
      <c r="M17" s="10" t="s">
        <v>103</v>
      </c>
      <c r="N17" s="10" t="s">
        <v>23</v>
      </c>
      <c r="O17" s="9"/>
    </row>
    <row r="18" spans="1:15" ht="18.5">
      <c r="A18" s="10">
        <v>17</v>
      </c>
      <c r="B18" s="10" t="s">
        <v>46</v>
      </c>
      <c r="C18" s="10" t="s">
        <v>42</v>
      </c>
      <c r="D18" s="10" t="s">
        <v>25</v>
      </c>
      <c r="E18" s="11">
        <v>2000</v>
      </c>
      <c r="F18" s="10" t="s">
        <v>15</v>
      </c>
      <c r="G18" s="10" t="s">
        <v>27</v>
      </c>
      <c r="H18" s="12">
        <v>20.99</v>
      </c>
      <c r="I18" s="12">
        <v>41980</v>
      </c>
      <c r="J18" s="10" t="s">
        <v>12</v>
      </c>
      <c r="K18" s="10" t="s">
        <v>48</v>
      </c>
      <c r="L18" s="13">
        <v>46082</v>
      </c>
      <c r="M18" s="10" t="s">
        <v>103</v>
      </c>
      <c r="N18" s="10" t="s">
        <v>23</v>
      </c>
      <c r="O18" s="9"/>
    </row>
    <row r="19" spans="1:15" ht="18.5">
      <c r="A19" s="10">
        <v>18</v>
      </c>
      <c r="B19" s="10" t="s">
        <v>47</v>
      </c>
      <c r="C19" s="10" t="s">
        <v>21</v>
      </c>
      <c r="D19" s="10" t="s">
        <v>26</v>
      </c>
      <c r="E19" s="11">
        <v>600</v>
      </c>
      <c r="F19" s="10" t="s">
        <v>31</v>
      </c>
      <c r="G19" s="10" t="s">
        <v>27</v>
      </c>
      <c r="H19" s="12">
        <v>2.99</v>
      </c>
      <c r="I19" s="12">
        <v>1794</v>
      </c>
      <c r="J19" s="10" t="s">
        <v>12</v>
      </c>
      <c r="K19" s="10" t="s">
        <v>22</v>
      </c>
      <c r="L19" s="13">
        <v>46082</v>
      </c>
      <c r="M19" s="10" t="s">
        <v>103</v>
      </c>
      <c r="N19" s="10" t="s">
        <v>23</v>
      </c>
      <c r="O19" s="9"/>
    </row>
    <row r="20" spans="1:15" ht="18.5">
      <c r="A20" s="10">
        <v>19</v>
      </c>
      <c r="B20" s="10" t="s">
        <v>49</v>
      </c>
      <c r="C20" s="10" t="s">
        <v>21</v>
      </c>
      <c r="D20" s="10" t="s">
        <v>25</v>
      </c>
      <c r="E20" s="11">
        <v>60</v>
      </c>
      <c r="F20" s="10" t="s">
        <v>15</v>
      </c>
      <c r="G20" s="10" t="s">
        <v>27</v>
      </c>
      <c r="H20" s="12">
        <v>15.74</v>
      </c>
      <c r="I20" s="12">
        <v>944.4</v>
      </c>
      <c r="J20" s="10" t="s">
        <v>12</v>
      </c>
      <c r="K20" s="10" t="s">
        <v>22</v>
      </c>
      <c r="L20" s="13">
        <v>46082</v>
      </c>
      <c r="M20" s="10" t="s">
        <v>103</v>
      </c>
      <c r="N20" s="10" t="s">
        <v>23</v>
      </c>
      <c r="O20" s="9"/>
    </row>
    <row r="21" spans="1:15" ht="18.5">
      <c r="A21" s="10">
        <v>20</v>
      </c>
      <c r="B21" s="10" t="s">
        <v>50</v>
      </c>
      <c r="C21" s="10" t="s">
        <v>42</v>
      </c>
      <c r="D21" s="10" t="s">
        <v>25</v>
      </c>
      <c r="E21" s="11">
        <v>350</v>
      </c>
      <c r="F21" s="10" t="s">
        <v>20</v>
      </c>
      <c r="G21" s="10" t="s">
        <v>27</v>
      </c>
      <c r="H21" s="12">
        <v>28.44</v>
      </c>
      <c r="I21" s="12">
        <v>9954</v>
      </c>
      <c r="J21" s="10" t="s">
        <v>12</v>
      </c>
      <c r="K21" s="10" t="s">
        <v>22</v>
      </c>
      <c r="L21" s="13">
        <v>46082</v>
      </c>
      <c r="M21" s="10" t="s">
        <v>103</v>
      </c>
      <c r="N21" s="10" t="s">
        <v>23</v>
      </c>
      <c r="O21" s="9"/>
    </row>
    <row r="22" spans="1:15" ht="18.5">
      <c r="A22" s="10">
        <v>21</v>
      </c>
      <c r="B22" s="10" t="s">
        <v>51</v>
      </c>
      <c r="C22" s="10" t="s">
        <v>42</v>
      </c>
      <c r="D22" s="10" t="s">
        <v>26</v>
      </c>
      <c r="E22" s="11">
        <v>200</v>
      </c>
      <c r="F22" s="10" t="s">
        <v>19</v>
      </c>
      <c r="G22" s="10" t="s">
        <v>27</v>
      </c>
      <c r="H22" s="12">
        <v>64.510000000000005</v>
      </c>
      <c r="I22" s="12">
        <v>12902</v>
      </c>
      <c r="J22" s="10" t="s">
        <v>12</v>
      </c>
      <c r="K22" s="10" t="s">
        <v>48</v>
      </c>
      <c r="L22" s="13">
        <v>46082</v>
      </c>
      <c r="M22" s="10" t="s">
        <v>103</v>
      </c>
      <c r="N22" s="10" t="s">
        <v>23</v>
      </c>
      <c r="O22" s="9"/>
    </row>
    <row r="23" spans="1:15" ht="18.5">
      <c r="A23" s="10">
        <v>22</v>
      </c>
      <c r="B23" s="10" t="s">
        <v>52</v>
      </c>
      <c r="C23" s="10" t="s">
        <v>21</v>
      </c>
      <c r="D23" s="10" t="s">
        <v>25</v>
      </c>
      <c r="E23" s="11">
        <v>200</v>
      </c>
      <c r="F23" s="10" t="s">
        <v>19</v>
      </c>
      <c r="G23" s="10" t="s">
        <v>27</v>
      </c>
      <c r="H23" s="12">
        <v>35.299999999999997</v>
      </c>
      <c r="I23" s="12">
        <v>7060</v>
      </c>
      <c r="J23" s="10" t="s">
        <v>12</v>
      </c>
      <c r="K23" s="10" t="s">
        <v>48</v>
      </c>
      <c r="L23" s="13">
        <v>46082</v>
      </c>
      <c r="M23" s="10" t="s">
        <v>103</v>
      </c>
      <c r="N23" s="10" t="s">
        <v>23</v>
      </c>
      <c r="O23" s="9"/>
    </row>
    <row r="24" spans="1:15" ht="18.5">
      <c r="A24" s="10">
        <v>23</v>
      </c>
      <c r="B24" s="10" t="s">
        <v>102</v>
      </c>
      <c r="C24" s="10" t="s">
        <v>21</v>
      </c>
      <c r="D24" s="10" t="s">
        <v>25</v>
      </c>
      <c r="E24" s="11">
        <v>200</v>
      </c>
      <c r="F24" s="10" t="s">
        <v>19</v>
      </c>
      <c r="G24" s="10" t="s">
        <v>27</v>
      </c>
      <c r="H24" s="12">
        <v>84.2</v>
      </c>
      <c r="I24" s="12">
        <v>3368</v>
      </c>
      <c r="J24" s="10" t="s">
        <v>12</v>
      </c>
      <c r="K24" s="10" t="s">
        <v>48</v>
      </c>
      <c r="L24" s="13">
        <v>46082</v>
      </c>
      <c r="M24" s="10" t="s">
        <v>103</v>
      </c>
      <c r="N24" s="10" t="s">
        <v>23</v>
      </c>
      <c r="O24" s="9"/>
    </row>
    <row r="25" spans="1:15" ht="18.5">
      <c r="A25" s="10">
        <v>24</v>
      </c>
      <c r="B25" s="10" t="s">
        <v>53</v>
      </c>
      <c r="C25" s="10" t="s">
        <v>21</v>
      </c>
      <c r="D25" s="10" t="s">
        <v>25</v>
      </c>
      <c r="E25" s="11">
        <v>40</v>
      </c>
      <c r="F25" s="10" t="s">
        <v>31</v>
      </c>
      <c r="G25" s="10" t="s">
        <v>27</v>
      </c>
      <c r="H25" s="12">
        <v>10.32</v>
      </c>
      <c r="I25" s="12">
        <v>412.8</v>
      </c>
      <c r="J25" s="10" t="s">
        <v>12</v>
      </c>
      <c r="K25" s="10" t="s">
        <v>22</v>
      </c>
      <c r="L25" s="13">
        <v>46082</v>
      </c>
      <c r="M25" s="10" t="s">
        <v>103</v>
      </c>
      <c r="N25" s="10" t="s">
        <v>23</v>
      </c>
      <c r="O25" s="9"/>
    </row>
    <row r="26" spans="1:15" ht="18.5">
      <c r="A26" s="10">
        <v>25</v>
      </c>
      <c r="B26" s="10" t="s">
        <v>54</v>
      </c>
      <c r="C26" s="10" t="s">
        <v>21</v>
      </c>
      <c r="D26" s="10" t="s">
        <v>25</v>
      </c>
      <c r="E26" s="11">
        <v>50</v>
      </c>
      <c r="F26" s="10" t="s">
        <v>31</v>
      </c>
      <c r="G26" s="10" t="s">
        <v>27</v>
      </c>
      <c r="H26" s="12">
        <v>10.5</v>
      </c>
      <c r="I26" s="12">
        <v>525</v>
      </c>
      <c r="J26" s="10" t="s">
        <v>12</v>
      </c>
      <c r="K26" s="10" t="s">
        <v>22</v>
      </c>
      <c r="L26" s="13">
        <v>46082</v>
      </c>
      <c r="M26" s="10" t="s">
        <v>103</v>
      </c>
      <c r="N26" s="10" t="s">
        <v>23</v>
      </c>
      <c r="O26" s="9"/>
    </row>
    <row r="27" spans="1:15" ht="37">
      <c r="A27" s="10">
        <v>26</v>
      </c>
      <c r="B27" s="10" t="s">
        <v>55</v>
      </c>
      <c r="C27" s="10" t="s">
        <v>21</v>
      </c>
      <c r="D27" s="10" t="s">
        <v>25</v>
      </c>
      <c r="E27" s="11">
        <v>1000</v>
      </c>
      <c r="F27" s="10" t="s">
        <v>15</v>
      </c>
      <c r="G27" s="10" t="s">
        <v>56</v>
      </c>
      <c r="H27" s="12">
        <v>10.199999999999999</v>
      </c>
      <c r="I27" s="12">
        <v>10200</v>
      </c>
      <c r="J27" s="10" t="s">
        <v>12</v>
      </c>
      <c r="K27" s="10" t="s">
        <v>48</v>
      </c>
      <c r="L27" s="13">
        <v>46082</v>
      </c>
      <c r="M27" s="10" t="s">
        <v>103</v>
      </c>
      <c r="N27" s="10" t="s">
        <v>23</v>
      </c>
      <c r="O27" s="9"/>
    </row>
    <row r="28" spans="1:15" ht="37">
      <c r="A28" s="10">
        <v>27</v>
      </c>
      <c r="B28" s="10" t="s">
        <v>57</v>
      </c>
      <c r="C28" s="10" t="s">
        <v>21</v>
      </c>
      <c r="D28" s="10" t="s">
        <v>25</v>
      </c>
      <c r="E28" s="11">
        <v>1000</v>
      </c>
      <c r="F28" s="10" t="s">
        <v>39</v>
      </c>
      <c r="G28" s="10" t="s">
        <v>56</v>
      </c>
      <c r="H28" s="12">
        <v>13.32</v>
      </c>
      <c r="I28" s="12">
        <v>13320</v>
      </c>
      <c r="J28" s="10" t="s">
        <v>12</v>
      </c>
      <c r="K28" s="10" t="s">
        <v>48</v>
      </c>
      <c r="L28" s="13">
        <v>46082</v>
      </c>
      <c r="M28" s="10" t="s">
        <v>12</v>
      </c>
      <c r="N28" s="10" t="s">
        <v>23</v>
      </c>
      <c r="O28" s="9"/>
    </row>
    <row r="29" spans="1:15" ht="37">
      <c r="A29" s="10">
        <v>28</v>
      </c>
      <c r="B29" s="10" t="s">
        <v>58</v>
      </c>
      <c r="C29" s="10" t="s">
        <v>21</v>
      </c>
      <c r="D29" s="10" t="s">
        <v>25</v>
      </c>
      <c r="E29" s="11">
        <v>400</v>
      </c>
      <c r="F29" s="10" t="s">
        <v>31</v>
      </c>
      <c r="G29" s="10" t="s">
        <v>56</v>
      </c>
      <c r="H29" s="12">
        <v>11.49</v>
      </c>
      <c r="I29" s="12">
        <v>4596</v>
      </c>
      <c r="J29" s="10" t="s">
        <v>12</v>
      </c>
      <c r="K29" s="10" t="s">
        <v>48</v>
      </c>
      <c r="L29" s="13">
        <v>46082</v>
      </c>
      <c r="M29" s="10" t="s">
        <v>12</v>
      </c>
      <c r="N29" s="10" t="s">
        <v>23</v>
      </c>
      <c r="O29" s="9"/>
    </row>
    <row r="30" spans="1:15" ht="18.5">
      <c r="A30" s="10">
        <v>29</v>
      </c>
      <c r="B30" s="10" t="s">
        <v>59</v>
      </c>
      <c r="C30" s="10" t="s">
        <v>21</v>
      </c>
      <c r="D30" s="10" t="s">
        <v>25</v>
      </c>
      <c r="E30" s="11">
        <v>4230</v>
      </c>
      <c r="F30" s="10" t="s">
        <v>20</v>
      </c>
      <c r="G30" s="10" t="s">
        <v>60</v>
      </c>
      <c r="H30" s="12">
        <v>13.24</v>
      </c>
      <c r="I30" s="12">
        <v>56005.2</v>
      </c>
      <c r="J30" s="10" t="s">
        <v>12</v>
      </c>
      <c r="K30" s="10" t="s">
        <v>48</v>
      </c>
      <c r="L30" s="13">
        <v>46082</v>
      </c>
      <c r="M30" s="10" t="s">
        <v>12</v>
      </c>
      <c r="N30" s="10" t="s">
        <v>23</v>
      </c>
      <c r="O30" s="9"/>
    </row>
    <row r="31" spans="1:15" ht="18.5">
      <c r="A31" s="10">
        <v>30</v>
      </c>
      <c r="B31" s="10" t="s">
        <v>61</v>
      </c>
      <c r="C31" s="10" t="s">
        <v>21</v>
      </c>
      <c r="D31" s="10" t="s">
        <v>25</v>
      </c>
      <c r="E31" s="11">
        <v>30</v>
      </c>
      <c r="F31" s="10" t="s">
        <v>31</v>
      </c>
      <c r="G31" s="10" t="s">
        <v>60</v>
      </c>
      <c r="H31" s="12">
        <v>117.25</v>
      </c>
      <c r="I31" s="12">
        <v>3517.5</v>
      </c>
      <c r="J31" s="10" t="s">
        <v>12</v>
      </c>
      <c r="K31" s="10" t="s">
        <v>48</v>
      </c>
      <c r="L31" s="13">
        <v>46082</v>
      </c>
      <c r="M31" s="10" t="s">
        <v>12</v>
      </c>
      <c r="N31" s="10" t="s">
        <v>23</v>
      </c>
      <c r="O31" s="9"/>
    </row>
    <row r="32" spans="1:15" ht="18.5">
      <c r="A32" s="10">
        <v>31</v>
      </c>
      <c r="B32" s="10" t="s">
        <v>62</v>
      </c>
      <c r="C32" s="10" t="s">
        <v>42</v>
      </c>
      <c r="D32" s="10" t="s">
        <v>25</v>
      </c>
      <c r="E32" s="11">
        <v>200</v>
      </c>
      <c r="F32" s="10" t="s">
        <v>31</v>
      </c>
      <c r="G32" s="10" t="s">
        <v>60</v>
      </c>
      <c r="H32" s="12">
        <v>449.82</v>
      </c>
      <c r="I32" s="12">
        <v>89964</v>
      </c>
      <c r="J32" s="10" t="s">
        <v>12</v>
      </c>
      <c r="K32" s="10" t="s">
        <v>48</v>
      </c>
      <c r="L32" s="13">
        <v>46082</v>
      </c>
      <c r="M32" s="10" t="s">
        <v>12</v>
      </c>
      <c r="N32" s="10" t="s">
        <v>23</v>
      </c>
      <c r="O32" s="9"/>
    </row>
    <row r="33" spans="1:15" ht="37">
      <c r="A33" s="10">
        <v>32</v>
      </c>
      <c r="B33" s="10" t="s">
        <v>63</v>
      </c>
      <c r="C33" s="10" t="s">
        <v>64</v>
      </c>
      <c r="D33" s="10" t="s">
        <v>65</v>
      </c>
      <c r="E33" s="11">
        <v>5000</v>
      </c>
      <c r="F33" s="10" t="s">
        <v>14</v>
      </c>
      <c r="G33" s="10" t="s">
        <v>66</v>
      </c>
      <c r="H33" s="12">
        <v>0.66</v>
      </c>
      <c r="I33" s="12">
        <v>3300</v>
      </c>
      <c r="J33" s="10" t="s">
        <v>12</v>
      </c>
      <c r="K33" s="10" t="s">
        <v>68</v>
      </c>
      <c r="L33" s="13">
        <v>46082</v>
      </c>
      <c r="M33" s="10" t="s">
        <v>12</v>
      </c>
      <c r="N33" s="10" t="s">
        <v>23</v>
      </c>
      <c r="O33" s="9"/>
    </row>
    <row r="34" spans="1:15" ht="37">
      <c r="A34" s="10">
        <v>33</v>
      </c>
      <c r="B34" s="10" t="s">
        <v>67</v>
      </c>
      <c r="C34" s="10" t="s">
        <v>64</v>
      </c>
      <c r="D34" s="10" t="s">
        <v>65</v>
      </c>
      <c r="E34" s="11">
        <v>3000</v>
      </c>
      <c r="F34" s="10" t="s">
        <v>31</v>
      </c>
      <c r="G34" s="10" t="s">
        <v>66</v>
      </c>
      <c r="H34" s="12">
        <v>0.75</v>
      </c>
      <c r="I34" s="12">
        <v>2250</v>
      </c>
      <c r="J34" s="10" t="s">
        <v>12</v>
      </c>
      <c r="K34" s="10" t="s">
        <v>68</v>
      </c>
      <c r="L34" s="13">
        <v>46082</v>
      </c>
      <c r="M34" s="10" t="s">
        <v>12</v>
      </c>
      <c r="N34" s="10" t="s">
        <v>23</v>
      </c>
      <c r="O34" s="9"/>
    </row>
    <row r="35" spans="1:15" ht="37">
      <c r="A35" s="10">
        <v>34</v>
      </c>
      <c r="B35" s="10" t="s">
        <v>69</v>
      </c>
      <c r="C35" s="10" t="s">
        <v>21</v>
      </c>
      <c r="D35" s="10" t="s">
        <v>25</v>
      </c>
      <c r="E35" s="11">
        <v>10</v>
      </c>
      <c r="F35" s="10" t="s">
        <v>15</v>
      </c>
      <c r="G35" s="10" t="s">
        <v>70</v>
      </c>
      <c r="H35" s="12">
        <v>7.99</v>
      </c>
      <c r="I35" s="12">
        <v>79.900000000000006</v>
      </c>
      <c r="J35" s="10" t="s">
        <v>12</v>
      </c>
      <c r="K35" s="10" t="s">
        <v>22</v>
      </c>
      <c r="L35" s="13">
        <v>46082</v>
      </c>
      <c r="M35" s="10" t="s">
        <v>12</v>
      </c>
      <c r="N35" s="10" t="s">
        <v>23</v>
      </c>
      <c r="O35" s="9"/>
    </row>
    <row r="36" spans="1:15" ht="37">
      <c r="A36" s="10">
        <v>35</v>
      </c>
      <c r="B36" s="10" t="s">
        <v>71</v>
      </c>
      <c r="C36" s="10" t="s">
        <v>21</v>
      </c>
      <c r="D36" s="10" t="s">
        <v>25</v>
      </c>
      <c r="E36" s="11">
        <v>1000</v>
      </c>
      <c r="F36" s="10" t="s">
        <v>72</v>
      </c>
      <c r="G36" s="10" t="s">
        <v>73</v>
      </c>
      <c r="H36" s="12">
        <v>10.45</v>
      </c>
      <c r="I36" s="12">
        <v>10450</v>
      </c>
      <c r="J36" s="10" t="s">
        <v>12</v>
      </c>
      <c r="K36" s="10" t="s">
        <v>22</v>
      </c>
      <c r="L36" s="13">
        <v>46082</v>
      </c>
      <c r="M36" s="10" t="s">
        <v>12</v>
      </c>
      <c r="N36" s="10" t="s">
        <v>23</v>
      </c>
      <c r="O36" s="9"/>
    </row>
    <row r="37" spans="1:15" ht="37">
      <c r="A37" s="10">
        <v>36</v>
      </c>
      <c r="B37" s="10" t="s">
        <v>74</v>
      </c>
      <c r="C37" s="10" t="s">
        <v>21</v>
      </c>
      <c r="D37" s="10" t="s">
        <v>25</v>
      </c>
      <c r="E37" s="11">
        <v>2500</v>
      </c>
      <c r="F37" s="10" t="s">
        <v>14</v>
      </c>
      <c r="G37" s="10" t="s">
        <v>70</v>
      </c>
      <c r="H37" s="12">
        <v>0.8</v>
      </c>
      <c r="I37" s="12">
        <v>2000</v>
      </c>
      <c r="J37" s="10" t="s">
        <v>12</v>
      </c>
      <c r="K37" s="10" t="s">
        <v>22</v>
      </c>
      <c r="L37" s="13">
        <v>46082</v>
      </c>
      <c r="M37" s="10" t="s">
        <v>12</v>
      </c>
      <c r="N37" s="10" t="s">
        <v>23</v>
      </c>
      <c r="O37" s="9"/>
    </row>
    <row r="38" spans="1:15" ht="18.5">
      <c r="A38" s="10">
        <v>37</v>
      </c>
      <c r="B38" s="10" t="s">
        <v>75</v>
      </c>
      <c r="C38" s="10" t="s">
        <v>21</v>
      </c>
      <c r="D38" s="10" t="s">
        <v>25</v>
      </c>
      <c r="E38" s="11">
        <v>200</v>
      </c>
      <c r="F38" s="10" t="s">
        <v>16</v>
      </c>
      <c r="G38" s="10" t="s">
        <v>70</v>
      </c>
      <c r="H38" s="12">
        <v>15.75</v>
      </c>
      <c r="I38" s="12">
        <v>3150</v>
      </c>
      <c r="J38" s="10" t="s">
        <v>12</v>
      </c>
      <c r="K38" s="10" t="s">
        <v>22</v>
      </c>
      <c r="L38" s="13">
        <v>46082</v>
      </c>
      <c r="M38" s="10" t="s">
        <v>12</v>
      </c>
      <c r="N38" s="10" t="s">
        <v>23</v>
      </c>
      <c r="O38" s="9"/>
    </row>
    <row r="39" spans="1:15" ht="18.5">
      <c r="A39" s="10">
        <v>38</v>
      </c>
      <c r="B39" s="10" t="s">
        <v>76</v>
      </c>
      <c r="C39" s="10" t="s">
        <v>21</v>
      </c>
      <c r="D39" s="10" t="s">
        <v>25</v>
      </c>
      <c r="E39" s="11">
        <v>100</v>
      </c>
      <c r="F39" s="10" t="s">
        <v>31</v>
      </c>
      <c r="G39" s="10" t="s">
        <v>70</v>
      </c>
      <c r="H39" s="12">
        <v>5.56</v>
      </c>
      <c r="I39" s="12">
        <v>556</v>
      </c>
      <c r="J39" s="10" t="s">
        <v>12</v>
      </c>
      <c r="K39" s="10" t="s">
        <v>68</v>
      </c>
      <c r="L39" s="13">
        <v>46082</v>
      </c>
      <c r="M39" s="10" t="s">
        <v>12</v>
      </c>
      <c r="N39" s="10" t="s">
        <v>23</v>
      </c>
      <c r="O39" s="9"/>
    </row>
    <row r="40" spans="1:15" ht="18.5">
      <c r="A40" s="10">
        <v>39</v>
      </c>
      <c r="B40" s="10" t="s">
        <v>77</v>
      </c>
      <c r="C40" s="10" t="s">
        <v>21</v>
      </c>
      <c r="D40" s="10" t="s">
        <v>26</v>
      </c>
      <c r="E40" s="11">
        <v>500</v>
      </c>
      <c r="F40" s="10" t="s">
        <v>31</v>
      </c>
      <c r="G40" s="10" t="s">
        <v>70</v>
      </c>
      <c r="H40" s="12">
        <v>2.94</v>
      </c>
      <c r="I40" s="12">
        <v>1470</v>
      </c>
      <c r="J40" s="10" t="s">
        <v>12</v>
      </c>
      <c r="K40" s="10" t="s">
        <v>68</v>
      </c>
      <c r="L40" s="13">
        <v>46082</v>
      </c>
      <c r="M40" s="10" t="s">
        <v>12</v>
      </c>
      <c r="N40" s="10" t="s">
        <v>23</v>
      </c>
      <c r="O40" s="9"/>
    </row>
    <row r="41" spans="1:15" ht="37">
      <c r="A41" s="10">
        <v>40</v>
      </c>
      <c r="B41" s="10" t="s">
        <v>78</v>
      </c>
      <c r="C41" s="10" t="s">
        <v>42</v>
      </c>
      <c r="D41" s="10" t="s">
        <v>25</v>
      </c>
      <c r="E41" s="11">
        <v>1000</v>
      </c>
      <c r="F41" s="10" t="s">
        <v>14</v>
      </c>
      <c r="G41" s="10" t="s">
        <v>70</v>
      </c>
      <c r="H41" s="12">
        <v>8.15</v>
      </c>
      <c r="I41" s="12">
        <v>8150</v>
      </c>
      <c r="J41" s="10" t="s">
        <v>12</v>
      </c>
      <c r="K41" s="10" t="s">
        <v>68</v>
      </c>
      <c r="L41" s="13">
        <v>46082</v>
      </c>
      <c r="M41" s="10" t="s">
        <v>12</v>
      </c>
      <c r="N41" s="10" t="s">
        <v>23</v>
      </c>
      <c r="O41" s="9"/>
    </row>
    <row r="42" spans="1:15" ht="18.5">
      <c r="A42" s="10">
        <v>41</v>
      </c>
      <c r="B42" s="10" t="s">
        <v>79</v>
      </c>
      <c r="C42" s="10" t="s">
        <v>21</v>
      </c>
      <c r="D42" s="10" t="s">
        <v>25</v>
      </c>
      <c r="E42" s="11">
        <v>300</v>
      </c>
      <c r="F42" s="10" t="s">
        <v>15</v>
      </c>
      <c r="G42" s="10" t="s">
        <v>70</v>
      </c>
      <c r="H42" s="12">
        <v>3.78</v>
      </c>
      <c r="I42" s="12">
        <v>1134</v>
      </c>
      <c r="J42" s="10" t="s">
        <v>12</v>
      </c>
      <c r="K42" s="10" t="s">
        <v>68</v>
      </c>
      <c r="L42" s="13">
        <v>46082</v>
      </c>
      <c r="M42" s="10" t="s">
        <v>12</v>
      </c>
      <c r="N42" s="10" t="s">
        <v>23</v>
      </c>
      <c r="O42" s="9"/>
    </row>
    <row r="43" spans="1:15" ht="18.5">
      <c r="A43" s="10">
        <v>42</v>
      </c>
      <c r="B43" s="10" t="s">
        <v>80</v>
      </c>
      <c r="C43" s="10" t="s">
        <v>21</v>
      </c>
      <c r="D43" s="10" t="s">
        <v>25</v>
      </c>
      <c r="E43" s="11">
        <v>2000</v>
      </c>
      <c r="F43" s="10" t="s">
        <v>31</v>
      </c>
      <c r="G43" s="10" t="s">
        <v>70</v>
      </c>
      <c r="H43" s="12">
        <v>0.36</v>
      </c>
      <c r="I43" s="12">
        <v>720</v>
      </c>
      <c r="J43" s="10" t="s">
        <v>12</v>
      </c>
      <c r="K43" s="10" t="s">
        <v>22</v>
      </c>
      <c r="L43" s="13">
        <v>46082</v>
      </c>
      <c r="M43" s="10" t="s">
        <v>12</v>
      </c>
      <c r="N43" s="10" t="s">
        <v>23</v>
      </c>
      <c r="O43" s="9"/>
    </row>
    <row r="44" spans="1:15" ht="37">
      <c r="A44" s="10">
        <v>43</v>
      </c>
      <c r="B44" s="10" t="s">
        <v>81</v>
      </c>
      <c r="C44" s="10" t="s">
        <v>21</v>
      </c>
      <c r="D44" s="10" t="s">
        <v>25</v>
      </c>
      <c r="E44" s="11">
        <v>80</v>
      </c>
      <c r="F44" s="10" t="s">
        <v>31</v>
      </c>
      <c r="G44" s="10" t="s">
        <v>73</v>
      </c>
      <c r="H44" s="12">
        <v>2.94</v>
      </c>
      <c r="I44" s="12">
        <v>233.6</v>
      </c>
      <c r="J44" s="10" t="s">
        <v>12</v>
      </c>
      <c r="K44" s="10" t="s">
        <v>68</v>
      </c>
      <c r="L44" s="13">
        <v>46082</v>
      </c>
      <c r="M44" s="10" t="s">
        <v>12</v>
      </c>
      <c r="N44" s="10" t="s">
        <v>23</v>
      </c>
      <c r="O44" s="9"/>
    </row>
    <row r="45" spans="1:15" ht="18.5">
      <c r="A45" s="10">
        <v>44</v>
      </c>
      <c r="B45" s="10" t="s">
        <v>82</v>
      </c>
      <c r="C45" s="10" t="s">
        <v>42</v>
      </c>
      <c r="D45" s="10" t="s">
        <v>25</v>
      </c>
      <c r="E45" s="11">
        <v>48</v>
      </c>
      <c r="F45" s="10" t="s">
        <v>14</v>
      </c>
      <c r="G45" s="10" t="s">
        <v>70</v>
      </c>
      <c r="H45" s="12">
        <v>1.89</v>
      </c>
      <c r="I45" s="12">
        <v>90.72</v>
      </c>
      <c r="J45" s="10" t="s">
        <v>12</v>
      </c>
      <c r="K45" s="10" t="s">
        <v>68</v>
      </c>
      <c r="L45" s="13">
        <v>46082</v>
      </c>
      <c r="M45" s="10" t="s">
        <v>12</v>
      </c>
      <c r="N45" s="10" t="s">
        <v>23</v>
      </c>
      <c r="O45" s="9"/>
    </row>
    <row r="46" spans="1:15" ht="55.5">
      <c r="A46" s="10">
        <v>45</v>
      </c>
      <c r="B46" s="10" t="s">
        <v>83</v>
      </c>
      <c r="C46" s="10" t="s">
        <v>21</v>
      </c>
      <c r="D46" s="10" t="s">
        <v>25</v>
      </c>
      <c r="E46" s="11">
        <v>200</v>
      </c>
      <c r="F46" s="10" t="s">
        <v>18</v>
      </c>
      <c r="G46" s="10" t="s">
        <v>70</v>
      </c>
      <c r="H46" s="12">
        <v>6.35</v>
      </c>
      <c r="I46" s="12">
        <v>1270</v>
      </c>
      <c r="J46" s="10" t="s">
        <v>12</v>
      </c>
      <c r="K46" s="10" t="s">
        <v>22</v>
      </c>
      <c r="L46" s="13">
        <v>46082</v>
      </c>
      <c r="M46" s="10" t="s">
        <v>12</v>
      </c>
      <c r="N46" s="10" t="s">
        <v>23</v>
      </c>
      <c r="O46" s="9"/>
    </row>
    <row r="47" spans="1:15" ht="37">
      <c r="A47" s="10">
        <v>46</v>
      </c>
      <c r="B47" s="10" t="s">
        <v>84</v>
      </c>
      <c r="C47" s="10" t="s">
        <v>42</v>
      </c>
      <c r="D47" s="10" t="s">
        <v>25</v>
      </c>
      <c r="E47" s="11">
        <v>300</v>
      </c>
      <c r="F47" s="10" t="s">
        <v>31</v>
      </c>
      <c r="G47" s="10" t="s">
        <v>70</v>
      </c>
      <c r="H47" s="12">
        <v>33</v>
      </c>
      <c r="I47" s="12">
        <v>9900</v>
      </c>
      <c r="J47" s="10" t="s">
        <v>12</v>
      </c>
      <c r="K47" s="10" t="s">
        <v>22</v>
      </c>
      <c r="L47" s="13">
        <v>46082</v>
      </c>
      <c r="M47" s="10" t="s">
        <v>12</v>
      </c>
      <c r="N47" s="10" t="s">
        <v>23</v>
      </c>
      <c r="O47" s="9"/>
    </row>
    <row r="48" spans="1:15" ht="18.5">
      <c r="A48" s="10">
        <v>47</v>
      </c>
      <c r="B48" s="10" t="s">
        <v>85</v>
      </c>
      <c r="C48" s="10" t="s">
        <v>21</v>
      </c>
      <c r="D48" s="10" t="s">
        <v>25</v>
      </c>
      <c r="E48" s="11">
        <v>800</v>
      </c>
      <c r="F48" s="10" t="s">
        <v>16</v>
      </c>
      <c r="G48" s="10" t="s">
        <v>70</v>
      </c>
      <c r="H48" s="12">
        <v>10.5</v>
      </c>
      <c r="I48" s="12">
        <v>8400</v>
      </c>
      <c r="J48" s="10" t="s">
        <v>12</v>
      </c>
      <c r="K48" s="10" t="s">
        <v>22</v>
      </c>
      <c r="L48" s="13">
        <v>46082</v>
      </c>
      <c r="M48" s="10" t="s">
        <v>12</v>
      </c>
      <c r="N48" s="10" t="s">
        <v>23</v>
      </c>
      <c r="O48" s="9"/>
    </row>
    <row r="49" spans="1:15" ht="18.5">
      <c r="A49" s="10">
        <v>48</v>
      </c>
      <c r="B49" s="10" t="s">
        <v>86</v>
      </c>
      <c r="C49" s="10" t="s">
        <v>42</v>
      </c>
      <c r="D49" s="10" t="s">
        <v>25</v>
      </c>
      <c r="E49" s="11">
        <v>400</v>
      </c>
      <c r="F49" s="10" t="s">
        <v>16</v>
      </c>
      <c r="G49" s="10" t="s">
        <v>70</v>
      </c>
      <c r="H49" s="12">
        <v>16.8</v>
      </c>
      <c r="I49" s="12">
        <v>6720</v>
      </c>
      <c r="J49" s="10" t="s">
        <v>12</v>
      </c>
      <c r="K49" s="10" t="s">
        <v>22</v>
      </c>
      <c r="L49" s="13">
        <v>46082</v>
      </c>
      <c r="M49" s="10" t="s">
        <v>12</v>
      </c>
      <c r="N49" s="10" t="s">
        <v>23</v>
      </c>
      <c r="O49" s="9"/>
    </row>
    <row r="50" spans="1:15" ht="18.5">
      <c r="A50" s="10">
        <v>49</v>
      </c>
      <c r="B50" s="10" t="s">
        <v>87</v>
      </c>
      <c r="C50" s="10" t="s">
        <v>21</v>
      </c>
      <c r="D50" s="10" t="s">
        <v>25</v>
      </c>
      <c r="E50" s="11">
        <v>8</v>
      </c>
      <c r="F50" s="10" t="s">
        <v>16</v>
      </c>
      <c r="G50" s="10" t="s">
        <v>70</v>
      </c>
      <c r="H50" s="12">
        <v>75.400000000000006</v>
      </c>
      <c r="I50" s="12">
        <v>603.20000000000005</v>
      </c>
      <c r="J50" s="10" t="s">
        <v>12</v>
      </c>
      <c r="K50" s="10" t="s">
        <v>68</v>
      </c>
      <c r="L50" s="13">
        <v>46082</v>
      </c>
      <c r="M50" s="10" t="s">
        <v>12</v>
      </c>
      <c r="N50" s="10" t="s">
        <v>23</v>
      </c>
      <c r="O50" s="9"/>
    </row>
    <row r="51" spans="1:15" ht="18.5">
      <c r="A51" s="10">
        <v>50</v>
      </c>
      <c r="B51" s="10" t="s">
        <v>88</v>
      </c>
      <c r="C51" s="10" t="s">
        <v>42</v>
      </c>
      <c r="D51" s="10" t="s">
        <v>25</v>
      </c>
      <c r="E51" s="11">
        <v>300</v>
      </c>
      <c r="F51" s="10" t="s">
        <v>31</v>
      </c>
      <c r="G51" s="10" t="s">
        <v>70</v>
      </c>
      <c r="H51" s="12">
        <v>12.6</v>
      </c>
      <c r="I51" s="12">
        <v>3780</v>
      </c>
      <c r="J51" s="10" t="s">
        <v>12</v>
      </c>
      <c r="K51" s="10" t="s">
        <v>22</v>
      </c>
      <c r="L51" s="13">
        <v>46082</v>
      </c>
      <c r="M51" s="10" t="s">
        <v>12</v>
      </c>
      <c r="N51" s="10" t="s">
        <v>23</v>
      </c>
      <c r="O51" s="9"/>
    </row>
    <row r="52" spans="1:15" ht="55.5">
      <c r="A52" s="10">
        <v>51</v>
      </c>
      <c r="B52" s="10" t="s">
        <v>89</v>
      </c>
      <c r="C52" s="10" t="s">
        <v>42</v>
      </c>
      <c r="D52" s="10" t="s">
        <v>25</v>
      </c>
      <c r="E52" s="11">
        <v>20</v>
      </c>
      <c r="F52" s="10" t="s">
        <v>14</v>
      </c>
      <c r="G52" s="10" t="s">
        <v>70</v>
      </c>
      <c r="H52" s="12">
        <v>20.399999999999999</v>
      </c>
      <c r="I52" s="12">
        <v>408</v>
      </c>
      <c r="J52" s="10" t="s">
        <v>12</v>
      </c>
      <c r="K52" s="10" t="s">
        <v>22</v>
      </c>
      <c r="L52" s="13">
        <v>46082</v>
      </c>
      <c r="M52" s="10" t="s">
        <v>12</v>
      </c>
      <c r="N52" s="10" t="s">
        <v>23</v>
      </c>
      <c r="O52" s="9"/>
    </row>
    <row r="53" spans="1:15" ht="37">
      <c r="A53" s="10">
        <v>52</v>
      </c>
      <c r="B53" s="10" t="s">
        <v>90</v>
      </c>
      <c r="C53" s="10" t="s">
        <v>42</v>
      </c>
      <c r="D53" s="10" t="s">
        <v>25</v>
      </c>
      <c r="E53" s="11">
        <v>300</v>
      </c>
      <c r="F53" s="10" t="s">
        <v>31</v>
      </c>
      <c r="G53" s="10" t="s">
        <v>73</v>
      </c>
      <c r="H53" s="12">
        <v>12.6</v>
      </c>
      <c r="I53" s="12">
        <v>3780</v>
      </c>
      <c r="J53" s="10" t="s">
        <v>12</v>
      </c>
      <c r="K53" s="10" t="s">
        <v>22</v>
      </c>
      <c r="L53" s="13">
        <v>46082</v>
      </c>
      <c r="M53" s="10" t="s">
        <v>12</v>
      </c>
      <c r="N53" s="10" t="s">
        <v>23</v>
      </c>
      <c r="O53" s="9"/>
    </row>
    <row r="54" spans="1:15" ht="18.5">
      <c r="A54" s="10">
        <v>53</v>
      </c>
      <c r="B54" s="10" t="s">
        <v>91</v>
      </c>
      <c r="C54" s="10" t="s">
        <v>21</v>
      </c>
      <c r="D54" s="10" t="s">
        <v>25</v>
      </c>
      <c r="E54" s="11">
        <v>100</v>
      </c>
      <c r="F54" s="10" t="s">
        <v>31</v>
      </c>
      <c r="G54" s="10" t="s">
        <v>70</v>
      </c>
      <c r="H54" s="12"/>
      <c r="I54" s="12"/>
      <c r="J54" s="10" t="s">
        <v>12</v>
      </c>
      <c r="K54" s="10" t="s">
        <v>68</v>
      </c>
      <c r="L54" s="13">
        <v>46082</v>
      </c>
      <c r="M54" s="10" t="s">
        <v>12</v>
      </c>
      <c r="N54" s="10" t="s">
        <v>23</v>
      </c>
      <c r="O54" s="9"/>
    </row>
    <row r="55" spans="1:15" ht="37">
      <c r="A55" s="10">
        <v>54</v>
      </c>
      <c r="B55" s="10" t="s">
        <v>92</v>
      </c>
      <c r="C55" s="10" t="s">
        <v>21</v>
      </c>
      <c r="D55" s="10" t="s">
        <v>25</v>
      </c>
      <c r="E55" s="11">
        <v>2000</v>
      </c>
      <c r="F55" s="10" t="s">
        <v>93</v>
      </c>
      <c r="G55" s="10" t="s">
        <v>70</v>
      </c>
      <c r="H55" s="12">
        <v>32</v>
      </c>
      <c r="I55" s="12">
        <v>64000</v>
      </c>
      <c r="J55" s="10" t="s">
        <v>12</v>
      </c>
      <c r="K55" s="10" t="s">
        <v>48</v>
      </c>
      <c r="L55" s="13">
        <v>46082</v>
      </c>
      <c r="M55" s="10" t="s">
        <v>12</v>
      </c>
      <c r="N55" s="10" t="s">
        <v>23</v>
      </c>
      <c r="O55" s="9"/>
    </row>
    <row r="56" spans="1:15" ht="18.5">
      <c r="A56" s="10">
        <v>55</v>
      </c>
      <c r="B56" s="10" t="s">
        <v>94</v>
      </c>
      <c r="C56" s="10" t="s">
        <v>21</v>
      </c>
      <c r="D56" s="10" t="s">
        <v>25</v>
      </c>
      <c r="E56" s="11">
        <v>500</v>
      </c>
      <c r="F56" s="10" t="s">
        <v>14</v>
      </c>
      <c r="G56" s="10" t="s">
        <v>70</v>
      </c>
      <c r="H56" s="12">
        <v>16.8</v>
      </c>
      <c r="I56" s="12">
        <v>8400</v>
      </c>
      <c r="J56" s="10" t="s">
        <v>12</v>
      </c>
      <c r="K56" s="10" t="s">
        <v>22</v>
      </c>
      <c r="L56" s="13">
        <v>46082</v>
      </c>
      <c r="M56" s="10" t="s">
        <v>12</v>
      </c>
      <c r="N56" s="10" t="s">
        <v>23</v>
      </c>
      <c r="O56" s="9"/>
    </row>
    <row r="57" spans="1:15" ht="18.5">
      <c r="A57" s="10">
        <v>56</v>
      </c>
      <c r="B57" s="10" t="s">
        <v>95</v>
      </c>
      <c r="C57" s="10" t="s">
        <v>42</v>
      </c>
      <c r="D57" s="10" t="s">
        <v>25</v>
      </c>
      <c r="E57" s="11">
        <v>500</v>
      </c>
      <c r="F57" s="10" t="s">
        <v>31</v>
      </c>
      <c r="G57" s="10" t="s">
        <v>70</v>
      </c>
      <c r="H57" s="12">
        <v>16.8</v>
      </c>
      <c r="I57" s="12">
        <v>8400</v>
      </c>
      <c r="J57" s="10" t="s">
        <v>12</v>
      </c>
      <c r="K57" s="10" t="s">
        <v>22</v>
      </c>
      <c r="L57" s="13">
        <v>46082</v>
      </c>
      <c r="M57" s="10" t="s">
        <v>12</v>
      </c>
      <c r="N57" s="10" t="s">
        <v>23</v>
      </c>
      <c r="O57" s="9"/>
    </row>
    <row r="58" spans="1:15" ht="18.5">
      <c r="A58" s="10">
        <v>57</v>
      </c>
      <c r="B58" s="10" t="s">
        <v>96</v>
      </c>
      <c r="C58" s="10" t="s">
        <v>21</v>
      </c>
      <c r="D58" s="10" t="s">
        <v>25</v>
      </c>
      <c r="E58" s="11">
        <v>50</v>
      </c>
      <c r="F58" s="10" t="s">
        <v>31</v>
      </c>
      <c r="G58" s="10" t="s">
        <v>70</v>
      </c>
      <c r="H58" s="12">
        <v>126.02</v>
      </c>
      <c r="I58" s="12">
        <v>6301</v>
      </c>
      <c r="J58" s="10" t="s">
        <v>12</v>
      </c>
      <c r="K58" s="10" t="s">
        <v>22</v>
      </c>
      <c r="L58" s="13">
        <v>46082</v>
      </c>
      <c r="M58" s="10" t="s">
        <v>12</v>
      </c>
      <c r="N58" s="10" t="s">
        <v>23</v>
      </c>
      <c r="O58" s="9"/>
    </row>
    <row r="59" spans="1:15" ht="18.5">
      <c r="A59" s="10">
        <v>58</v>
      </c>
      <c r="B59" s="10" t="s">
        <v>97</v>
      </c>
      <c r="C59" s="10" t="s">
        <v>42</v>
      </c>
      <c r="D59" s="10" t="s">
        <v>25</v>
      </c>
      <c r="E59" s="11">
        <v>100</v>
      </c>
      <c r="F59" s="10" t="s">
        <v>31</v>
      </c>
      <c r="G59" s="10" t="s">
        <v>70</v>
      </c>
      <c r="H59" s="12">
        <v>1.1599999999999999</v>
      </c>
      <c r="I59" s="12">
        <v>116</v>
      </c>
      <c r="J59" s="10" t="s">
        <v>12</v>
      </c>
      <c r="K59" s="10" t="s">
        <v>68</v>
      </c>
      <c r="L59" s="13">
        <v>46082</v>
      </c>
      <c r="M59" s="10" t="s">
        <v>12</v>
      </c>
      <c r="N59" s="10" t="s">
        <v>23</v>
      </c>
      <c r="O59" s="9"/>
    </row>
    <row r="60" spans="1:15" ht="55.5">
      <c r="A60" s="10">
        <v>59</v>
      </c>
      <c r="B60" s="10" t="s">
        <v>98</v>
      </c>
      <c r="C60" s="10" t="s">
        <v>42</v>
      </c>
      <c r="D60" s="10" t="s">
        <v>25</v>
      </c>
      <c r="E60" s="11">
        <v>100</v>
      </c>
      <c r="F60" s="10" t="s">
        <v>31</v>
      </c>
      <c r="G60" s="10" t="s">
        <v>70</v>
      </c>
      <c r="H60" s="12">
        <v>37.799999999999997</v>
      </c>
      <c r="I60" s="12">
        <v>3780</v>
      </c>
      <c r="J60" s="10" t="s">
        <v>12</v>
      </c>
      <c r="K60" s="10" t="s">
        <v>22</v>
      </c>
      <c r="L60" s="13">
        <v>46082</v>
      </c>
      <c r="M60" s="10" t="s">
        <v>12</v>
      </c>
      <c r="N60" s="10" t="s">
        <v>23</v>
      </c>
      <c r="O60" s="9"/>
    </row>
    <row r="61" spans="1:15" ht="18.5">
      <c r="A61" s="10">
        <v>60</v>
      </c>
      <c r="B61" s="10" t="s">
        <v>99</v>
      </c>
      <c r="C61" s="10" t="s">
        <v>21</v>
      </c>
      <c r="D61" s="10" t="s">
        <v>25</v>
      </c>
      <c r="E61" s="11">
        <v>50</v>
      </c>
      <c r="F61" s="10" t="s">
        <v>14</v>
      </c>
      <c r="G61" s="10" t="s">
        <v>70</v>
      </c>
      <c r="H61" s="12">
        <v>1.64</v>
      </c>
      <c r="I61" s="12">
        <v>82</v>
      </c>
      <c r="J61" s="10" t="s">
        <v>12</v>
      </c>
      <c r="K61" s="10" t="s">
        <v>68</v>
      </c>
      <c r="L61" s="13">
        <v>46082</v>
      </c>
      <c r="M61" s="10" t="s">
        <v>12</v>
      </c>
      <c r="N61" s="10" t="s">
        <v>23</v>
      </c>
      <c r="O61" s="9"/>
    </row>
    <row r="62" spans="1:15" ht="18.5">
      <c r="A62" s="10">
        <v>61</v>
      </c>
      <c r="B62" s="10" t="s">
        <v>100</v>
      </c>
      <c r="C62" s="10" t="s">
        <v>42</v>
      </c>
      <c r="D62" s="10" t="s">
        <v>25</v>
      </c>
      <c r="E62" s="11">
        <v>10</v>
      </c>
      <c r="F62" s="10" t="s">
        <v>14</v>
      </c>
      <c r="G62" s="10" t="s">
        <v>70</v>
      </c>
      <c r="H62" s="12">
        <v>35.729999999999997</v>
      </c>
      <c r="I62" s="12">
        <v>357.3</v>
      </c>
      <c r="J62" s="10" t="s">
        <v>12</v>
      </c>
      <c r="K62" s="10" t="s">
        <v>68</v>
      </c>
      <c r="L62" s="13">
        <v>46113</v>
      </c>
      <c r="M62" s="10" t="s">
        <v>12</v>
      </c>
      <c r="N62" s="10" t="s">
        <v>23</v>
      </c>
      <c r="O62" s="9"/>
    </row>
    <row r="63" spans="1:15" ht="37">
      <c r="A63" s="10">
        <v>62</v>
      </c>
      <c r="B63" s="10" t="s">
        <v>104</v>
      </c>
      <c r="C63" s="10" t="s">
        <v>13</v>
      </c>
      <c r="D63" s="10" t="s">
        <v>105</v>
      </c>
      <c r="E63" s="11">
        <v>1</v>
      </c>
      <c r="F63" s="10" t="s">
        <v>14</v>
      </c>
      <c r="G63" s="10" t="s">
        <v>106</v>
      </c>
      <c r="H63" s="12">
        <v>970835.04</v>
      </c>
      <c r="I63" s="12">
        <v>970835.04</v>
      </c>
      <c r="J63" s="10" t="s">
        <v>12</v>
      </c>
      <c r="K63" s="10" t="s">
        <v>48</v>
      </c>
      <c r="L63" s="18" t="s">
        <v>121</v>
      </c>
      <c r="M63" s="10" t="s">
        <v>107</v>
      </c>
      <c r="N63" s="10" t="s">
        <v>23</v>
      </c>
      <c r="O63" s="9"/>
    </row>
    <row r="64" spans="1:15" ht="37">
      <c r="A64" s="10">
        <v>63</v>
      </c>
      <c r="B64" s="10" t="s">
        <v>108</v>
      </c>
      <c r="C64" s="10" t="s">
        <v>13</v>
      </c>
      <c r="D64" s="10" t="s">
        <v>105</v>
      </c>
      <c r="E64" s="11">
        <v>1</v>
      </c>
      <c r="F64" s="10" t="s">
        <v>14</v>
      </c>
      <c r="G64" s="10" t="s">
        <v>109</v>
      </c>
      <c r="H64" s="12">
        <v>200673.94</v>
      </c>
      <c r="I64" s="12">
        <v>200673.94</v>
      </c>
      <c r="J64" s="10" t="s">
        <v>12</v>
      </c>
      <c r="K64" s="10" t="s">
        <v>48</v>
      </c>
      <c r="L64" s="18" t="s">
        <v>121</v>
      </c>
      <c r="M64" s="10" t="s">
        <v>107</v>
      </c>
      <c r="N64" s="10" t="s">
        <v>23</v>
      </c>
      <c r="O64" s="9"/>
    </row>
    <row r="65" spans="1:15" ht="55.5">
      <c r="A65" s="10">
        <v>64</v>
      </c>
      <c r="B65" s="10" t="s">
        <v>111</v>
      </c>
      <c r="C65" s="10" t="s">
        <v>13</v>
      </c>
      <c r="D65" s="10" t="s">
        <v>105</v>
      </c>
      <c r="E65" s="11">
        <v>1</v>
      </c>
      <c r="F65" s="10" t="s">
        <v>14</v>
      </c>
      <c r="G65" s="10" t="s">
        <v>110</v>
      </c>
      <c r="H65" s="12">
        <v>980668.66</v>
      </c>
      <c r="I65" s="12">
        <v>980668.66</v>
      </c>
      <c r="J65" s="10" t="s">
        <v>12</v>
      </c>
      <c r="K65" s="10" t="s">
        <v>48</v>
      </c>
      <c r="L65" s="18" t="s">
        <v>121</v>
      </c>
      <c r="M65" s="10" t="s">
        <v>107</v>
      </c>
      <c r="N65" s="10" t="s">
        <v>23</v>
      </c>
      <c r="O65" s="9"/>
    </row>
    <row r="66" spans="1:15" ht="55.5">
      <c r="A66" s="10">
        <v>65</v>
      </c>
      <c r="B66" s="10" t="s">
        <v>112</v>
      </c>
      <c r="C66" s="10" t="s">
        <v>13</v>
      </c>
      <c r="D66" s="10" t="s">
        <v>105</v>
      </c>
      <c r="E66" s="11">
        <v>1</v>
      </c>
      <c r="F66" s="10" t="s">
        <v>14</v>
      </c>
      <c r="G66" s="10" t="s">
        <v>113</v>
      </c>
      <c r="H66" s="12">
        <v>840715.2</v>
      </c>
      <c r="I66" s="12">
        <v>840715.2</v>
      </c>
      <c r="J66" s="10" t="s">
        <v>12</v>
      </c>
      <c r="K66" s="10" t="s">
        <v>48</v>
      </c>
      <c r="L66" s="18" t="s">
        <v>121</v>
      </c>
      <c r="M66" s="10" t="s">
        <v>107</v>
      </c>
      <c r="N66" s="10" t="s">
        <v>23</v>
      </c>
      <c r="O66" s="9"/>
    </row>
    <row r="67" spans="1:15" ht="55.5">
      <c r="A67" s="10">
        <v>66</v>
      </c>
      <c r="B67" s="10" t="s">
        <v>114</v>
      </c>
      <c r="C67" s="10" t="s">
        <v>13</v>
      </c>
      <c r="D67" s="10" t="s">
        <v>105</v>
      </c>
      <c r="E67" s="11">
        <v>1</v>
      </c>
      <c r="F67" s="10" t="s">
        <v>14</v>
      </c>
      <c r="G67" s="10" t="s">
        <v>115</v>
      </c>
      <c r="H67" s="12"/>
      <c r="I67" s="12"/>
      <c r="J67" s="10" t="s">
        <v>12</v>
      </c>
      <c r="K67" s="10" t="s">
        <v>48</v>
      </c>
      <c r="L67" s="18" t="s">
        <v>121</v>
      </c>
      <c r="M67" s="10" t="s">
        <v>107</v>
      </c>
      <c r="N67" s="10" t="s">
        <v>23</v>
      </c>
      <c r="O67" s="9"/>
    </row>
    <row r="68" spans="1:15" ht="37">
      <c r="A68" s="10">
        <v>67</v>
      </c>
      <c r="B68" s="10" t="s">
        <v>116</v>
      </c>
      <c r="C68" s="10" t="s">
        <v>13</v>
      </c>
      <c r="D68" s="10" t="s">
        <v>105</v>
      </c>
      <c r="E68" s="11">
        <v>1</v>
      </c>
      <c r="F68" s="10" t="s">
        <v>14</v>
      </c>
      <c r="G68" s="10" t="s">
        <v>117</v>
      </c>
      <c r="H68" s="12">
        <v>2230.4499999999998</v>
      </c>
      <c r="I68" s="12">
        <v>2230.4499999999998</v>
      </c>
      <c r="J68" s="10" t="s">
        <v>12</v>
      </c>
      <c r="K68" s="10" t="s">
        <v>48</v>
      </c>
      <c r="L68" s="18" t="s">
        <v>121</v>
      </c>
      <c r="M68" s="10" t="s">
        <v>107</v>
      </c>
      <c r="N68" s="10" t="s">
        <v>23</v>
      </c>
      <c r="O68" s="9"/>
    </row>
    <row r="69" spans="1:15" ht="37">
      <c r="A69" s="10">
        <v>68</v>
      </c>
      <c r="B69" s="10" t="s">
        <v>118</v>
      </c>
      <c r="C69" s="10" t="s">
        <v>13</v>
      </c>
      <c r="D69" s="10" t="s">
        <v>105</v>
      </c>
      <c r="E69" s="11">
        <v>1</v>
      </c>
      <c r="F69" s="10" t="s">
        <v>14</v>
      </c>
      <c r="G69" s="10" t="s">
        <v>106</v>
      </c>
      <c r="H69" s="12">
        <v>14280</v>
      </c>
      <c r="I69" s="12">
        <v>14280</v>
      </c>
      <c r="J69" s="10" t="s">
        <v>12</v>
      </c>
      <c r="K69" s="10" t="s">
        <v>48</v>
      </c>
      <c r="L69" s="18" t="s">
        <v>121</v>
      </c>
      <c r="M69" s="10" t="s">
        <v>107</v>
      </c>
      <c r="N69" s="10" t="s">
        <v>23</v>
      </c>
      <c r="O69" s="9"/>
    </row>
    <row r="70" spans="1:15" ht="18.5">
      <c r="A70" s="7"/>
      <c r="B70" s="7"/>
      <c r="C70" s="7"/>
      <c r="D70" s="7"/>
      <c r="E70" s="14"/>
      <c r="F70" s="7"/>
      <c r="G70" s="7"/>
      <c r="H70" s="15"/>
      <c r="I70" s="15"/>
      <c r="J70" s="7"/>
      <c r="K70" s="7"/>
      <c r="L70" s="16"/>
      <c r="M70" s="7"/>
      <c r="N70" s="7"/>
      <c r="O70" s="9"/>
    </row>
    <row r="71" spans="1:15" ht="18.5">
      <c r="A71" s="7"/>
      <c r="B71" s="7"/>
      <c r="C71" s="7"/>
      <c r="D71" s="7"/>
      <c r="E71" s="14"/>
      <c r="F71" s="6"/>
      <c r="G71" s="6"/>
      <c r="H71" s="7"/>
      <c r="I71" s="7"/>
      <c r="J71" s="7"/>
      <c r="K71" s="7"/>
      <c r="L71" s="7"/>
      <c r="M71" s="6"/>
      <c r="N71" s="6"/>
      <c r="O71" s="9"/>
    </row>
    <row r="72" spans="1:15" ht="18.5">
      <c r="A72" s="7"/>
      <c r="B72" s="17"/>
      <c r="C72" s="17"/>
      <c r="D72" s="17"/>
      <c r="E72" s="17"/>
      <c r="F72" s="17"/>
      <c r="G72" s="17"/>
      <c r="H72" s="17"/>
      <c r="I72" s="15"/>
      <c r="J72" s="7"/>
      <c r="K72" s="7"/>
      <c r="L72" s="17"/>
      <c r="M72" s="17"/>
      <c r="N72" s="17"/>
      <c r="O72" s="9"/>
    </row>
    <row r="73" spans="1:15">
      <c r="A73" s="2"/>
      <c r="I73" s="4"/>
    </row>
    <row r="74" spans="1:15">
      <c r="A74" s="2"/>
      <c r="B74" s="2"/>
      <c r="C74" s="2"/>
      <c r="D74" s="2"/>
      <c r="E74" s="3"/>
      <c r="F74" s="2"/>
      <c r="G74" s="2"/>
      <c r="H74" s="4"/>
      <c r="I74" s="4"/>
      <c r="J74" s="2"/>
      <c r="K74" s="2"/>
      <c r="L74" s="5"/>
      <c r="M74" s="2"/>
      <c r="N74" s="2"/>
    </row>
    <row r="75" spans="1:15">
      <c r="A75" s="2"/>
      <c r="B75" s="2"/>
      <c r="C75" s="2"/>
      <c r="D75" s="2"/>
      <c r="E75" s="3"/>
      <c r="F75" s="2"/>
      <c r="G75" s="2"/>
      <c r="H75" s="4"/>
      <c r="I75" s="4"/>
      <c r="J75" s="2"/>
      <c r="K75" s="2"/>
      <c r="L75" s="5"/>
      <c r="M75" s="2"/>
      <c r="N75" s="2"/>
    </row>
    <row r="76" spans="1:15">
      <c r="A76" s="2"/>
      <c r="B76" s="2"/>
      <c r="C76" s="2"/>
      <c r="D76" s="2"/>
      <c r="E76" s="3"/>
      <c r="F76" s="2"/>
      <c r="G76" s="2"/>
      <c r="H76" s="4"/>
      <c r="I76" s="4"/>
      <c r="J76" s="2"/>
      <c r="K76" s="2"/>
      <c r="L76" s="5"/>
      <c r="M76" s="2"/>
      <c r="N76" s="2"/>
    </row>
    <row r="77" spans="1:15">
      <c r="A77" s="2"/>
      <c r="B77" s="2"/>
      <c r="C77" s="2"/>
      <c r="D77" s="2"/>
      <c r="E77" s="3"/>
      <c r="F77" s="2"/>
      <c r="G77" s="2"/>
      <c r="H77" s="4"/>
      <c r="I77" s="4"/>
      <c r="J77" s="2"/>
      <c r="K77" s="2"/>
      <c r="L77" s="5"/>
      <c r="M77" s="2"/>
      <c r="N77" s="2"/>
    </row>
    <row r="78" spans="1:15">
      <c r="A78" s="2"/>
      <c r="B78" s="2"/>
      <c r="C78" s="2"/>
      <c r="D78" s="2"/>
      <c r="E78" s="3"/>
      <c r="F78" s="2"/>
      <c r="G78" s="2"/>
      <c r="H78" s="4"/>
      <c r="I78" s="4"/>
      <c r="J78" s="2"/>
      <c r="K78" s="2"/>
      <c r="L78" s="5"/>
      <c r="M78" s="2"/>
      <c r="N78" s="2"/>
    </row>
    <row r="79" spans="1:15">
      <c r="A79" s="2"/>
      <c r="B79" s="2"/>
      <c r="C79" s="2"/>
      <c r="D79" s="2"/>
      <c r="E79" s="3"/>
      <c r="F79" s="2"/>
      <c r="G79" s="2"/>
      <c r="H79" s="4"/>
      <c r="I79" s="4"/>
      <c r="J79" s="2"/>
      <c r="K79" s="2"/>
      <c r="L79" s="5"/>
      <c r="M79" s="2"/>
      <c r="N79" s="2"/>
    </row>
    <row r="80" spans="1:15">
      <c r="A80" s="2"/>
      <c r="B80" s="2"/>
      <c r="C80" s="2"/>
      <c r="D80" s="2"/>
      <c r="E80" s="3"/>
      <c r="F80" s="2"/>
      <c r="G80" s="2"/>
      <c r="H80" s="4"/>
      <c r="I80" s="4"/>
      <c r="J80" s="2"/>
      <c r="K80" s="2"/>
      <c r="L80" s="5"/>
      <c r="M80" s="2"/>
      <c r="N80" s="2"/>
    </row>
    <row r="81" spans="1:14">
      <c r="A81" s="2"/>
      <c r="B81" s="2"/>
      <c r="C81" s="2"/>
      <c r="D81" s="2"/>
      <c r="E81" s="3"/>
      <c r="F81" s="2"/>
      <c r="G81" s="2"/>
      <c r="H81" s="4"/>
      <c r="I81" s="4"/>
      <c r="J81" s="2"/>
      <c r="K81" s="2"/>
      <c r="L81" s="5"/>
      <c r="M81" s="2"/>
      <c r="N81" s="2"/>
    </row>
    <row r="82" spans="1:14">
      <c r="A82" s="2"/>
      <c r="B82" s="2"/>
      <c r="C82" s="2"/>
      <c r="D82" s="2"/>
      <c r="E82" s="3"/>
      <c r="F82" s="2"/>
      <c r="G82" s="2"/>
      <c r="H82" s="4"/>
      <c r="I82" s="4"/>
      <c r="J82" s="2"/>
      <c r="K82" s="2"/>
      <c r="L82" s="5"/>
      <c r="M82" s="2"/>
      <c r="N82" s="2"/>
    </row>
    <row r="83" spans="1:14">
      <c r="A83" s="2"/>
      <c r="B83" s="2"/>
      <c r="C83" s="2"/>
      <c r="D83" s="2"/>
      <c r="E83" s="3"/>
      <c r="F83" s="2"/>
      <c r="G83" s="2"/>
      <c r="H83" s="4"/>
      <c r="I83" s="4"/>
      <c r="J83" s="2"/>
      <c r="K83" s="2"/>
      <c r="L83" s="5"/>
      <c r="M83" s="2"/>
      <c r="N83" s="2"/>
    </row>
    <row r="84" spans="1:14">
      <c r="A84" s="2"/>
      <c r="B84" s="2"/>
      <c r="C84" s="2"/>
      <c r="D84" s="2"/>
      <c r="E84" s="3"/>
      <c r="F84" s="2"/>
      <c r="G84" s="2"/>
      <c r="H84" s="4"/>
      <c r="I84" s="4"/>
      <c r="J84" s="2"/>
      <c r="K84" s="2"/>
      <c r="L84" s="5"/>
      <c r="M84" s="2"/>
      <c r="N84" s="2"/>
    </row>
    <row r="85" spans="1:14">
      <c r="A85" s="2"/>
      <c r="B85" s="2"/>
      <c r="C85" s="2"/>
      <c r="D85" s="2"/>
      <c r="E85" s="3"/>
      <c r="F85" s="2"/>
      <c r="G85" s="2"/>
      <c r="H85" s="4"/>
      <c r="I85" s="4"/>
      <c r="J85" s="2"/>
      <c r="K85" s="2"/>
      <c r="L85" s="5"/>
      <c r="M85" s="2"/>
      <c r="N85" s="2"/>
    </row>
    <row r="86" spans="1:14">
      <c r="A86" s="2"/>
      <c r="B86" s="2"/>
      <c r="C86" s="2"/>
      <c r="D86" s="2"/>
      <c r="E86" s="3"/>
      <c r="F86" s="2"/>
      <c r="G86" s="2"/>
      <c r="H86" s="4"/>
      <c r="I86" s="4"/>
      <c r="J86" s="2"/>
      <c r="K86" s="2"/>
      <c r="L86" s="5"/>
      <c r="M86" s="2"/>
      <c r="N86" s="2"/>
    </row>
    <row r="87" spans="1:14">
      <c r="A87" s="2"/>
      <c r="B87" s="2"/>
      <c r="C87" s="2"/>
      <c r="D87" s="2"/>
      <c r="E87" s="3"/>
      <c r="F87" s="2"/>
      <c r="G87" s="2"/>
      <c r="H87" s="4"/>
      <c r="I87" s="4"/>
      <c r="J87" s="2"/>
      <c r="K87" s="2"/>
      <c r="L87" s="5"/>
      <c r="M87" s="2"/>
      <c r="N87" s="2"/>
    </row>
    <row r="88" spans="1:14">
      <c r="A88" s="2"/>
      <c r="B88" s="2"/>
      <c r="C88" s="2"/>
      <c r="D88" s="2"/>
      <c r="E88" s="3"/>
      <c r="F88" s="2"/>
      <c r="G88" s="2"/>
      <c r="H88" s="4"/>
      <c r="I88" s="4"/>
      <c r="J88" s="2"/>
      <c r="K88" s="2"/>
      <c r="L88" s="5"/>
      <c r="M88" s="2"/>
      <c r="N88" s="2"/>
    </row>
    <row r="89" spans="1:14">
      <c r="A89" s="2"/>
      <c r="B89" s="2"/>
      <c r="C89" s="2"/>
      <c r="D89" s="2"/>
      <c r="E89" s="3"/>
      <c r="F89" s="2"/>
      <c r="G89" s="2"/>
      <c r="H89" s="4"/>
      <c r="I89" s="4"/>
      <c r="J89" s="2"/>
      <c r="K89" s="2"/>
      <c r="L89" s="5"/>
      <c r="M89" s="2"/>
      <c r="N89" s="2"/>
    </row>
    <row r="90" spans="1:14">
      <c r="A90" s="2"/>
      <c r="B90" s="2"/>
      <c r="C90" s="2"/>
      <c r="D90" s="2"/>
      <c r="E90" s="3"/>
      <c r="F90" s="2"/>
      <c r="G90" s="2"/>
      <c r="H90" s="4"/>
      <c r="I90" s="4"/>
      <c r="J90" s="2"/>
      <c r="K90" s="2"/>
      <c r="L90" s="5"/>
      <c r="M90" s="2"/>
      <c r="N90" s="2"/>
    </row>
    <row r="91" spans="1:14">
      <c r="A91" s="2"/>
      <c r="B91" s="2"/>
      <c r="C91" s="2"/>
      <c r="D91" s="2"/>
      <c r="E91" s="3"/>
      <c r="F91" s="2"/>
      <c r="G91" s="2"/>
      <c r="H91" s="4"/>
      <c r="I91" s="4"/>
      <c r="J91" s="2"/>
      <c r="K91" s="2"/>
      <c r="L91" s="5"/>
      <c r="M91" s="2"/>
      <c r="N91" s="2"/>
    </row>
    <row r="92" spans="1:14">
      <c r="A92" s="2"/>
      <c r="B92" s="2"/>
      <c r="C92" s="2"/>
      <c r="D92" s="2"/>
      <c r="E92" s="3"/>
      <c r="F92" s="2"/>
      <c r="G92" s="2"/>
      <c r="H92" s="4"/>
      <c r="I92" s="4"/>
      <c r="J92" s="2"/>
      <c r="K92" s="2"/>
      <c r="L92" s="5"/>
      <c r="M92" s="2"/>
      <c r="N92" s="2"/>
    </row>
    <row r="93" spans="1:14">
      <c r="A93" s="2"/>
      <c r="B93" s="2"/>
      <c r="C93" s="2"/>
      <c r="D93" s="2"/>
      <c r="E93" s="3"/>
      <c r="F93" s="2"/>
      <c r="G93" s="2"/>
      <c r="H93" s="4"/>
      <c r="I93" s="4"/>
      <c r="J93" s="2"/>
      <c r="K93" s="2"/>
      <c r="L93" s="5"/>
      <c r="M93" s="2"/>
      <c r="N93" s="2"/>
    </row>
    <row r="94" spans="1:14">
      <c r="A94" s="2"/>
      <c r="B94" s="2"/>
      <c r="C94" s="2"/>
      <c r="D94" s="2"/>
      <c r="E94" s="3"/>
      <c r="F94" s="2"/>
      <c r="G94" s="2"/>
      <c r="H94" s="4"/>
      <c r="I94" s="4"/>
      <c r="J94" s="2"/>
      <c r="K94" s="2"/>
      <c r="L94" s="5"/>
      <c r="M94" s="2"/>
      <c r="N94" s="2"/>
    </row>
    <row r="95" spans="1:14">
      <c r="A95" s="2"/>
      <c r="B95" s="2"/>
      <c r="C95" s="2"/>
      <c r="D95" s="2"/>
      <c r="E95" s="3"/>
      <c r="F95" s="2"/>
      <c r="G95" s="2"/>
      <c r="H95" s="4"/>
      <c r="I95" s="4"/>
      <c r="J95" s="2"/>
      <c r="K95" s="2"/>
      <c r="L95" s="5"/>
      <c r="M95" s="2"/>
      <c r="N95" s="2"/>
    </row>
    <row r="96" spans="1:14">
      <c r="A96" s="2"/>
      <c r="B96" s="2"/>
      <c r="C96" s="2"/>
      <c r="D96" s="2"/>
      <c r="E96" s="3"/>
      <c r="F96" s="2"/>
      <c r="G96" s="2"/>
      <c r="H96" s="4"/>
      <c r="I96" s="4"/>
      <c r="J96" s="2"/>
      <c r="K96" s="2"/>
      <c r="L96" s="5"/>
      <c r="M96" s="2"/>
      <c r="N96" s="2"/>
    </row>
    <row r="97" spans="1:14">
      <c r="A97" s="2"/>
      <c r="H97" s="4"/>
      <c r="I97" s="4"/>
      <c r="N97" s="2"/>
    </row>
    <row r="98" spans="1:14">
      <c r="A98" s="2"/>
      <c r="H98" s="4"/>
      <c r="I98" s="4"/>
      <c r="N98" s="2"/>
    </row>
    <row r="99" spans="1:14">
      <c r="A99" s="2"/>
      <c r="H99" s="4"/>
      <c r="I99" s="4"/>
      <c r="N99" s="2"/>
    </row>
    <row r="100" spans="1:14">
      <c r="A100" s="2"/>
      <c r="H100" s="4"/>
      <c r="I100" s="4"/>
      <c r="N100" s="2"/>
    </row>
    <row r="101" spans="1:14">
      <c r="A101" s="2"/>
      <c r="H101" s="4"/>
      <c r="I101" s="4"/>
      <c r="N101" s="2"/>
    </row>
    <row r="102" spans="1:14">
      <c r="A102" s="2"/>
      <c r="H102" s="4"/>
      <c r="I102" s="4"/>
      <c r="N102" s="2"/>
    </row>
    <row r="103" spans="1:14">
      <c r="A103" s="2"/>
      <c r="H103" s="4"/>
      <c r="I103" s="4"/>
      <c r="N103" s="2"/>
    </row>
    <row r="104" spans="1:14">
      <c r="A104" s="2"/>
      <c r="H104" s="4"/>
      <c r="I104" s="4"/>
      <c r="N104" s="2"/>
    </row>
    <row r="105" spans="1:14">
      <c r="A105" s="2"/>
      <c r="H105" s="4"/>
      <c r="I105" s="4"/>
      <c r="N105" s="2"/>
    </row>
    <row r="106" spans="1:14">
      <c r="A106" s="2"/>
      <c r="H106" s="4"/>
      <c r="I106" s="4"/>
      <c r="N106" s="2"/>
    </row>
    <row r="107" spans="1:14">
      <c r="A107" s="2"/>
      <c r="H107" s="4"/>
      <c r="I107" s="4"/>
      <c r="N107" s="2"/>
    </row>
    <row r="108" spans="1:14">
      <c r="A108" s="2"/>
      <c r="H108" s="4"/>
      <c r="I108" s="4"/>
      <c r="N108" s="2"/>
    </row>
    <row r="109" spans="1:14">
      <c r="A109" s="2"/>
      <c r="H109" s="4"/>
      <c r="I109" s="4"/>
      <c r="N109" s="2"/>
    </row>
    <row r="110" spans="1:14">
      <c r="A110" s="2"/>
      <c r="H110" s="4"/>
      <c r="I110" s="4"/>
      <c r="N110" s="2"/>
    </row>
    <row r="111" spans="1:14">
      <c r="A111" s="2"/>
      <c r="H111" s="4"/>
      <c r="I111" s="4"/>
      <c r="N111" s="2"/>
    </row>
    <row r="112" spans="1:14">
      <c r="A112" s="2"/>
      <c r="H112" s="4"/>
      <c r="I112" s="4"/>
      <c r="N112" s="2"/>
    </row>
    <row r="113" spans="1:14">
      <c r="A113" s="2"/>
      <c r="H113" s="4"/>
      <c r="I113" s="4"/>
      <c r="N113" s="2"/>
    </row>
    <row r="114" spans="1:14">
      <c r="A114" s="2"/>
      <c r="H114" s="4"/>
      <c r="I114" s="4"/>
      <c r="N114" s="2"/>
    </row>
    <row r="115" spans="1:14">
      <c r="A115" s="2"/>
      <c r="H115" s="4"/>
      <c r="I115" s="4"/>
      <c r="N115" s="2"/>
    </row>
    <row r="116" spans="1:14">
      <c r="A116" s="2"/>
      <c r="H116" s="4"/>
      <c r="I116" s="4"/>
      <c r="N116" s="2"/>
    </row>
    <row r="117" spans="1:14">
      <c r="A117" s="2"/>
      <c r="H117" s="4"/>
      <c r="I117" s="4"/>
      <c r="N117" s="2"/>
    </row>
    <row r="118" spans="1:14">
      <c r="A118" s="2"/>
      <c r="H118" s="4"/>
      <c r="I118" s="4"/>
      <c r="N118" s="2"/>
    </row>
    <row r="119" spans="1:14">
      <c r="A119" s="2"/>
      <c r="H119" s="4"/>
      <c r="I119" s="4"/>
      <c r="N119" s="2"/>
    </row>
    <row r="120" spans="1:14">
      <c r="A120" s="2"/>
      <c r="H120" s="4"/>
      <c r="I120" s="4"/>
      <c r="N120" s="2"/>
    </row>
    <row r="121" spans="1:14">
      <c r="A121" s="2"/>
      <c r="H121" s="4"/>
      <c r="I121" s="4"/>
      <c r="N121" s="2"/>
    </row>
    <row r="122" spans="1:14">
      <c r="A122" s="2"/>
      <c r="H122" s="4"/>
      <c r="I122" s="4"/>
      <c r="N122" s="2"/>
    </row>
    <row r="123" spans="1:14">
      <c r="A123" s="2"/>
      <c r="H123" s="4"/>
      <c r="I123" s="4"/>
      <c r="N123" s="2"/>
    </row>
    <row r="124" spans="1:14">
      <c r="A124" s="2"/>
      <c r="H124" s="4"/>
      <c r="I124" s="4"/>
      <c r="N124" s="2"/>
    </row>
    <row r="125" spans="1:14">
      <c r="A125" s="2"/>
      <c r="H125" s="4"/>
      <c r="I125" s="4"/>
      <c r="N125" s="2"/>
    </row>
    <row r="126" spans="1:14">
      <c r="A126" s="2"/>
      <c r="H126" s="4"/>
      <c r="I126" s="4"/>
      <c r="N126" s="2"/>
    </row>
    <row r="127" spans="1:14">
      <c r="A127" s="2"/>
      <c r="H127" s="4"/>
      <c r="I127" s="4"/>
      <c r="N127" s="2"/>
    </row>
    <row r="128" spans="1:14">
      <c r="A128" s="2"/>
      <c r="H128" s="4"/>
      <c r="I128" s="4"/>
      <c r="N128" s="2"/>
    </row>
    <row r="129" spans="1:14">
      <c r="A129" s="2"/>
      <c r="H129" s="4"/>
      <c r="I129" s="4"/>
      <c r="N129" s="2"/>
    </row>
    <row r="130" spans="1:14">
      <c r="A130" s="2"/>
      <c r="H130" s="4"/>
      <c r="I130" s="4"/>
      <c r="N130" s="2"/>
    </row>
    <row r="131" spans="1:14">
      <c r="A131" s="2"/>
      <c r="H131" s="4"/>
      <c r="I131" s="4"/>
      <c r="N131" s="2"/>
    </row>
    <row r="132" spans="1:14" ht="63.75" customHeight="1">
      <c r="A132" s="2"/>
      <c r="H132" s="4"/>
      <c r="I132" s="4"/>
      <c r="N132" s="2"/>
    </row>
    <row r="133" spans="1:14">
      <c r="A133" s="2"/>
      <c r="H133" s="4"/>
      <c r="I133" s="4"/>
      <c r="N133" s="2"/>
    </row>
    <row r="134" spans="1:14">
      <c r="A134" s="2"/>
      <c r="H134" s="4"/>
      <c r="I134" s="4"/>
      <c r="N134" s="2"/>
    </row>
    <row r="135" spans="1:14">
      <c r="A135" s="2"/>
      <c r="H135" s="4"/>
      <c r="I135" s="4"/>
      <c r="N135" s="2"/>
    </row>
    <row r="136" spans="1:14">
      <c r="A136" s="2"/>
      <c r="H136" s="4"/>
      <c r="I136" s="4"/>
      <c r="N136" s="2"/>
    </row>
    <row r="137" spans="1:14">
      <c r="A137" s="2"/>
      <c r="H137" s="4"/>
      <c r="I137" s="4"/>
      <c r="N137" s="2"/>
    </row>
    <row r="138" spans="1:14">
      <c r="A138" s="2"/>
      <c r="H138" s="4"/>
      <c r="I138" s="4"/>
      <c r="N138" s="2"/>
    </row>
    <row r="139" spans="1:14">
      <c r="A139" s="2"/>
      <c r="H139" s="4"/>
      <c r="I139" s="4"/>
      <c r="N139" s="2"/>
    </row>
    <row r="140" spans="1:14">
      <c r="A140" s="2"/>
      <c r="H140" s="4"/>
      <c r="I140" s="4"/>
      <c r="N140" s="2"/>
    </row>
    <row r="141" spans="1:14">
      <c r="A141" s="2"/>
      <c r="H141" s="4"/>
      <c r="I141" s="4"/>
      <c r="N141" s="2"/>
    </row>
    <row r="142" spans="1:14">
      <c r="A142" s="2"/>
      <c r="H142" s="4"/>
      <c r="I142" s="4"/>
      <c r="N142" s="2"/>
    </row>
    <row r="143" spans="1:14">
      <c r="A143" s="2"/>
      <c r="H143" s="4"/>
      <c r="I143" s="4"/>
      <c r="N143" s="2"/>
    </row>
    <row r="144" spans="1:14">
      <c r="A144" s="2"/>
      <c r="H144" s="4"/>
      <c r="I144" s="4"/>
      <c r="N144" s="2"/>
    </row>
    <row r="145" spans="1:14">
      <c r="A145" s="2"/>
      <c r="H145" s="4"/>
      <c r="I145" s="4"/>
      <c r="N145" s="2"/>
    </row>
    <row r="146" spans="1:14">
      <c r="A146" s="2"/>
      <c r="H146" s="4"/>
      <c r="I146" s="4"/>
      <c r="N146" s="2"/>
    </row>
    <row r="147" spans="1:14">
      <c r="A147" s="2"/>
      <c r="H147" s="4"/>
      <c r="I147" s="4"/>
      <c r="N147" s="2"/>
    </row>
    <row r="148" spans="1:14">
      <c r="A148" s="2"/>
      <c r="H148" s="4"/>
      <c r="I148" s="4"/>
      <c r="N148" s="2"/>
    </row>
    <row r="149" spans="1:14">
      <c r="A149" s="2"/>
      <c r="H149" s="4"/>
      <c r="I149" s="4"/>
      <c r="N149" s="2"/>
    </row>
    <row r="150" spans="1:14">
      <c r="A150" s="2"/>
      <c r="H150" s="4"/>
      <c r="I150" s="4"/>
      <c r="N150" s="2"/>
    </row>
    <row r="151" spans="1:14">
      <c r="A151" s="2"/>
      <c r="H151" s="4"/>
      <c r="I151" s="4"/>
      <c r="N151" s="2"/>
    </row>
    <row r="152" spans="1:14">
      <c r="A152" s="2"/>
      <c r="N152" s="2"/>
    </row>
    <row r="153" spans="1:14">
      <c r="A153" s="2"/>
      <c r="N153" s="2"/>
    </row>
    <row r="154" spans="1:14">
      <c r="A154" s="2"/>
      <c r="N154" s="2"/>
    </row>
    <row r="155" spans="1:14">
      <c r="A155" s="2"/>
      <c r="N155" s="2"/>
    </row>
    <row r="156" spans="1:14">
      <c r="A156" s="2"/>
      <c r="N156" s="2"/>
    </row>
    <row r="157" spans="1:14">
      <c r="A157" s="2"/>
      <c r="N157" s="2"/>
    </row>
    <row r="158" spans="1:14">
      <c r="A158" s="2"/>
      <c r="N158" s="2"/>
    </row>
    <row r="159" spans="1:14">
      <c r="A159" s="2"/>
      <c r="N159" s="2"/>
    </row>
    <row r="160" spans="1:14">
      <c r="A160" s="2"/>
      <c r="N160" s="2"/>
    </row>
    <row r="161" spans="1:14">
      <c r="A161" s="2"/>
      <c r="N161" s="2"/>
    </row>
    <row r="174" spans="1:14" ht="63.75" customHeight="1"/>
    <row r="176" spans="1:14" ht="60" customHeight="1"/>
    <row r="177" ht="61.5" customHeight="1"/>
    <row r="198" spans="15:15" ht="75" customHeight="1">
      <c r="O198" s="6"/>
    </row>
    <row r="199" spans="15:15" ht="84.75" customHeight="1"/>
    <row r="200" spans="15:15" ht="45" customHeight="1"/>
  </sheetData>
  <autoFilter ref="A1:N69" xr:uid="{00000000-0009-0000-0000-000000000000}">
    <sortState xmlns:xlrd2="http://schemas.microsoft.com/office/spreadsheetml/2017/richdata2" ref="A2:N69">
      <sortCondition ref="A1:A69"/>
    </sortState>
  </autoFilter>
  <pageMargins left="0.23622047244094491" right="0.23622047244094491" top="0.55118110236220474" bottom="0.74803149606299213" header="0.31496062992125984" footer="0.31496062992125984"/>
  <pageSetup paperSize="9" scale="44" fitToHeight="0" orientation="landscape" horizontalDpi="0" verticalDpi="0" r:id="rId1"/>
  <headerFooter>
    <oddFooter>&amp;CPágina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B7DD5-C8F6-4CD3-A8B0-128F11566B06}">
  <dimension ref="A1:N1000"/>
  <sheetViews>
    <sheetView workbookViewId="0">
      <selection activeCell="C5" sqref="C5"/>
    </sheetView>
  </sheetViews>
  <sheetFormatPr defaultRowHeight="14.5"/>
  <cols>
    <col min="2" max="2" width="24.453125" customWidth="1"/>
    <col min="3" max="3" width="52.26953125" customWidth="1"/>
    <col min="4" max="4" width="16.08984375" customWidth="1"/>
    <col min="5" max="5" width="13.54296875" customWidth="1"/>
    <col min="6" max="6" width="20.08984375" customWidth="1"/>
    <col min="7" max="7" width="14.36328125" customWidth="1"/>
    <col min="8" max="8" width="16.90625" customWidth="1"/>
    <col min="9" max="9" width="14.1796875" customWidth="1"/>
    <col min="10" max="10" width="12.26953125" customWidth="1"/>
    <col min="11" max="11" width="15" customWidth="1"/>
    <col min="12" max="12" width="13.08984375" customWidth="1"/>
    <col min="13" max="13" width="19.7265625" customWidth="1"/>
    <col min="14" max="14" width="19" customWidth="1"/>
  </cols>
  <sheetData>
    <row r="1" spans="1:14">
      <c r="A1" s="19"/>
      <c r="B1" s="20"/>
      <c r="C1" s="20"/>
      <c r="D1" s="20"/>
      <c r="E1" s="20"/>
      <c r="F1" s="21"/>
      <c r="G1" s="22"/>
      <c r="H1" s="23"/>
      <c r="I1" s="20"/>
      <c r="J1" s="20"/>
      <c r="K1" s="20"/>
      <c r="L1" s="24"/>
      <c r="M1" s="25"/>
      <c r="N1" s="26"/>
    </row>
    <row r="2" spans="1:14" ht="108" customHeight="1" thickBot="1">
      <c r="A2" s="27"/>
      <c r="B2" s="28"/>
      <c r="C2" s="28"/>
      <c r="D2" s="28"/>
      <c r="E2" s="28"/>
      <c r="F2" s="28"/>
      <c r="G2" s="29"/>
      <c r="H2" s="29"/>
      <c r="I2" s="28"/>
      <c r="J2" s="28"/>
      <c r="K2" s="28"/>
      <c r="L2" s="30"/>
      <c r="M2" s="31"/>
      <c r="N2" s="32"/>
    </row>
    <row r="3" spans="1:14" ht="39.5" thickBot="1">
      <c r="A3" s="33" t="s">
        <v>122</v>
      </c>
      <c r="B3" s="34" t="s">
        <v>123</v>
      </c>
      <c r="C3" s="34" t="s">
        <v>124</v>
      </c>
      <c r="D3" s="34" t="s">
        <v>125</v>
      </c>
      <c r="E3" s="34" t="s">
        <v>126</v>
      </c>
      <c r="F3" s="34" t="s">
        <v>127</v>
      </c>
      <c r="G3" s="34" t="s">
        <v>128</v>
      </c>
      <c r="H3" s="35" t="s">
        <v>129</v>
      </c>
      <c r="I3" s="34" t="s">
        <v>130</v>
      </c>
      <c r="J3" s="34" t="s">
        <v>131</v>
      </c>
      <c r="K3" s="34" t="s">
        <v>132</v>
      </c>
      <c r="L3" s="36" t="s">
        <v>133</v>
      </c>
      <c r="M3" s="37" t="s">
        <v>14</v>
      </c>
      <c r="N3" s="38" t="s">
        <v>134</v>
      </c>
    </row>
    <row r="4" spans="1:14" ht="15" thickBot="1">
      <c r="A4" s="39"/>
      <c r="B4" s="40" t="s">
        <v>135</v>
      </c>
      <c r="C4" s="40"/>
      <c r="D4" s="40"/>
      <c r="E4" s="40"/>
      <c r="F4" s="40"/>
      <c r="G4" s="40"/>
      <c r="H4" s="41"/>
      <c r="I4" s="40"/>
      <c r="J4" s="40"/>
      <c r="K4" s="40"/>
      <c r="L4" s="42"/>
      <c r="M4" s="40"/>
      <c r="N4" s="43"/>
    </row>
    <row r="5" spans="1:14" ht="50">
      <c r="A5" s="44">
        <v>1</v>
      </c>
      <c r="B5" s="45" t="s">
        <v>136</v>
      </c>
      <c r="C5" s="45" t="s">
        <v>137</v>
      </c>
      <c r="D5" s="45" t="s">
        <v>64</v>
      </c>
      <c r="E5" s="45" t="s">
        <v>138</v>
      </c>
      <c r="F5" s="45" t="s">
        <v>139</v>
      </c>
      <c r="G5" s="46" t="s">
        <v>140</v>
      </c>
      <c r="H5" s="46" t="s">
        <v>141</v>
      </c>
      <c r="I5" s="45" t="s">
        <v>142</v>
      </c>
      <c r="J5" s="45" t="s">
        <v>68</v>
      </c>
      <c r="K5" s="45" t="s">
        <v>143</v>
      </c>
      <c r="L5" s="47">
        <v>4</v>
      </c>
      <c r="M5" s="48" t="s">
        <v>14</v>
      </c>
      <c r="N5" s="49">
        <v>1200</v>
      </c>
    </row>
    <row r="6" spans="1:14" ht="50.5" thickBot="1">
      <c r="A6" s="50">
        <v>2</v>
      </c>
      <c r="B6" s="51" t="s">
        <v>144</v>
      </c>
      <c r="C6" s="51" t="s">
        <v>145</v>
      </c>
      <c r="D6" s="45" t="s">
        <v>64</v>
      </c>
      <c r="E6" s="45" t="s">
        <v>138</v>
      </c>
      <c r="F6" s="45" t="s">
        <v>139</v>
      </c>
      <c r="G6" s="52" t="s">
        <v>140</v>
      </c>
      <c r="H6" s="52" t="s">
        <v>146</v>
      </c>
      <c r="I6" s="51" t="s">
        <v>147</v>
      </c>
      <c r="J6" s="51" t="s">
        <v>48</v>
      </c>
      <c r="K6" s="45" t="s">
        <v>143</v>
      </c>
      <c r="L6" s="53">
        <v>1</v>
      </c>
      <c r="M6" s="54" t="s">
        <v>14</v>
      </c>
      <c r="N6" s="55">
        <v>700000</v>
      </c>
    </row>
    <row r="7" spans="1:14" ht="15" thickBot="1">
      <c r="A7" s="39"/>
      <c r="B7" s="40" t="s">
        <v>148</v>
      </c>
      <c r="C7" s="40"/>
      <c r="D7" s="40"/>
      <c r="E7" s="40"/>
      <c r="F7" s="40"/>
      <c r="G7" s="40"/>
      <c r="H7" s="41"/>
      <c r="I7" s="40"/>
      <c r="J7" s="40"/>
      <c r="K7" s="40"/>
      <c r="L7" s="42"/>
      <c r="M7" s="40"/>
      <c r="N7" s="43"/>
    </row>
    <row r="8" spans="1:14" ht="75.5" thickBot="1">
      <c r="A8" s="50">
        <v>3</v>
      </c>
      <c r="B8" s="51" t="s">
        <v>149</v>
      </c>
      <c r="C8" s="51" t="s">
        <v>150</v>
      </c>
      <c r="D8" s="45" t="s">
        <v>64</v>
      </c>
      <c r="E8" s="51" t="s">
        <v>151</v>
      </c>
      <c r="F8" s="51" t="s">
        <v>139</v>
      </c>
      <c r="G8" s="52" t="s">
        <v>140</v>
      </c>
      <c r="H8" s="52" t="s">
        <v>152</v>
      </c>
      <c r="I8" s="51" t="s">
        <v>148</v>
      </c>
      <c r="J8" s="51" t="s">
        <v>48</v>
      </c>
      <c r="K8" s="51" t="s">
        <v>143</v>
      </c>
      <c r="L8" s="53">
        <v>12</v>
      </c>
      <c r="M8" s="54" t="s">
        <v>153</v>
      </c>
      <c r="N8" s="55">
        <v>6000</v>
      </c>
    </row>
    <row r="9" spans="1:14" ht="15" thickBot="1">
      <c r="A9" s="39"/>
      <c r="B9" s="40" t="s">
        <v>154</v>
      </c>
      <c r="C9" s="40"/>
      <c r="D9" s="40"/>
      <c r="E9" s="40"/>
      <c r="F9" s="40"/>
      <c r="G9" s="40"/>
      <c r="H9" s="41"/>
      <c r="I9" s="40"/>
      <c r="J9" s="40"/>
      <c r="K9" s="40"/>
      <c r="L9" s="42"/>
      <c r="M9" s="40"/>
      <c r="N9" s="43"/>
    </row>
    <row r="10" spans="1:14" ht="37.5">
      <c r="A10" s="50">
        <v>4</v>
      </c>
      <c r="B10" s="51" t="s">
        <v>155</v>
      </c>
      <c r="C10" s="51" t="s">
        <v>156</v>
      </c>
      <c r="D10" s="45" t="s">
        <v>64</v>
      </c>
      <c r="E10" s="51" t="s">
        <v>151</v>
      </c>
      <c r="F10" s="51" t="s">
        <v>157</v>
      </c>
      <c r="G10" s="52" t="s">
        <v>158</v>
      </c>
      <c r="H10" s="52" t="s">
        <v>140</v>
      </c>
      <c r="I10" s="51" t="s">
        <v>154</v>
      </c>
      <c r="J10" s="51" t="s">
        <v>48</v>
      </c>
      <c r="K10" s="51" t="s">
        <v>143</v>
      </c>
      <c r="L10" s="53">
        <v>12</v>
      </c>
      <c r="M10" s="54" t="s">
        <v>153</v>
      </c>
      <c r="N10" s="55" t="s">
        <v>159</v>
      </c>
    </row>
    <row r="11" spans="1:14" ht="37.5">
      <c r="A11" s="50">
        <v>5</v>
      </c>
      <c r="B11" s="51" t="s">
        <v>160</v>
      </c>
      <c r="C11" s="51" t="s">
        <v>161</v>
      </c>
      <c r="D11" s="45" t="s">
        <v>64</v>
      </c>
      <c r="E11" s="51" t="s">
        <v>151</v>
      </c>
      <c r="F11" s="51" t="s">
        <v>157</v>
      </c>
      <c r="G11" s="52" t="s">
        <v>158</v>
      </c>
      <c r="H11" s="52" t="s">
        <v>140</v>
      </c>
      <c r="I11" s="51" t="s">
        <v>154</v>
      </c>
      <c r="J11" s="51" t="s">
        <v>48</v>
      </c>
      <c r="K11" s="51" t="s">
        <v>143</v>
      </c>
      <c r="L11" s="53">
        <v>12</v>
      </c>
      <c r="M11" s="54" t="s">
        <v>153</v>
      </c>
      <c r="N11" s="55" t="s">
        <v>159</v>
      </c>
    </row>
    <row r="12" spans="1:14" ht="25">
      <c r="A12" s="50">
        <v>6</v>
      </c>
      <c r="B12" s="51" t="s">
        <v>162</v>
      </c>
      <c r="C12" s="51" t="s">
        <v>163</v>
      </c>
      <c r="D12" s="45" t="s">
        <v>64</v>
      </c>
      <c r="E12" s="51" t="s">
        <v>151</v>
      </c>
      <c r="F12" s="51" t="s">
        <v>157</v>
      </c>
      <c r="G12" s="52" t="s">
        <v>158</v>
      </c>
      <c r="H12" s="52" t="s">
        <v>140</v>
      </c>
      <c r="I12" s="51" t="s">
        <v>154</v>
      </c>
      <c r="J12" s="51" t="s">
        <v>48</v>
      </c>
      <c r="K12" s="51" t="s">
        <v>143</v>
      </c>
      <c r="L12" s="53">
        <v>12</v>
      </c>
      <c r="M12" s="54" t="s">
        <v>14</v>
      </c>
      <c r="N12" s="55">
        <v>1524</v>
      </c>
    </row>
    <row r="13" spans="1:14" ht="38" thickBot="1">
      <c r="A13" s="50">
        <v>7</v>
      </c>
      <c r="B13" s="51" t="s">
        <v>164</v>
      </c>
      <c r="C13" s="51" t="s">
        <v>165</v>
      </c>
      <c r="D13" s="45" t="s">
        <v>64</v>
      </c>
      <c r="E13" s="51" t="s">
        <v>151</v>
      </c>
      <c r="F13" s="51" t="s">
        <v>166</v>
      </c>
      <c r="G13" s="52" t="s">
        <v>158</v>
      </c>
      <c r="H13" s="52" t="s">
        <v>140</v>
      </c>
      <c r="I13" s="51" t="s">
        <v>154</v>
      </c>
      <c r="J13" s="51" t="s">
        <v>48</v>
      </c>
      <c r="K13" s="51" t="s">
        <v>143</v>
      </c>
      <c r="L13" s="53">
        <v>12</v>
      </c>
      <c r="M13" s="54" t="s">
        <v>153</v>
      </c>
      <c r="N13" s="55" t="s">
        <v>159</v>
      </c>
    </row>
    <row r="14" spans="1:14" ht="15" thickBot="1">
      <c r="A14" s="39"/>
      <c r="B14" s="40" t="s">
        <v>167</v>
      </c>
      <c r="C14" s="40"/>
      <c r="D14" s="40"/>
      <c r="E14" s="40"/>
      <c r="F14" s="40"/>
      <c r="G14" s="40"/>
      <c r="H14" s="41"/>
      <c r="I14" s="40"/>
      <c r="J14" s="40"/>
      <c r="K14" s="40"/>
      <c r="L14" s="42"/>
      <c r="M14" s="40"/>
      <c r="N14" s="43"/>
    </row>
    <row r="15" spans="1:14" ht="50">
      <c r="A15" s="50">
        <v>8</v>
      </c>
      <c r="B15" s="51" t="s">
        <v>168</v>
      </c>
      <c r="C15" s="51" t="s">
        <v>169</v>
      </c>
      <c r="D15" s="45" t="s">
        <v>64</v>
      </c>
      <c r="E15" s="51" t="s">
        <v>138</v>
      </c>
      <c r="F15" s="51" t="s">
        <v>139</v>
      </c>
      <c r="G15" s="52" t="s">
        <v>140</v>
      </c>
      <c r="H15" s="52" t="s">
        <v>170</v>
      </c>
      <c r="I15" s="51" t="s">
        <v>171</v>
      </c>
      <c r="J15" s="51" t="s">
        <v>172</v>
      </c>
      <c r="K15" s="51" t="s">
        <v>143</v>
      </c>
      <c r="L15" s="53">
        <v>4</v>
      </c>
      <c r="M15" s="54" t="s">
        <v>14</v>
      </c>
      <c r="N15" s="55">
        <v>4000</v>
      </c>
    </row>
    <row r="16" spans="1:14" ht="75">
      <c r="A16" s="50">
        <v>9</v>
      </c>
      <c r="B16" s="51" t="s">
        <v>173</v>
      </c>
      <c r="C16" s="51" t="s">
        <v>174</v>
      </c>
      <c r="D16" s="45" t="s">
        <v>64</v>
      </c>
      <c r="E16" s="51" t="s">
        <v>151</v>
      </c>
      <c r="F16" s="51" t="s">
        <v>139</v>
      </c>
      <c r="G16" s="52" t="s">
        <v>140</v>
      </c>
      <c r="H16" s="52" t="s">
        <v>170</v>
      </c>
      <c r="I16" s="51" t="s">
        <v>147</v>
      </c>
      <c r="J16" s="51" t="s">
        <v>172</v>
      </c>
      <c r="K16" s="51" t="s">
        <v>143</v>
      </c>
      <c r="L16" s="53">
        <v>8</v>
      </c>
      <c r="M16" s="54" t="s">
        <v>14</v>
      </c>
      <c r="N16" s="55">
        <v>4000</v>
      </c>
    </row>
    <row r="17" spans="1:14" ht="50.5" thickBot="1">
      <c r="A17" s="50">
        <v>10</v>
      </c>
      <c r="B17" s="51" t="s">
        <v>175</v>
      </c>
      <c r="C17" s="51" t="s">
        <v>169</v>
      </c>
      <c r="D17" s="51" t="s">
        <v>176</v>
      </c>
      <c r="E17" s="51" t="s">
        <v>177</v>
      </c>
      <c r="F17" s="51" t="s">
        <v>139</v>
      </c>
      <c r="G17" s="52" t="s">
        <v>140</v>
      </c>
      <c r="H17" s="52" t="s">
        <v>170</v>
      </c>
      <c r="I17" s="51" t="s">
        <v>171</v>
      </c>
      <c r="J17" s="51" t="s">
        <v>172</v>
      </c>
      <c r="K17" s="51" t="s">
        <v>143</v>
      </c>
      <c r="L17" s="53">
        <v>4</v>
      </c>
      <c r="M17" s="54" t="s">
        <v>14</v>
      </c>
      <c r="N17" s="55">
        <v>9000</v>
      </c>
    </row>
    <row r="18" spans="1:14" ht="26.5" thickBot="1">
      <c r="A18" s="39"/>
      <c r="B18" s="40" t="s">
        <v>178</v>
      </c>
      <c r="C18" s="40"/>
      <c r="D18" s="40"/>
      <c r="E18" s="40"/>
      <c r="F18" s="40"/>
      <c r="G18" s="40"/>
      <c r="H18" s="41"/>
      <c r="I18" s="40"/>
      <c r="J18" s="40"/>
      <c r="K18" s="40"/>
      <c r="L18" s="42"/>
      <c r="M18" s="40"/>
      <c r="N18" s="43"/>
    </row>
    <row r="19" spans="1:14" ht="25">
      <c r="A19" s="50">
        <v>11</v>
      </c>
      <c r="B19" s="51" t="s">
        <v>179</v>
      </c>
      <c r="C19" s="51" t="s">
        <v>180</v>
      </c>
      <c r="D19" s="51" t="s">
        <v>176</v>
      </c>
      <c r="E19" s="51" t="s">
        <v>177</v>
      </c>
      <c r="F19" s="51" t="s">
        <v>139</v>
      </c>
      <c r="G19" s="52" t="s">
        <v>140</v>
      </c>
      <c r="H19" s="52" t="s">
        <v>181</v>
      </c>
      <c r="I19" s="51" t="s">
        <v>182</v>
      </c>
      <c r="J19" s="51" t="s">
        <v>48</v>
      </c>
      <c r="K19" s="51" t="s">
        <v>143</v>
      </c>
      <c r="L19" s="53">
        <v>1</v>
      </c>
      <c r="M19" s="54" t="s">
        <v>14</v>
      </c>
      <c r="N19" s="55">
        <v>300</v>
      </c>
    </row>
    <row r="20" spans="1:14" ht="50">
      <c r="A20" s="50">
        <v>12</v>
      </c>
      <c r="B20" s="51" t="s">
        <v>183</v>
      </c>
      <c r="C20" s="51" t="s">
        <v>184</v>
      </c>
      <c r="D20" s="51" t="s">
        <v>176</v>
      </c>
      <c r="E20" s="51" t="s">
        <v>177</v>
      </c>
      <c r="F20" s="51" t="s">
        <v>139</v>
      </c>
      <c r="G20" s="52" t="s">
        <v>140</v>
      </c>
      <c r="H20" s="52" t="s">
        <v>181</v>
      </c>
      <c r="I20" s="51" t="s">
        <v>182</v>
      </c>
      <c r="J20" s="51" t="s">
        <v>48</v>
      </c>
      <c r="K20" s="51" t="s">
        <v>143</v>
      </c>
      <c r="L20" s="53">
        <v>1</v>
      </c>
      <c r="M20" s="54" t="s">
        <v>14</v>
      </c>
      <c r="N20" s="55">
        <v>1200</v>
      </c>
    </row>
    <row r="21" spans="1:14" ht="25">
      <c r="A21" s="50">
        <v>13</v>
      </c>
      <c r="B21" s="51" t="s">
        <v>185</v>
      </c>
      <c r="C21" s="51" t="s">
        <v>184</v>
      </c>
      <c r="D21" s="51" t="s">
        <v>176</v>
      </c>
      <c r="E21" s="51" t="s">
        <v>177</v>
      </c>
      <c r="F21" s="51" t="s">
        <v>139</v>
      </c>
      <c r="G21" s="52" t="s">
        <v>140</v>
      </c>
      <c r="H21" s="52" t="s">
        <v>181</v>
      </c>
      <c r="I21" s="51" t="s">
        <v>182</v>
      </c>
      <c r="J21" s="51" t="s">
        <v>48</v>
      </c>
      <c r="K21" s="51" t="s">
        <v>143</v>
      </c>
      <c r="L21" s="53">
        <v>1</v>
      </c>
      <c r="M21" s="54" t="s">
        <v>14</v>
      </c>
      <c r="N21" s="55">
        <v>700</v>
      </c>
    </row>
    <row r="22" spans="1:14" ht="25">
      <c r="A22" s="50">
        <v>14</v>
      </c>
      <c r="B22" s="51" t="s">
        <v>186</v>
      </c>
      <c r="C22" s="51" t="s">
        <v>184</v>
      </c>
      <c r="D22" s="51" t="s">
        <v>176</v>
      </c>
      <c r="E22" s="51" t="s">
        <v>177</v>
      </c>
      <c r="F22" s="51" t="s">
        <v>139</v>
      </c>
      <c r="G22" s="52" t="s">
        <v>140</v>
      </c>
      <c r="H22" s="52" t="s">
        <v>181</v>
      </c>
      <c r="I22" s="51" t="s">
        <v>182</v>
      </c>
      <c r="J22" s="51" t="s">
        <v>48</v>
      </c>
      <c r="K22" s="51" t="s">
        <v>143</v>
      </c>
      <c r="L22" s="53">
        <v>1</v>
      </c>
      <c r="M22" s="54" t="s">
        <v>14</v>
      </c>
      <c r="N22" s="55">
        <v>550</v>
      </c>
    </row>
    <row r="23" spans="1:14" ht="25">
      <c r="A23" s="50">
        <v>15</v>
      </c>
      <c r="B23" s="51" t="s">
        <v>187</v>
      </c>
      <c r="C23" s="51" t="s">
        <v>184</v>
      </c>
      <c r="D23" s="51" t="s">
        <v>176</v>
      </c>
      <c r="E23" s="51" t="s">
        <v>177</v>
      </c>
      <c r="F23" s="51" t="s">
        <v>139</v>
      </c>
      <c r="G23" s="52" t="s">
        <v>140</v>
      </c>
      <c r="H23" s="52" t="s">
        <v>181</v>
      </c>
      <c r="I23" s="51" t="s">
        <v>182</v>
      </c>
      <c r="J23" s="51" t="s">
        <v>48</v>
      </c>
      <c r="K23" s="51" t="s">
        <v>143</v>
      </c>
      <c r="L23" s="53">
        <v>1</v>
      </c>
      <c r="M23" s="54" t="s">
        <v>14</v>
      </c>
      <c r="N23" s="55">
        <v>450</v>
      </c>
    </row>
    <row r="24" spans="1:14" ht="62.5">
      <c r="A24" s="50">
        <v>16</v>
      </c>
      <c r="B24" s="51" t="s">
        <v>188</v>
      </c>
      <c r="C24" s="51" t="s">
        <v>180</v>
      </c>
      <c r="D24" s="51" t="s">
        <v>176</v>
      </c>
      <c r="E24" s="51" t="s">
        <v>177</v>
      </c>
      <c r="F24" s="51" t="s">
        <v>139</v>
      </c>
      <c r="G24" s="52" t="s">
        <v>140</v>
      </c>
      <c r="H24" s="52" t="s">
        <v>181</v>
      </c>
      <c r="I24" s="51" t="s">
        <v>182</v>
      </c>
      <c r="J24" s="51" t="s">
        <v>48</v>
      </c>
      <c r="K24" s="51" t="s">
        <v>143</v>
      </c>
      <c r="L24" s="53">
        <v>15</v>
      </c>
      <c r="M24" s="54" t="s">
        <v>189</v>
      </c>
      <c r="N24" s="55">
        <v>27000</v>
      </c>
    </row>
    <row r="25" spans="1:14" ht="25">
      <c r="A25" s="50">
        <v>17</v>
      </c>
      <c r="B25" s="51" t="s">
        <v>190</v>
      </c>
      <c r="C25" s="51" t="s">
        <v>180</v>
      </c>
      <c r="D25" s="51" t="s">
        <v>176</v>
      </c>
      <c r="E25" s="51" t="s">
        <v>177</v>
      </c>
      <c r="F25" s="51" t="s">
        <v>139</v>
      </c>
      <c r="G25" s="52" t="s">
        <v>140</v>
      </c>
      <c r="H25" s="52" t="s">
        <v>181</v>
      </c>
      <c r="I25" s="51" t="s">
        <v>182</v>
      </c>
      <c r="J25" s="51" t="s">
        <v>48</v>
      </c>
      <c r="K25" s="51" t="s">
        <v>143</v>
      </c>
      <c r="L25" s="53">
        <v>6</v>
      </c>
      <c r="M25" s="54" t="s">
        <v>14</v>
      </c>
      <c r="N25" s="55">
        <v>2000</v>
      </c>
    </row>
    <row r="26" spans="1:14" ht="37.5">
      <c r="A26" s="50">
        <v>18</v>
      </c>
      <c r="B26" s="51" t="s">
        <v>191</v>
      </c>
      <c r="C26" s="51" t="s">
        <v>180</v>
      </c>
      <c r="D26" s="51" t="s">
        <v>176</v>
      </c>
      <c r="E26" s="51" t="s">
        <v>177</v>
      </c>
      <c r="F26" s="51" t="s">
        <v>139</v>
      </c>
      <c r="G26" s="52" t="s">
        <v>140</v>
      </c>
      <c r="H26" s="52" t="s">
        <v>181</v>
      </c>
      <c r="I26" s="51" t="s">
        <v>182</v>
      </c>
      <c r="J26" s="51" t="s">
        <v>48</v>
      </c>
      <c r="K26" s="51" t="s">
        <v>143</v>
      </c>
      <c r="L26" s="53">
        <v>2</v>
      </c>
      <c r="M26" s="54" t="s">
        <v>14</v>
      </c>
      <c r="N26" s="55">
        <v>1300</v>
      </c>
    </row>
    <row r="27" spans="1:14" ht="25">
      <c r="A27" s="50">
        <v>19</v>
      </c>
      <c r="B27" s="51" t="s">
        <v>192</v>
      </c>
      <c r="C27" s="51" t="s">
        <v>180</v>
      </c>
      <c r="D27" s="51" t="s">
        <v>176</v>
      </c>
      <c r="E27" s="51" t="s">
        <v>177</v>
      </c>
      <c r="F27" s="51" t="s">
        <v>139</v>
      </c>
      <c r="G27" s="52" t="s">
        <v>140</v>
      </c>
      <c r="H27" s="52" t="s">
        <v>181</v>
      </c>
      <c r="I27" s="51" t="s">
        <v>182</v>
      </c>
      <c r="J27" s="51" t="s">
        <v>48</v>
      </c>
      <c r="K27" s="51" t="s">
        <v>143</v>
      </c>
      <c r="L27" s="53">
        <v>2</v>
      </c>
      <c r="M27" s="54" t="s">
        <v>14</v>
      </c>
      <c r="N27" s="55">
        <v>4000</v>
      </c>
    </row>
    <row r="28" spans="1:14" ht="25.5" thickBot="1">
      <c r="A28" s="50">
        <v>20</v>
      </c>
      <c r="B28" s="51" t="s">
        <v>193</v>
      </c>
      <c r="C28" s="51" t="s">
        <v>180</v>
      </c>
      <c r="D28" s="51" t="s">
        <v>176</v>
      </c>
      <c r="E28" s="51" t="s">
        <v>177</v>
      </c>
      <c r="F28" s="51" t="s">
        <v>139</v>
      </c>
      <c r="G28" s="52" t="s">
        <v>140</v>
      </c>
      <c r="H28" s="52" t="s">
        <v>181</v>
      </c>
      <c r="I28" s="51" t="s">
        <v>182</v>
      </c>
      <c r="J28" s="51" t="s">
        <v>48</v>
      </c>
      <c r="K28" s="51" t="s">
        <v>143</v>
      </c>
      <c r="L28" s="53">
        <v>6</v>
      </c>
      <c r="M28" s="54" t="s">
        <v>14</v>
      </c>
      <c r="N28" s="55">
        <v>360</v>
      </c>
    </row>
    <row r="29" spans="1:14" ht="15" thickBot="1">
      <c r="A29" s="39"/>
      <c r="B29" s="40" t="s">
        <v>194</v>
      </c>
      <c r="C29" s="40"/>
      <c r="D29" s="40"/>
      <c r="E29" s="40"/>
      <c r="F29" s="40"/>
      <c r="G29" s="40"/>
      <c r="H29" s="41"/>
      <c r="I29" s="40"/>
      <c r="J29" s="40"/>
      <c r="K29" s="40"/>
      <c r="L29" s="42"/>
      <c r="M29" s="40"/>
      <c r="N29" s="43"/>
    </row>
    <row r="30" spans="1:14" ht="75">
      <c r="A30" s="50">
        <v>21</v>
      </c>
      <c r="B30" s="51" t="s">
        <v>195</v>
      </c>
      <c r="C30" s="51" t="s">
        <v>196</v>
      </c>
      <c r="D30" s="51" t="s">
        <v>197</v>
      </c>
      <c r="E30" s="51" t="s">
        <v>151</v>
      </c>
      <c r="F30" s="51" t="s">
        <v>157</v>
      </c>
      <c r="G30" s="52" t="s">
        <v>158</v>
      </c>
      <c r="H30" s="52" t="s">
        <v>140</v>
      </c>
      <c r="I30" s="51" t="s">
        <v>194</v>
      </c>
      <c r="J30" s="51" t="s">
        <v>48</v>
      </c>
      <c r="K30" s="51" t="s">
        <v>143</v>
      </c>
      <c r="L30" s="53">
        <v>12</v>
      </c>
      <c r="M30" s="54" t="s">
        <v>153</v>
      </c>
      <c r="N30" s="55" t="s">
        <v>198</v>
      </c>
    </row>
    <row r="31" spans="1:14" ht="100.5" thickBot="1">
      <c r="A31" s="50">
        <v>22</v>
      </c>
      <c r="B31" s="51" t="s">
        <v>199</v>
      </c>
      <c r="C31" s="51" t="s">
        <v>196</v>
      </c>
      <c r="D31" s="51" t="s">
        <v>197</v>
      </c>
      <c r="E31" s="51" t="s">
        <v>151</v>
      </c>
      <c r="F31" s="51" t="s">
        <v>139</v>
      </c>
      <c r="G31" s="52" t="s">
        <v>140</v>
      </c>
      <c r="H31" s="52" t="s">
        <v>158</v>
      </c>
      <c r="I31" s="51" t="s">
        <v>194</v>
      </c>
      <c r="J31" s="51" t="s">
        <v>48</v>
      </c>
      <c r="K31" s="51" t="s">
        <v>143</v>
      </c>
      <c r="L31" s="53">
        <v>12</v>
      </c>
      <c r="M31" s="54" t="s">
        <v>153</v>
      </c>
      <c r="N31" s="55">
        <v>3900</v>
      </c>
    </row>
    <row r="32" spans="1:14" ht="26.5" thickBot="1">
      <c r="A32" s="39"/>
      <c r="B32" s="40" t="s">
        <v>200</v>
      </c>
      <c r="C32" s="40"/>
      <c r="D32" s="40"/>
      <c r="E32" s="40"/>
      <c r="F32" s="40"/>
      <c r="G32" s="40"/>
      <c r="H32" s="41"/>
      <c r="I32" s="40"/>
      <c r="J32" s="40"/>
      <c r="K32" s="40"/>
      <c r="L32" s="42"/>
      <c r="M32" s="40"/>
      <c r="N32" s="43"/>
    </row>
    <row r="33" spans="1:14" ht="50">
      <c r="A33" s="50">
        <v>23</v>
      </c>
      <c r="B33" s="51" t="s">
        <v>201</v>
      </c>
      <c r="C33" s="51" t="s">
        <v>202</v>
      </c>
      <c r="D33" s="51" t="s">
        <v>203</v>
      </c>
      <c r="E33" s="51" t="s">
        <v>151</v>
      </c>
      <c r="F33" s="51" t="s">
        <v>139</v>
      </c>
      <c r="G33" s="52" t="s">
        <v>140</v>
      </c>
      <c r="H33" s="52" t="s">
        <v>181</v>
      </c>
      <c r="I33" s="51" t="s">
        <v>204</v>
      </c>
      <c r="J33" s="51" t="s">
        <v>48</v>
      </c>
      <c r="K33" s="51" t="s">
        <v>143</v>
      </c>
      <c r="L33" s="53">
        <v>5</v>
      </c>
      <c r="M33" s="54" t="s">
        <v>205</v>
      </c>
      <c r="N33" s="55">
        <v>2551.8000000000002</v>
      </c>
    </row>
    <row r="34" spans="1:14" ht="125">
      <c r="A34" s="50">
        <v>24</v>
      </c>
      <c r="B34" s="51" t="s">
        <v>206</v>
      </c>
      <c r="C34" s="51" t="s">
        <v>207</v>
      </c>
      <c r="D34" s="51" t="s">
        <v>203</v>
      </c>
      <c r="E34" s="51" t="s">
        <v>151</v>
      </c>
      <c r="F34" s="51" t="s">
        <v>139</v>
      </c>
      <c r="G34" s="52" t="s">
        <v>140</v>
      </c>
      <c r="H34" s="52" t="s">
        <v>181</v>
      </c>
      <c r="I34" s="51" t="s">
        <v>204</v>
      </c>
      <c r="J34" s="51" t="s">
        <v>48</v>
      </c>
      <c r="K34" s="51" t="s">
        <v>143</v>
      </c>
      <c r="L34" s="53">
        <v>12</v>
      </c>
      <c r="M34" s="54" t="s">
        <v>153</v>
      </c>
      <c r="N34" s="55">
        <v>1100</v>
      </c>
    </row>
    <row r="35" spans="1:14" ht="112.5">
      <c r="A35" s="50">
        <v>25</v>
      </c>
      <c r="B35" s="51" t="s">
        <v>208</v>
      </c>
      <c r="C35" s="51" t="s">
        <v>209</v>
      </c>
      <c r="D35" s="51" t="s">
        <v>203</v>
      </c>
      <c r="E35" s="51" t="s">
        <v>151</v>
      </c>
      <c r="F35" s="51" t="s">
        <v>139</v>
      </c>
      <c r="G35" s="52" t="s">
        <v>140</v>
      </c>
      <c r="H35" s="52" t="s">
        <v>181</v>
      </c>
      <c r="I35" s="51" t="s">
        <v>204</v>
      </c>
      <c r="J35" s="51" t="s">
        <v>172</v>
      </c>
      <c r="K35" s="51" t="s">
        <v>143</v>
      </c>
      <c r="L35" s="53">
        <v>5</v>
      </c>
      <c r="M35" s="54" t="s">
        <v>205</v>
      </c>
      <c r="N35" s="55">
        <v>3500</v>
      </c>
    </row>
    <row r="36" spans="1:14" ht="37.5">
      <c r="A36" s="50">
        <v>26</v>
      </c>
      <c r="B36" s="51" t="s">
        <v>210</v>
      </c>
      <c r="C36" s="51" t="s">
        <v>211</v>
      </c>
      <c r="D36" s="51" t="s">
        <v>176</v>
      </c>
      <c r="E36" s="51" t="s">
        <v>177</v>
      </c>
      <c r="F36" s="51" t="s">
        <v>139</v>
      </c>
      <c r="G36" s="52" t="s">
        <v>140</v>
      </c>
      <c r="H36" s="52" t="s">
        <v>181</v>
      </c>
      <c r="I36" s="51" t="s">
        <v>204</v>
      </c>
      <c r="J36" s="51" t="s">
        <v>172</v>
      </c>
      <c r="K36" s="51" t="s">
        <v>143</v>
      </c>
      <c r="L36" s="53">
        <v>5</v>
      </c>
      <c r="M36" s="54" t="s">
        <v>205</v>
      </c>
      <c r="N36" s="55">
        <v>500</v>
      </c>
    </row>
    <row r="37" spans="1:14" ht="37.5">
      <c r="A37" s="50">
        <v>27</v>
      </c>
      <c r="B37" s="51" t="s">
        <v>212</v>
      </c>
      <c r="C37" s="51" t="s">
        <v>213</v>
      </c>
      <c r="D37" s="51" t="s">
        <v>176</v>
      </c>
      <c r="E37" s="51" t="s">
        <v>177</v>
      </c>
      <c r="F37" s="51" t="s">
        <v>139</v>
      </c>
      <c r="G37" s="52" t="s">
        <v>140</v>
      </c>
      <c r="H37" s="52" t="s">
        <v>181</v>
      </c>
      <c r="I37" s="51" t="s">
        <v>204</v>
      </c>
      <c r="J37" s="51" t="s">
        <v>172</v>
      </c>
      <c r="K37" s="51" t="s">
        <v>143</v>
      </c>
      <c r="L37" s="53">
        <v>5</v>
      </c>
      <c r="M37" s="54" t="s">
        <v>205</v>
      </c>
      <c r="N37" s="55">
        <v>1000</v>
      </c>
    </row>
    <row r="38" spans="1:14" ht="50">
      <c r="A38" s="50">
        <v>28</v>
      </c>
      <c r="B38" s="51" t="s">
        <v>214</v>
      </c>
      <c r="C38" s="51" t="s">
        <v>215</v>
      </c>
      <c r="D38" s="51" t="s">
        <v>176</v>
      </c>
      <c r="E38" s="51" t="s">
        <v>177</v>
      </c>
      <c r="F38" s="51" t="s">
        <v>139</v>
      </c>
      <c r="G38" s="52" t="s">
        <v>140</v>
      </c>
      <c r="H38" s="52" t="s">
        <v>181</v>
      </c>
      <c r="I38" s="51" t="s">
        <v>204</v>
      </c>
      <c r="J38" s="51" t="s">
        <v>172</v>
      </c>
      <c r="K38" s="51" t="s">
        <v>143</v>
      </c>
      <c r="L38" s="53">
        <v>3</v>
      </c>
      <c r="M38" s="54" t="s">
        <v>14</v>
      </c>
      <c r="N38" s="55">
        <v>22110</v>
      </c>
    </row>
    <row r="39" spans="1:14" ht="37.5">
      <c r="A39" s="50">
        <v>29</v>
      </c>
      <c r="B39" s="51" t="s">
        <v>216</v>
      </c>
      <c r="C39" s="51" t="s">
        <v>217</v>
      </c>
      <c r="D39" s="51" t="s">
        <v>176</v>
      </c>
      <c r="E39" s="51" t="s">
        <v>177</v>
      </c>
      <c r="F39" s="51" t="s">
        <v>139</v>
      </c>
      <c r="G39" s="52" t="s">
        <v>140</v>
      </c>
      <c r="H39" s="52" t="s">
        <v>181</v>
      </c>
      <c r="I39" s="51" t="s">
        <v>204</v>
      </c>
      <c r="J39" s="51" t="s">
        <v>172</v>
      </c>
      <c r="K39" s="51" t="s">
        <v>143</v>
      </c>
      <c r="L39" s="53">
        <v>2</v>
      </c>
      <c r="M39" s="54" t="s">
        <v>14</v>
      </c>
      <c r="N39" s="55">
        <v>1280</v>
      </c>
    </row>
    <row r="40" spans="1:14" ht="50">
      <c r="A40" s="50">
        <v>30</v>
      </c>
      <c r="B40" s="51" t="s">
        <v>218</v>
      </c>
      <c r="C40" s="51" t="s">
        <v>219</v>
      </c>
      <c r="D40" s="51" t="s">
        <v>203</v>
      </c>
      <c r="E40" s="51" t="s">
        <v>151</v>
      </c>
      <c r="F40" s="51" t="s">
        <v>139</v>
      </c>
      <c r="G40" s="52" t="s">
        <v>140</v>
      </c>
      <c r="H40" s="52" t="s">
        <v>181</v>
      </c>
      <c r="I40" s="51" t="s">
        <v>204</v>
      </c>
      <c r="J40" s="51" t="s">
        <v>48</v>
      </c>
      <c r="K40" s="51" t="s">
        <v>143</v>
      </c>
      <c r="L40" s="53">
        <v>12</v>
      </c>
      <c r="M40" s="54" t="s">
        <v>153</v>
      </c>
      <c r="N40" s="55">
        <v>3500</v>
      </c>
    </row>
    <row r="41" spans="1:14" ht="25">
      <c r="A41" s="50">
        <v>31</v>
      </c>
      <c r="B41" s="51" t="s">
        <v>220</v>
      </c>
      <c r="C41" s="51" t="s">
        <v>221</v>
      </c>
      <c r="D41" s="51" t="s">
        <v>176</v>
      </c>
      <c r="E41" s="51" t="s">
        <v>177</v>
      </c>
      <c r="F41" s="51" t="s">
        <v>139</v>
      </c>
      <c r="G41" s="52" t="s">
        <v>140</v>
      </c>
      <c r="H41" s="52" t="s">
        <v>181</v>
      </c>
      <c r="I41" s="51" t="s">
        <v>204</v>
      </c>
      <c r="J41" s="51" t="s">
        <v>172</v>
      </c>
      <c r="K41" s="51" t="s">
        <v>143</v>
      </c>
      <c r="L41" s="53">
        <v>4</v>
      </c>
      <c r="M41" s="54" t="s">
        <v>14</v>
      </c>
      <c r="N41" s="55">
        <v>160</v>
      </c>
    </row>
    <row r="42" spans="1:14" ht="25">
      <c r="A42" s="50">
        <v>32</v>
      </c>
      <c r="B42" s="51" t="s">
        <v>222</v>
      </c>
      <c r="C42" s="51" t="s">
        <v>221</v>
      </c>
      <c r="D42" s="51" t="s">
        <v>176</v>
      </c>
      <c r="E42" s="51" t="s">
        <v>177</v>
      </c>
      <c r="F42" s="51" t="s">
        <v>139</v>
      </c>
      <c r="G42" s="52" t="s">
        <v>140</v>
      </c>
      <c r="H42" s="52" t="s">
        <v>181</v>
      </c>
      <c r="I42" s="51" t="s">
        <v>204</v>
      </c>
      <c r="J42" s="51" t="s">
        <v>172</v>
      </c>
      <c r="K42" s="51" t="s">
        <v>143</v>
      </c>
      <c r="L42" s="53">
        <v>5</v>
      </c>
      <c r="M42" s="54" t="s">
        <v>14</v>
      </c>
      <c r="N42" s="55">
        <v>150</v>
      </c>
    </row>
    <row r="43" spans="1:14" ht="25">
      <c r="A43" s="50">
        <v>33</v>
      </c>
      <c r="B43" s="51" t="s">
        <v>223</v>
      </c>
      <c r="C43" s="51" t="s">
        <v>221</v>
      </c>
      <c r="D43" s="51" t="s">
        <v>176</v>
      </c>
      <c r="E43" s="51" t="s">
        <v>177</v>
      </c>
      <c r="F43" s="51" t="s">
        <v>139</v>
      </c>
      <c r="G43" s="52" t="s">
        <v>140</v>
      </c>
      <c r="H43" s="52" t="s">
        <v>181</v>
      </c>
      <c r="I43" s="51" t="s">
        <v>204</v>
      </c>
      <c r="J43" s="51" t="s">
        <v>172</v>
      </c>
      <c r="K43" s="51" t="s">
        <v>143</v>
      </c>
      <c r="L43" s="53">
        <v>100</v>
      </c>
      <c r="M43" s="54" t="s">
        <v>224</v>
      </c>
      <c r="N43" s="55">
        <v>150</v>
      </c>
    </row>
    <row r="44" spans="1:14" ht="37.5">
      <c r="A44" s="50">
        <v>34</v>
      </c>
      <c r="B44" s="51" t="s">
        <v>225</v>
      </c>
      <c r="C44" s="51" t="s">
        <v>226</v>
      </c>
      <c r="D44" s="51" t="s">
        <v>176</v>
      </c>
      <c r="E44" s="51" t="s">
        <v>177</v>
      </c>
      <c r="F44" s="51" t="s">
        <v>139</v>
      </c>
      <c r="G44" s="52" t="s">
        <v>140</v>
      </c>
      <c r="H44" s="52" t="s">
        <v>181</v>
      </c>
      <c r="I44" s="51" t="s">
        <v>227</v>
      </c>
      <c r="J44" s="51" t="s">
        <v>172</v>
      </c>
      <c r="K44" s="51" t="s">
        <v>143</v>
      </c>
      <c r="L44" s="53">
        <v>3</v>
      </c>
      <c r="M44" s="54" t="s">
        <v>14</v>
      </c>
      <c r="N44" s="55">
        <v>600</v>
      </c>
    </row>
    <row r="45" spans="1:14" ht="25">
      <c r="A45" s="50">
        <v>35</v>
      </c>
      <c r="B45" s="51" t="s">
        <v>228</v>
      </c>
      <c r="C45" s="51" t="s">
        <v>229</v>
      </c>
      <c r="D45" s="51" t="s">
        <v>176</v>
      </c>
      <c r="E45" s="51" t="s">
        <v>177</v>
      </c>
      <c r="F45" s="51" t="s">
        <v>139</v>
      </c>
      <c r="G45" s="52" t="s">
        <v>140</v>
      </c>
      <c r="H45" s="52" t="s">
        <v>181</v>
      </c>
      <c r="I45" s="51" t="s">
        <v>204</v>
      </c>
      <c r="J45" s="51" t="s">
        <v>172</v>
      </c>
      <c r="K45" s="51" t="s">
        <v>143</v>
      </c>
      <c r="L45" s="53">
        <v>3</v>
      </c>
      <c r="M45" s="54" t="s">
        <v>14</v>
      </c>
      <c r="N45" s="55">
        <v>600</v>
      </c>
    </row>
    <row r="46" spans="1:14" ht="25">
      <c r="A46" s="50">
        <v>36</v>
      </c>
      <c r="B46" s="51" t="s">
        <v>230</v>
      </c>
      <c r="C46" s="51" t="s">
        <v>229</v>
      </c>
      <c r="D46" s="51" t="s">
        <v>176</v>
      </c>
      <c r="E46" s="51" t="s">
        <v>177</v>
      </c>
      <c r="F46" s="51" t="s">
        <v>139</v>
      </c>
      <c r="G46" s="52" t="s">
        <v>140</v>
      </c>
      <c r="H46" s="52" t="s">
        <v>181</v>
      </c>
      <c r="I46" s="51" t="s">
        <v>204</v>
      </c>
      <c r="J46" s="51" t="s">
        <v>172</v>
      </c>
      <c r="K46" s="51" t="s">
        <v>143</v>
      </c>
      <c r="L46" s="53">
        <v>1</v>
      </c>
      <c r="M46" s="54" t="s">
        <v>14</v>
      </c>
      <c r="N46" s="55">
        <v>500</v>
      </c>
    </row>
    <row r="47" spans="1:14" ht="25">
      <c r="A47" s="50">
        <v>37</v>
      </c>
      <c r="B47" s="51" t="s">
        <v>231</v>
      </c>
      <c r="C47" s="51" t="s">
        <v>229</v>
      </c>
      <c r="D47" s="51" t="s">
        <v>176</v>
      </c>
      <c r="E47" s="51" t="s">
        <v>177</v>
      </c>
      <c r="F47" s="51" t="s">
        <v>139</v>
      </c>
      <c r="G47" s="52" t="s">
        <v>140</v>
      </c>
      <c r="H47" s="52" t="s">
        <v>181</v>
      </c>
      <c r="I47" s="51" t="s">
        <v>204</v>
      </c>
      <c r="J47" s="51" t="s">
        <v>172</v>
      </c>
      <c r="K47" s="51" t="s">
        <v>143</v>
      </c>
      <c r="L47" s="53">
        <v>50</v>
      </c>
      <c r="M47" s="54" t="s">
        <v>14</v>
      </c>
      <c r="N47" s="55">
        <v>483.5</v>
      </c>
    </row>
    <row r="48" spans="1:14" ht="25">
      <c r="A48" s="50">
        <v>38</v>
      </c>
      <c r="B48" s="51" t="s">
        <v>232</v>
      </c>
      <c r="C48" s="51" t="s">
        <v>229</v>
      </c>
      <c r="D48" s="51" t="s">
        <v>176</v>
      </c>
      <c r="E48" s="51" t="s">
        <v>177</v>
      </c>
      <c r="F48" s="51" t="s">
        <v>139</v>
      </c>
      <c r="G48" s="52" t="s">
        <v>140</v>
      </c>
      <c r="H48" s="52" t="s">
        <v>181</v>
      </c>
      <c r="I48" s="51" t="s">
        <v>204</v>
      </c>
      <c r="J48" s="51" t="s">
        <v>172</v>
      </c>
      <c r="K48" s="51" t="s">
        <v>143</v>
      </c>
      <c r="L48" s="53">
        <v>10</v>
      </c>
      <c r="M48" s="54" t="s">
        <v>14</v>
      </c>
      <c r="N48" s="55">
        <v>300</v>
      </c>
    </row>
    <row r="49" spans="1:14" ht="37.5">
      <c r="A49" s="50">
        <v>39</v>
      </c>
      <c r="B49" s="51" t="s">
        <v>233</v>
      </c>
      <c r="C49" s="51" t="s">
        <v>234</v>
      </c>
      <c r="D49" s="51" t="s">
        <v>176</v>
      </c>
      <c r="E49" s="51" t="s">
        <v>177</v>
      </c>
      <c r="F49" s="51" t="s">
        <v>139</v>
      </c>
      <c r="G49" s="52" t="s">
        <v>140</v>
      </c>
      <c r="H49" s="52" t="s">
        <v>181</v>
      </c>
      <c r="I49" s="51" t="s">
        <v>235</v>
      </c>
      <c r="J49" s="51" t="s">
        <v>22</v>
      </c>
      <c r="K49" s="51" t="s">
        <v>143</v>
      </c>
      <c r="L49" s="53">
        <v>1</v>
      </c>
      <c r="M49" s="54" t="s">
        <v>14</v>
      </c>
      <c r="N49" s="55">
        <v>2800</v>
      </c>
    </row>
    <row r="50" spans="1:14" ht="25.5" thickBot="1">
      <c r="A50" s="50">
        <v>40</v>
      </c>
      <c r="B50" s="51" t="s">
        <v>236</v>
      </c>
      <c r="C50" s="51" t="s">
        <v>229</v>
      </c>
      <c r="D50" s="51" t="s">
        <v>176</v>
      </c>
      <c r="E50" s="51" t="s">
        <v>177</v>
      </c>
      <c r="F50" s="51" t="s">
        <v>139</v>
      </c>
      <c r="G50" s="52" t="s">
        <v>140</v>
      </c>
      <c r="H50" s="52" t="s">
        <v>181</v>
      </c>
      <c r="I50" s="51" t="s">
        <v>204</v>
      </c>
      <c r="J50" s="51" t="s">
        <v>172</v>
      </c>
      <c r="K50" s="51" t="s">
        <v>143</v>
      </c>
      <c r="L50" s="53">
        <v>5</v>
      </c>
      <c r="M50" s="54" t="s">
        <v>14</v>
      </c>
      <c r="N50" s="55">
        <v>175</v>
      </c>
    </row>
    <row r="51" spans="1:14" ht="15" thickBot="1">
      <c r="A51" s="39"/>
      <c r="B51" s="40" t="s">
        <v>237</v>
      </c>
      <c r="C51" s="40"/>
      <c r="D51" s="40"/>
      <c r="E51" s="40"/>
      <c r="F51" s="40"/>
      <c r="G51" s="40"/>
      <c r="H51" s="41"/>
      <c r="I51" s="40"/>
      <c r="J51" s="40"/>
      <c r="K51" s="40"/>
      <c r="L51" s="42"/>
      <c r="M51" s="40"/>
      <c r="N51" s="43"/>
    </row>
    <row r="52" spans="1:14" ht="62.5">
      <c r="A52" s="50">
        <v>41</v>
      </c>
      <c r="B52" s="51" t="s">
        <v>238</v>
      </c>
      <c r="C52" s="51" t="s">
        <v>239</v>
      </c>
      <c r="D52" s="51" t="s">
        <v>203</v>
      </c>
      <c r="E52" s="51" t="s">
        <v>151</v>
      </c>
      <c r="F52" s="51" t="s">
        <v>157</v>
      </c>
      <c r="G52" s="52" t="s">
        <v>158</v>
      </c>
      <c r="H52" s="52" t="s">
        <v>140</v>
      </c>
      <c r="I52" s="51" t="s">
        <v>204</v>
      </c>
      <c r="J52" s="51" t="s">
        <v>48</v>
      </c>
      <c r="K52" s="51" t="s">
        <v>143</v>
      </c>
      <c r="L52" s="53">
        <v>12</v>
      </c>
      <c r="M52" s="54" t="s">
        <v>153</v>
      </c>
      <c r="N52" s="55" t="s">
        <v>240</v>
      </c>
    </row>
    <row r="53" spans="1:14" ht="62.5">
      <c r="A53" s="50">
        <v>42</v>
      </c>
      <c r="B53" s="51" t="s">
        <v>241</v>
      </c>
      <c r="C53" s="51" t="s">
        <v>242</v>
      </c>
      <c r="D53" s="45" t="s">
        <v>64</v>
      </c>
      <c r="E53" s="51" t="s">
        <v>151</v>
      </c>
      <c r="F53" s="51" t="s">
        <v>139</v>
      </c>
      <c r="G53" s="52" t="s">
        <v>140</v>
      </c>
      <c r="H53" s="52" t="s">
        <v>152</v>
      </c>
      <c r="I53" s="51" t="s">
        <v>204</v>
      </c>
      <c r="J53" s="51" t="s">
        <v>48</v>
      </c>
      <c r="K53" s="51" t="s">
        <v>143</v>
      </c>
      <c r="L53" s="53">
        <v>1</v>
      </c>
      <c r="M53" s="54" t="s">
        <v>243</v>
      </c>
      <c r="N53" s="55">
        <v>1800</v>
      </c>
    </row>
    <row r="54" spans="1:14" ht="62.5">
      <c r="A54" s="50">
        <v>43</v>
      </c>
      <c r="B54" s="51" t="s">
        <v>244</v>
      </c>
      <c r="C54" s="51" t="s">
        <v>245</v>
      </c>
      <c r="D54" s="45" t="s">
        <v>64</v>
      </c>
      <c r="E54" s="51" t="s">
        <v>151</v>
      </c>
      <c r="F54" s="51" t="s">
        <v>139</v>
      </c>
      <c r="G54" s="52" t="s">
        <v>140</v>
      </c>
      <c r="H54" s="52" t="s">
        <v>152</v>
      </c>
      <c r="I54" s="51" t="s">
        <v>204</v>
      </c>
      <c r="J54" s="51" t="s">
        <v>48</v>
      </c>
      <c r="K54" s="51" t="s">
        <v>143</v>
      </c>
      <c r="L54" s="53">
        <v>1</v>
      </c>
      <c r="M54" s="54" t="s">
        <v>243</v>
      </c>
      <c r="N54" s="55">
        <v>8000</v>
      </c>
    </row>
    <row r="55" spans="1:14" ht="50">
      <c r="A55" s="50">
        <v>44</v>
      </c>
      <c r="B55" s="51" t="s">
        <v>246</v>
      </c>
      <c r="C55" s="51" t="s">
        <v>247</v>
      </c>
      <c r="D55" s="45" t="s">
        <v>64</v>
      </c>
      <c r="E55" s="51" t="s">
        <v>151</v>
      </c>
      <c r="F55" s="51" t="s">
        <v>139</v>
      </c>
      <c r="G55" s="52" t="s">
        <v>140</v>
      </c>
      <c r="H55" s="52" t="s">
        <v>152</v>
      </c>
      <c r="I55" s="51" t="s">
        <v>204</v>
      </c>
      <c r="J55" s="51" t="s">
        <v>48</v>
      </c>
      <c r="K55" s="51" t="s">
        <v>143</v>
      </c>
      <c r="L55" s="53">
        <v>1</v>
      </c>
      <c r="M55" s="54" t="s">
        <v>243</v>
      </c>
      <c r="N55" s="55">
        <v>18000</v>
      </c>
    </row>
    <row r="56" spans="1:14" ht="37.5">
      <c r="A56" s="50">
        <v>45</v>
      </c>
      <c r="B56" s="51" t="s">
        <v>248</v>
      </c>
      <c r="C56" s="51" t="s">
        <v>249</v>
      </c>
      <c r="D56" s="51" t="s">
        <v>203</v>
      </c>
      <c r="E56" s="51" t="s">
        <v>151</v>
      </c>
      <c r="F56" s="51" t="s">
        <v>139</v>
      </c>
      <c r="G56" s="52" t="s">
        <v>140</v>
      </c>
      <c r="H56" s="52" t="s">
        <v>152</v>
      </c>
      <c r="I56" s="51" t="s">
        <v>204</v>
      </c>
      <c r="J56" s="51" t="s">
        <v>48</v>
      </c>
      <c r="K56" s="51" t="s">
        <v>143</v>
      </c>
      <c r="L56" s="53">
        <v>5</v>
      </c>
      <c r="M56" s="54" t="s">
        <v>243</v>
      </c>
      <c r="N56" s="55">
        <v>6000</v>
      </c>
    </row>
    <row r="57" spans="1:14" ht="25">
      <c r="A57" s="50">
        <v>46</v>
      </c>
      <c r="B57" s="51" t="s">
        <v>250</v>
      </c>
      <c r="C57" s="51" t="s">
        <v>251</v>
      </c>
      <c r="D57" s="51" t="s">
        <v>203</v>
      </c>
      <c r="E57" s="51" t="s">
        <v>151</v>
      </c>
      <c r="F57" s="51" t="s">
        <v>139</v>
      </c>
      <c r="G57" s="52" t="s">
        <v>140</v>
      </c>
      <c r="H57" s="52" t="s">
        <v>152</v>
      </c>
      <c r="I57" s="51" t="s">
        <v>204</v>
      </c>
      <c r="J57" s="51" t="s">
        <v>48</v>
      </c>
      <c r="K57" s="51" t="s">
        <v>143</v>
      </c>
      <c r="L57" s="53">
        <v>5</v>
      </c>
      <c r="M57" s="54" t="s">
        <v>243</v>
      </c>
      <c r="N57" s="55">
        <v>800</v>
      </c>
    </row>
    <row r="58" spans="1:14" ht="50">
      <c r="A58" s="50">
        <v>47</v>
      </c>
      <c r="B58" s="51" t="s">
        <v>252</v>
      </c>
      <c r="C58" s="51" t="s">
        <v>253</v>
      </c>
      <c r="D58" s="45" t="s">
        <v>64</v>
      </c>
      <c r="E58" s="51" t="s">
        <v>151</v>
      </c>
      <c r="F58" s="51" t="s">
        <v>139</v>
      </c>
      <c r="G58" s="52" t="s">
        <v>140</v>
      </c>
      <c r="H58" s="52" t="s">
        <v>152</v>
      </c>
      <c r="I58" s="51" t="s">
        <v>204</v>
      </c>
      <c r="J58" s="51" t="s">
        <v>48</v>
      </c>
      <c r="K58" s="51" t="s">
        <v>143</v>
      </c>
      <c r="L58" s="53">
        <v>1</v>
      </c>
      <c r="M58" s="54" t="s">
        <v>243</v>
      </c>
      <c r="N58" s="55">
        <v>2000</v>
      </c>
    </row>
    <row r="59" spans="1:14" ht="37.5">
      <c r="A59" s="50">
        <v>48</v>
      </c>
      <c r="B59" s="51" t="s">
        <v>254</v>
      </c>
      <c r="C59" s="51" t="s">
        <v>255</v>
      </c>
      <c r="D59" s="51" t="s">
        <v>203</v>
      </c>
      <c r="E59" s="51" t="s">
        <v>151</v>
      </c>
      <c r="F59" s="51" t="s">
        <v>139</v>
      </c>
      <c r="G59" s="52" t="s">
        <v>140</v>
      </c>
      <c r="H59" s="52" t="s">
        <v>152</v>
      </c>
      <c r="I59" s="51" t="s">
        <v>204</v>
      </c>
      <c r="J59" s="51" t="s">
        <v>48</v>
      </c>
      <c r="K59" s="51" t="s">
        <v>143</v>
      </c>
      <c r="L59" s="53">
        <v>3</v>
      </c>
      <c r="M59" s="54" t="s">
        <v>243</v>
      </c>
      <c r="N59" s="55">
        <v>1155</v>
      </c>
    </row>
    <row r="60" spans="1:14" ht="38" thickBot="1">
      <c r="A60" s="50">
        <v>49</v>
      </c>
      <c r="B60" s="51" t="s">
        <v>256</v>
      </c>
      <c r="C60" s="51" t="s">
        <v>255</v>
      </c>
      <c r="D60" s="51" t="s">
        <v>203</v>
      </c>
      <c r="E60" s="51" t="s">
        <v>151</v>
      </c>
      <c r="F60" s="51" t="s">
        <v>139</v>
      </c>
      <c r="G60" s="52" t="s">
        <v>140</v>
      </c>
      <c r="H60" s="52" t="s">
        <v>152</v>
      </c>
      <c r="I60" s="51" t="s">
        <v>204</v>
      </c>
      <c r="J60" s="51" t="s">
        <v>48</v>
      </c>
      <c r="K60" s="51" t="s">
        <v>143</v>
      </c>
      <c r="L60" s="53">
        <v>1</v>
      </c>
      <c r="M60" s="54" t="s">
        <v>243</v>
      </c>
      <c r="N60" s="55">
        <v>200</v>
      </c>
    </row>
    <row r="61" spans="1:14" ht="26.5" thickBot="1">
      <c r="A61" s="39"/>
      <c r="B61" s="40" t="s">
        <v>257</v>
      </c>
      <c r="C61" s="40"/>
      <c r="D61" s="40"/>
      <c r="E61" s="40"/>
      <c r="F61" s="40"/>
      <c r="G61" s="40"/>
      <c r="H61" s="41"/>
      <c r="I61" s="40"/>
      <c r="J61" s="40"/>
      <c r="K61" s="40"/>
      <c r="L61" s="42"/>
      <c r="M61" s="40"/>
      <c r="N61" s="43"/>
    </row>
    <row r="62" spans="1:14" ht="37.5">
      <c r="A62" s="50">
        <v>50</v>
      </c>
      <c r="B62" s="51" t="s">
        <v>258</v>
      </c>
      <c r="C62" s="51" t="s">
        <v>259</v>
      </c>
      <c r="D62" s="45" t="s">
        <v>64</v>
      </c>
      <c r="E62" s="51" t="s">
        <v>151</v>
      </c>
      <c r="F62" s="51" t="s">
        <v>139</v>
      </c>
      <c r="G62" s="52" t="s">
        <v>140</v>
      </c>
      <c r="H62" s="52" t="s">
        <v>170</v>
      </c>
      <c r="I62" s="51" t="s">
        <v>147</v>
      </c>
      <c r="J62" s="51" t="s">
        <v>172</v>
      </c>
      <c r="K62" s="51" t="s">
        <v>143</v>
      </c>
      <c r="L62" s="53">
        <v>4</v>
      </c>
      <c r="M62" s="54" t="s">
        <v>14</v>
      </c>
      <c r="N62" s="55">
        <v>1600</v>
      </c>
    </row>
    <row r="63" spans="1:14" ht="25">
      <c r="A63" s="50">
        <v>51</v>
      </c>
      <c r="B63" s="51" t="s">
        <v>260</v>
      </c>
      <c r="C63" s="51" t="s">
        <v>261</v>
      </c>
      <c r="D63" s="45" t="s">
        <v>64</v>
      </c>
      <c r="E63" s="51" t="s">
        <v>151</v>
      </c>
      <c r="F63" s="51" t="s">
        <v>139</v>
      </c>
      <c r="G63" s="52" t="s">
        <v>140</v>
      </c>
      <c r="H63" s="52" t="s">
        <v>170</v>
      </c>
      <c r="I63" s="51" t="s">
        <v>262</v>
      </c>
      <c r="J63" s="51" t="s">
        <v>48</v>
      </c>
      <c r="K63" s="51" t="s">
        <v>143</v>
      </c>
      <c r="L63" s="53">
        <v>192</v>
      </c>
      <c r="M63" s="54" t="s">
        <v>263</v>
      </c>
      <c r="N63" s="55">
        <v>13824</v>
      </c>
    </row>
    <row r="64" spans="1:14" ht="25">
      <c r="A64" s="50">
        <v>52</v>
      </c>
      <c r="B64" s="51" t="s">
        <v>264</v>
      </c>
      <c r="C64" s="51" t="s">
        <v>261</v>
      </c>
      <c r="D64" s="51" t="s">
        <v>176</v>
      </c>
      <c r="E64" s="51" t="s">
        <v>60</v>
      </c>
      <c r="F64" s="51" t="s">
        <v>139</v>
      </c>
      <c r="G64" s="52" t="s">
        <v>140</v>
      </c>
      <c r="H64" s="52" t="s">
        <v>170</v>
      </c>
      <c r="I64" s="51" t="s">
        <v>182</v>
      </c>
      <c r="J64" s="51" t="s">
        <v>172</v>
      </c>
      <c r="K64" s="51" t="s">
        <v>143</v>
      </c>
      <c r="L64" s="53">
        <v>20</v>
      </c>
      <c r="M64" s="54" t="s">
        <v>14</v>
      </c>
      <c r="N64" s="55">
        <v>102.4</v>
      </c>
    </row>
    <row r="65" spans="1:14" ht="37.5">
      <c r="A65" s="50">
        <v>53</v>
      </c>
      <c r="B65" s="51" t="s">
        <v>265</v>
      </c>
      <c r="C65" s="51" t="s">
        <v>261</v>
      </c>
      <c r="D65" s="51" t="s">
        <v>176</v>
      </c>
      <c r="E65" s="51" t="s">
        <v>60</v>
      </c>
      <c r="F65" s="51" t="s">
        <v>139</v>
      </c>
      <c r="G65" s="52" t="s">
        <v>140</v>
      </c>
      <c r="H65" s="52" t="s">
        <v>170</v>
      </c>
      <c r="I65" s="51" t="s">
        <v>182</v>
      </c>
      <c r="J65" s="51" t="s">
        <v>48</v>
      </c>
      <c r="K65" s="51" t="s">
        <v>143</v>
      </c>
      <c r="L65" s="53">
        <v>30</v>
      </c>
      <c r="M65" s="54" t="s">
        <v>16</v>
      </c>
      <c r="N65" s="55">
        <v>199.5</v>
      </c>
    </row>
    <row r="66" spans="1:14" ht="37.5">
      <c r="A66" s="50">
        <v>54</v>
      </c>
      <c r="B66" s="51" t="s">
        <v>266</v>
      </c>
      <c r="C66" s="51" t="s">
        <v>261</v>
      </c>
      <c r="D66" s="51" t="s">
        <v>176</v>
      </c>
      <c r="E66" s="51" t="s">
        <v>60</v>
      </c>
      <c r="F66" s="51" t="s">
        <v>139</v>
      </c>
      <c r="G66" s="52" t="s">
        <v>140</v>
      </c>
      <c r="H66" s="52" t="s">
        <v>170</v>
      </c>
      <c r="I66" s="51" t="s">
        <v>182</v>
      </c>
      <c r="J66" s="51" t="s">
        <v>48</v>
      </c>
      <c r="K66" s="51" t="s">
        <v>143</v>
      </c>
      <c r="L66" s="53">
        <v>50</v>
      </c>
      <c r="M66" s="54" t="s">
        <v>15</v>
      </c>
      <c r="N66" s="55">
        <v>244</v>
      </c>
    </row>
    <row r="67" spans="1:14" ht="37.5">
      <c r="A67" s="50">
        <v>55</v>
      </c>
      <c r="B67" s="51" t="s">
        <v>267</v>
      </c>
      <c r="C67" s="51" t="s">
        <v>261</v>
      </c>
      <c r="D67" s="51" t="s">
        <v>176</v>
      </c>
      <c r="E67" s="51" t="s">
        <v>60</v>
      </c>
      <c r="F67" s="51" t="s">
        <v>139</v>
      </c>
      <c r="G67" s="52" t="s">
        <v>140</v>
      </c>
      <c r="H67" s="52" t="s">
        <v>170</v>
      </c>
      <c r="I67" s="51" t="s">
        <v>182</v>
      </c>
      <c r="J67" s="51" t="s">
        <v>48</v>
      </c>
      <c r="K67" s="51" t="s">
        <v>143</v>
      </c>
      <c r="L67" s="53">
        <v>100</v>
      </c>
      <c r="M67" s="54" t="s">
        <v>15</v>
      </c>
      <c r="N67" s="55">
        <v>316</v>
      </c>
    </row>
    <row r="68" spans="1:14" ht="25">
      <c r="A68" s="50">
        <v>56</v>
      </c>
      <c r="B68" s="51" t="s">
        <v>268</v>
      </c>
      <c r="C68" s="51" t="s">
        <v>261</v>
      </c>
      <c r="D68" s="51" t="s">
        <v>176</v>
      </c>
      <c r="E68" s="51" t="s">
        <v>60</v>
      </c>
      <c r="F68" s="51" t="s">
        <v>139</v>
      </c>
      <c r="G68" s="52" t="s">
        <v>140</v>
      </c>
      <c r="H68" s="52" t="s">
        <v>158</v>
      </c>
      <c r="I68" s="51" t="s">
        <v>182</v>
      </c>
      <c r="J68" s="51" t="s">
        <v>48</v>
      </c>
      <c r="K68" s="51" t="s">
        <v>143</v>
      </c>
      <c r="L68" s="53">
        <v>100</v>
      </c>
      <c r="M68" s="54" t="s">
        <v>15</v>
      </c>
      <c r="N68" s="55">
        <v>484</v>
      </c>
    </row>
    <row r="69" spans="1:14" ht="25">
      <c r="A69" s="50">
        <v>57</v>
      </c>
      <c r="B69" s="51" t="s">
        <v>269</v>
      </c>
      <c r="C69" s="51" t="s">
        <v>261</v>
      </c>
      <c r="D69" s="51" t="s">
        <v>176</v>
      </c>
      <c r="E69" s="51" t="s">
        <v>60</v>
      </c>
      <c r="F69" s="51" t="s">
        <v>139</v>
      </c>
      <c r="G69" s="52" t="s">
        <v>140</v>
      </c>
      <c r="H69" s="52" t="s">
        <v>158</v>
      </c>
      <c r="I69" s="51" t="s">
        <v>182</v>
      </c>
      <c r="J69" s="51" t="s">
        <v>48</v>
      </c>
      <c r="K69" s="51" t="s">
        <v>143</v>
      </c>
      <c r="L69" s="53">
        <v>150</v>
      </c>
      <c r="M69" s="54" t="s">
        <v>15</v>
      </c>
      <c r="N69" s="55">
        <v>2100</v>
      </c>
    </row>
    <row r="70" spans="1:14" ht="25">
      <c r="A70" s="50">
        <v>58</v>
      </c>
      <c r="B70" s="51" t="s">
        <v>270</v>
      </c>
      <c r="C70" s="51" t="s">
        <v>261</v>
      </c>
      <c r="D70" s="51" t="s">
        <v>176</v>
      </c>
      <c r="E70" s="51" t="s">
        <v>60</v>
      </c>
      <c r="F70" s="51" t="s">
        <v>139</v>
      </c>
      <c r="G70" s="52" t="s">
        <v>140</v>
      </c>
      <c r="H70" s="52" t="s">
        <v>158</v>
      </c>
      <c r="I70" s="51" t="s">
        <v>182</v>
      </c>
      <c r="J70" s="51" t="s">
        <v>48</v>
      </c>
      <c r="K70" s="51" t="s">
        <v>143</v>
      </c>
      <c r="L70" s="53">
        <v>10</v>
      </c>
      <c r="M70" s="54" t="s">
        <v>16</v>
      </c>
      <c r="N70" s="55">
        <v>50</v>
      </c>
    </row>
    <row r="71" spans="1:14" ht="25">
      <c r="A71" s="50">
        <v>59</v>
      </c>
      <c r="B71" s="51" t="s">
        <v>271</v>
      </c>
      <c r="C71" s="51" t="s">
        <v>261</v>
      </c>
      <c r="D71" s="51" t="s">
        <v>176</v>
      </c>
      <c r="E71" s="51" t="s">
        <v>60</v>
      </c>
      <c r="F71" s="51" t="s">
        <v>139</v>
      </c>
      <c r="G71" s="52" t="s">
        <v>140</v>
      </c>
      <c r="H71" s="52" t="s">
        <v>158</v>
      </c>
      <c r="I71" s="51" t="s">
        <v>182</v>
      </c>
      <c r="J71" s="51" t="s">
        <v>48</v>
      </c>
      <c r="K71" s="51" t="s">
        <v>143</v>
      </c>
      <c r="L71" s="53">
        <v>18000</v>
      </c>
      <c r="M71" s="54" t="s">
        <v>14</v>
      </c>
      <c r="N71" s="55">
        <v>21600</v>
      </c>
    </row>
    <row r="72" spans="1:14" ht="25">
      <c r="A72" s="50">
        <v>60</v>
      </c>
      <c r="B72" s="51" t="s">
        <v>272</v>
      </c>
      <c r="C72" s="51" t="s">
        <v>261</v>
      </c>
      <c r="D72" s="51" t="s">
        <v>176</v>
      </c>
      <c r="E72" s="51" t="s">
        <v>60</v>
      </c>
      <c r="F72" s="51" t="s">
        <v>139</v>
      </c>
      <c r="G72" s="52" t="s">
        <v>140</v>
      </c>
      <c r="H72" s="52" t="s">
        <v>158</v>
      </c>
      <c r="I72" s="51" t="s">
        <v>182</v>
      </c>
      <c r="J72" s="51" t="s">
        <v>48</v>
      </c>
      <c r="K72" s="51" t="s">
        <v>143</v>
      </c>
      <c r="L72" s="53">
        <v>24</v>
      </c>
      <c r="M72" s="54" t="s">
        <v>14</v>
      </c>
      <c r="N72" s="55">
        <v>168</v>
      </c>
    </row>
    <row r="73" spans="1:14" ht="25">
      <c r="A73" s="50">
        <v>61</v>
      </c>
      <c r="B73" s="51" t="s">
        <v>273</v>
      </c>
      <c r="C73" s="51" t="s">
        <v>261</v>
      </c>
      <c r="D73" s="51" t="s">
        <v>176</v>
      </c>
      <c r="E73" s="51" t="s">
        <v>60</v>
      </c>
      <c r="F73" s="51" t="s">
        <v>139</v>
      </c>
      <c r="G73" s="52" t="s">
        <v>140</v>
      </c>
      <c r="H73" s="52" t="s">
        <v>158</v>
      </c>
      <c r="I73" s="51" t="s">
        <v>182</v>
      </c>
      <c r="J73" s="51" t="s">
        <v>48</v>
      </c>
      <c r="K73" s="51" t="s">
        <v>143</v>
      </c>
      <c r="L73" s="53">
        <v>800</v>
      </c>
      <c r="M73" s="54" t="s">
        <v>14</v>
      </c>
      <c r="N73" s="55">
        <v>1200</v>
      </c>
    </row>
    <row r="74" spans="1:14" ht="100">
      <c r="A74" s="50">
        <v>62</v>
      </c>
      <c r="B74" s="51" t="s">
        <v>274</v>
      </c>
      <c r="C74" s="51" t="s">
        <v>261</v>
      </c>
      <c r="D74" s="51" t="s">
        <v>176</v>
      </c>
      <c r="E74" s="51" t="s">
        <v>60</v>
      </c>
      <c r="F74" s="51" t="s">
        <v>139</v>
      </c>
      <c r="G74" s="52" t="s">
        <v>140</v>
      </c>
      <c r="H74" s="52" t="s">
        <v>158</v>
      </c>
      <c r="I74" s="51" t="s">
        <v>182</v>
      </c>
      <c r="J74" s="51" t="s">
        <v>172</v>
      </c>
      <c r="K74" s="51" t="s">
        <v>143</v>
      </c>
      <c r="L74" s="53">
        <v>500</v>
      </c>
      <c r="M74" s="54" t="s">
        <v>14</v>
      </c>
      <c r="N74" s="55">
        <v>2000</v>
      </c>
    </row>
    <row r="75" spans="1:14" ht="25">
      <c r="A75" s="50">
        <v>63</v>
      </c>
      <c r="B75" s="51" t="s">
        <v>275</v>
      </c>
      <c r="C75" s="51" t="s">
        <v>261</v>
      </c>
      <c r="D75" s="51" t="s">
        <v>176</v>
      </c>
      <c r="E75" s="51" t="s">
        <v>60</v>
      </c>
      <c r="F75" s="51" t="s">
        <v>139</v>
      </c>
      <c r="G75" s="52" t="s">
        <v>140</v>
      </c>
      <c r="H75" s="52" t="s">
        <v>158</v>
      </c>
      <c r="I75" s="51" t="s">
        <v>182</v>
      </c>
      <c r="J75" s="51" t="s">
        <v>172</v>
      </c>
      <c r="K75" s="51" t="s">
        <v>143</v>
      </c>
      <c r="L75" s="53">
        <v>1</v>
      </c>
      <c r="M75" s="54" t="s">
        <v>14</v>
      </c>
      <c r="N75" s="55">
        <v>150</v>
      </c>
    </row>
    <row r="76" spans="1:14" ht="63" thickBot="1">
      <c r="A76" s="50">
        <v>64</v>
      </c>
      <c r="B76" s="51" t="s">
        <v>276</v>
      </c>
      <c r="C76" s="51" t="s">
        <v>261</v>
      </c>
      <c r="D76" s="51" t="s">
        <v>176</v>
      </c>
      <c r="E76" s="51" t="s">
        <v>177</v>
      </c>
      <c r="F76" s="51" t="s">
        <v>139</v>
      </c>
      <c r="G76" s="52" t="s">
        <v>140</v>
      </c>
      <c r="H76" s="52" t="s">
        <v>170</v>
      </c>
      <c r="I76" s="51" t="s">
        <v>182</v>
      </c>
      <c r="J76" s="51" t="s">
        <v>172</v>
      </c>
      <c r="K76" s="51" t="s">
        <v>143</v>
      </c>
      <c r="L76" s="53">
        <v>3</v>
      </c>
      <c r="M76" s="54" t="s">
        <v>14</v>
      </c>
      <c r="N76" s="55">
        <v>700</v>
      </c>
    </row>
    <row r="77" spans="1:14" ht="15" thickBot="1">
      <c r="A77" s="39"/>
      <c r="B77" s="40" t="s">
        <v>277</v>
      </c>
      <c r="C77" s="40"/>
      <c r="D77" s="40"/>
      <c r="E77" s="40"/>
      <c r="F77" s="40"/>
      <c r="G77" s="40"/>
      <c r="H77" s="41"/>
      <c r="I77" s="40"/>
      <c r="J77" s="40"/>
      <c r="K77" s="40"/>
      <c r="L77" s="42"/>
      <c r="M77" s="40"/>
      <c r="N77" s="43"/>
    </row>
    <row r="78" spans="1:14" ht="62.5">
      <c r="A78" s="50">
        <v>65</v>
      </c>
      <c r="B78" s="51" t="s">
        <v>278</v>
      </c>
      <c r="C78" s="51" t="s">
        <v>279</v>
      </c>
      <c r="D78" s="51" t="s">
        <v>64</v>
      </c>
      <c r="E78" s="51" t="s">
        <v>151</v>
      </c>
      <c r="F78" s="51" t="s">
        <v>139</v>
      </c>
      <c r="G78" s="52" t="s">
        <v>140</v>
      </c>
      <c r="H78" s="52" t="s">
        <v>158</v>
      </c>
      <c r="I78" s="51" t="s">
        <v>147</v>
      </c>
      <c r="J78" s="51" t="s">
        <v>172</v>
      </c>
      <c r="K78" s="51" t="s">
        <v>143</v>
      </c>
      <c r="L78" s="53">
        <v>12</v>
      </c>
      <c r="M78" s="54" t="s">
        <v>153</v>
      </c>
      <c r="N78" s="55">
        <v>20000</v>
      </c>
    </row>
    <row r="79" spans="1:14" ht="25">
      <c r="A79" s="50">
        <v>66</v>
      </c>
      <c r="B79" s="51" t="s">
        <v>280</v>
      </c>
      <c r="C79" s="51" t="s">
        <v>281</v>
      </c>
      <c r="D79" s="51" t="s">
        <v>176</v>
      </c>
      <c r="E79" s="51" t="s">
        <v>60</v>
      </c>
      <c r="F79" s="51" t="s">
        <v>139</v>
      </c>
      <c r="G79" s="52" t="s">
        <v>140</v>
      </c>
      <c r="H79" s="52" t="s">
        <v>170</v>
      </c>
      <c r="I79" s="51" t="s">
        <v>182</v>
      </c>
      <c r="J79" s="51" t="s">
        <v>172</v>
      </c>
      <c r="K79" s="51" t="s">
        <v>143</v>
      </c>
      <c r="L79" s="53">
        <v>3</v>
      </c>
      <c r="M79" s="54" t="s">
        <v>19</v>
      </c>
      <c r="N79" s="55">
        <v>676.8</v>
      </c>
    </row>
    <row r="80" spans="1:14" ht="25">
      <c r="A80" s="50">
        <v>67</v>
      </c>
      <c r="B80" s="51" t="s">
        <v>282</v>
      </c>
      <c r="C80" s="51" t="s">
        <v>281</v>
      </c>
      <c r="D80" s="51" t="s">
        <v>176</v>
      </c>
      <c r="E80" s="51" t="s">
        <v>60</v>
      </c>
      <c r="F80" s="51" t="s">
        <v>139</v>
      </c>
      <c r="G80" s="52" t="s">
        <v>140</v>
      </c>
      <c r="H80" s="52" t="s">
        <v>170</v>
      </c>
      <c r="I80" s="51" t="s">
        <v>182</v>
      </c>
      <c r="J80" s="51" t="s">
        <v>48</v>
      </c>
      <c r="K80" s="51" t="s">
        <v>143</v>
      </c>
      <c r="L80" s="53">
        <v>5</v>
      </c>
      <c r="M80" s="54" t="s">
        <v>19</v>
      </c>
      <c r="N80" s="55">
        <v>793.8</v>
      </c>
    </row>
    <row r="81" spans="1:14" ht="25">
      <c r="A81" s="50">
        <v>68</v>
      </c>
      <c r="B81" s="51" t="s">
        <v>283</v>
      </c>
      <c r="C81" s="51" t="s">
        <v>281</v>
      </c>
      <c r="D81" s="51" t="s">
        <v>176</v>
      </c>
      <c r="E81" s="51" t="s">
        <v>60</v>
      </c>
      <c r="F81" s="51" t="s">
        <v>139</v>
      </c>
      <c r="G81" s="52" t="s">
        <v>140</v>
      </c>
      <c r="H81" s="52" t="s">
        <v>170</v>
      </c>
      <c r="I81" s="51" t="s">
        <v>182</v>
      </c>
      <c r="J81" s="51" t="s">
        <v>48</v>
      </c>
      <c r="K81" s="51" t="s">
        <v>143</v>
      </c>
      <c r="L81" s="53">
        <v>12</v>
      </c>
      <c r="M81" s="54" t="s">
        <v>19</v>
      </c>
      <c r="N81" s="55">
        <v>542.4</v>
      </c>
    </row>
    <row r="82" spans="1:14" ht="25">
      <c r="A82" s="50">
        <v>69</v>
      </c>
      <c r="B82" s="51" t="s">
        <v>284</v>
      </c>
      <c r="C82" s="51" t="s">
        <v>281</v>
      </c>
      <c r="D82" s="51" t="s">
        <v>176</v>
      </c>
      <c r="E82" s="51" t="s">
        <v>60</v>
      </c>
      <c r="F82" s="51" t="s">
        <v>139</v>
      </c>
      <c r="G82" s="52" t="s">
        <v>140</v>
      </c>
      <c r="H82" s="52" t="s">
        <v>170</v>
      </c>
      <c r="I82" s="51" t="s">
        <v>182</v>
      </c>
      <c r="J82" s="51" t="s">
        <v>48</v>
      </c>
      <c r="K82" s="51" t="s">
        <v>143</v>
      </c>
      <c r="L82" s="53">
        <v>6</v>
      </c>
      <c r="M82" s="54" t="s">
        <v>285</v>
      </c>
      <c r="N82" s="55">
        <v>75</v>
      </c>
    </row>
    <row r="83" spans="1:14" ht="25">
      <c r="A83" s="50">
        <v>70</v>
      </c>
      <c r="B83" s="51" t="s">
        <v>286</v>
      </c>
      <c r="C83" s="51" t="s">
        <v>281</v>
      </c>
      <c r="D83" s="51" t="s">
        <v>176</v>
      </c>
      <c r="E83" s="51" t="s">
        <v>60</v>
      </c>
      <c r="F83" s="51" t="s">
        <v>139</v>
      </c>
      <c r="G83" s="52" t="s">
        <v>140</v>
      </c>
      <c r="H83" s="52" t="s">
        <v>170</v>
      </c>
      <c r="I83" s="51" t="s">
        <v>182</v>
      </c>
      <c r="J83" s="51" t="s">
        <v>172</v>
      </c>
      <c r="K83" s="51" t="s">
        <v>143</v>
      </c>
      <c r="L83" s="53">
        <v>2</v>
      </c>
      <c r="M83" s="54" t="s">
        <v>287</v>
      </c>
      <c r="N83" s="55">
        <v>115.64</v>
      </c>
    </row>
    <row r="84" spans="1:14" ht="25">
      <c r="A84" s="50">
        <v>71</v>
      </c>
      <c r="B84" s="51" t="s">
        <v>288</v>
      </c>
      <c r="C84" s="51" t="s">
        <v>281</v>
      </c>
      <c r="D84" s="51" t="s">
        <v>176</v>
      </c>
      <c r="E84" s="51" t="s">
        <v>60</v>
      </c>
      <c r="F84" s="51" t="s">
        <v>139</v>
      </c>
      <c r="G84" s="52" t="s">
        <v>140</v>
      </c>
      <c r="H84" s="52" t="s">
        <v>170</v>
      </c>
      <c r="I84" s="51" t="s">
        <v>182</v>
      </c>
      <c r="J84" s="51" t="s">
        <v>48</v>
      </c>
      <c r="K84" s="51" t="s">
        <v>143</v>
      </c>
      <c r="L84" s="53">
        <v>12</v>
      </c>
      <c r="M84" s="54" t="s">
        <v>287</v>
      </c>
      <c r="N84" s="55">
        <v>56.16</v>
      </c>
    </row>
    <row r="85" spans="1:14" ht="25">
      <c r="A85" s="50">
        <v>72</v>
      </c>
      <c r="B85" s="51" t="s">
        <v>289</v>
      </c>
      <c r="C85" s="51" t="s">
        <v>281</v>
      </c>
      <c r="D85" s="51" t="s">
        <v>176</v>
      </c>
      <c r="E85" s="51" t="s">
        <v>60</v>
      </c>
      <c r="F85" s="51" t="s">
        <v>139</v>
      </c>
      <c r="G85" s="52" t="s">
        <v>140</v>
      </c>
      <c r="H85" s="52" t="s">
        <v>170</v>
      </c>
      <c r="I85" s="51" t="s">
        <v>182</v>
      </c>
      <c r="J85" s="51" t="s">
        <v>48</v>
      </c>
      <c r="K85" s="51" t="s">
        <v>143</v>
      </c>
      <c r="L85" s="53">
        <v>20</v>
      </c>
      <c r="M85" s="54" t="s">
        <v>17</v>
      </c>
      <c r="N85" s="55">
        <v>206</v>
      </c>
    </row>
    <row r="86" spans="1:14" ht="25">
      <c r="A86" s="50">
        <v>73</v>
      </c>
      <c r="B86" s="51" t="s">
        <v>290</v>
      </c>
      <c r="C86" s="51" t="s">
        <v>281</v>
      </c>
      <c r="D86" s="51" t="s">
        <v>176</v>
      </c>
      <c r="E86" s="51" t="s">
        <v>60</v>
      </c>
      <c r="F86" s="51" t="s">
        <v>139</v>
      </c>
      <c r="G86" s="52" t="s">
        <v>140</v>
      </c>
      <c r="H86" s="52" t="s">
        <v>170</v>
      </c>
      <c r="I86" s="51" t="s">
        <v>182</v>
      </c>
      <c r="J86" s="51" t="s">
        <v>48</v>
      </c>
      <c r="K86" s="51" t="s">
        <v>143</v>
      </c>
      <c r="L86" s="53">
        <v>1</v>
      </c>
      <c r="M86" s="54" t="s">
        <v>285</v>
      </c>
      <c r="N86" s="55">
        <v>45.15</v>
      </c>
    </row>
    <row r="87" spans="1:14" ht="25">
      <c r="A87" s="50">
        <v>74</v>
      </c>
      <c r="B87" s="51" t="s">
        <v>291</v>
      </c>
      <c r="C87" s="51" t="s">
        <v>281</v>
      </c>
      <c r="D87" s="51" t="s">
        <v>176</v>
      </c>
      <c r="E87" s="51" t="s">
        <v>60</v>
      </c>
      <c r="F87" s="51" t="s">
        <v>139</v>
      </c>
      <c r="G87" s="52" t="s">
        <v>140</v>
      </c>
      <c r="H87" s="52" t="s">
        <v>170</v>
      </c>
      <c r="I87" s="51" t="s">
        <v>182</v>
      </c>
      <c r="J87" s="51" t="s">
        <v>172</v>
      </c>
      <c r="K87" s="51" t="s">
        <v>143</v>
      </c>
      <c r="L87" s="53">
        <v>5</v>
      </c>
      <c r="M87" s="54" t="s">
        <v>14</v>
      </c>
      <c r="N87" s="55">
        <v>454.7</v>
      </c>
    </row>
    <row r="88" spans="1:14" ht="25">
      <c r="A88" s="50">
        <v>75</v>
      </c>
      <c r="B88" s="51" t="s">
        <v>292</v>
      </c>
      <c r="C88" s="51" t="s">
        <v>281</v>
      </c>
      <c r="D88" s="51" t="s">
        <v>176</v>
      </c>
      <c r="E88" s="51" t="s">
        <v>60</v>
      </c>
      <c r="F88" s="51" t="s">
        <v>139</v>
      </c>
      <c r="G88" s="52" t="s">
        <v>140</v>
      </c>
      <c r="H88" s="52" t="s">
        <v>170</v>
      </c>
      <c r="I88" s="51" t="s">
        <v>182</v>
      </c>
      <c r="J88" s="51" t="s">
        <v>172</v>
      </c>
      <c r="K88" s="51" t="s">
        <v>143</v>
      </c>
      <c r="L88" s="53">
        <v>2</v>
      </c>
      <c r="M88" s="54" t="s">
        <v>14</v>
      </c>
      <c r="N88" s="55">
        <v>86.04</v>
      </c>
    </row>
    <row r="89" spans="1:14" ht="25">
      <c r="A89" s="50">
        <v>76</v>
      </c>
      <c r="B89" s="51" t="s">
        <v>293</v>
      </c>
      <c r="C89" s="51" t="s">
        <v>281</v>
      </c>
      <c r="D89" s="51" t="s">
        <v>176</v>
      </c>
      <c r="E89" s="51" t="s">
        <v>60</v>
      </c>
      <c r="F89" s="51" t="s">
        <v>139</v>
      </c>
      <c r="G89" s="52" t="s">
        <v>140</v>
      </c>
      <c r="H89" s="52" t="s">
        <v>170</v>
      </c>
      <c r="I89" s="51" t="s">
        <v>182</v>
      </c>
      <c r="J89" s="51" t="s">
        <v>48</v>
      </c>
      <c r="K89" s="51" t="s">
        <v>143</v>
      </c>
      <c r="L89" s="53">
        <v>6</v>
      </c>
      <c r="M89" s="54" t="s">
        <v>285</v>
      </c>
      <c r="N89" s="55">
        <v>242.16</v>
      </c>
    </row>
    <row r="90" spans="1:14" ht="37.5">
      <c r="A90" s="50">
        <v>77</v>
      </c>
      <c r="B90" s="51" t="s">
        <v>294</v>
      </c>
      <c r="C90" s="51" t="s">
        <v>281</v>
      </c>
      <c r="D90" s="51" t="s">
        <v>176</v>
      </c>
      <c r="E90" s="51" t="s">
        <v>60</v>
      </c>
      <c r="F90" s="51" t="s">
        <v>139</v>
      </c>
      <c r="G90" s="52" t="s">
        <v>140</v>
      </c>
      <c r="H90" s="52" t="s">
        <v>170</v>
      </c>
      <c r="I90" s="51" t="s">
        <v>182</v>
      </c>
      <c r="J90" s="51" t="s">
        <v>172</v>
      </c>
      <c r="K90" s="51" t="s">
        <v>143</v>
      </c>
      <c r="L90" s="53">
        <v>3</v>
      </c>
      <c r="M90" s="54" t="s">
        <v>15</v>
      </c>
      <c r="N90" s="55">
        <v>40.950000000000003</v>
      </c>
    </row>
    <row r="91" spans="1:14" ht="25">
      <c r="A91" s="50">
        <v>78</v>
      </c>
      <c r="B91" s="51" t="s">
        <v>295</v>
      </c>
      <c r="C91" s="51" t="s">
        <v>281</v>
      </c>
      <c r="D91" s="51" t="s">
        <v>176</v>
      </c>
      <c r="E91" s="51" t="s">
        <v>60</v>
      </c>
      <c r="F91" s="51" t="s">
        <v>139</v>
      </c>
      <c r="G91" s="52" t="s">
        <v>140</v>
      </c>
      <c r="H91" s="52" t="s">
        <v>170</v>
      </c>
      <c r="I91" s="51" t="s">
        <v>182</v>
      </c>
      <c r="J91" s="51" t="s">
        <v>48</v>
      </c>
      <c r="K91" s="51" t="s">
        <v>143</v>
      </c>
      <c r="L91" s="53">
        <v>20</v>
      </c>
      <c r="M91" s="54" t="s">
        <v>285</v>
      </c>
      <c r="N91" s="55">
        <v>395.6</v>
      </c>
    </row>
    <row r="92" spans="1:14" ht="25">
      <c r="A92" s="50">
        <v>79</v>
      </c>
      <c r="B92" s="51" t="s">
        <v>296</v>
      </c>
      <c r="C92" s="51" t="s">
        <v>281</v>
      </c>
      <c r="D92" s="51" t="s">
        <v>176</v>
      </c>
      <c r="E92" s="51" t="s">
        <v>60</v>
      </c>
      <c r="F92" s="51" t="s">
        <v>139</v>
      </c>
      <c r="G92" s="52" t="s">
        <v>140</v>
      </c>
      <c r="H92" s="52" t="s">
        <v>170</v>
      </c>
      <c r="I92" s="51" t="s">
        <v>182</v>
      </c>
      <c r="J92" s="51" t="s">
        <v>172</v>
      </c>
      <c r="K92" s="51" t="s">
        <v>143</v>
      </c>
      <c r="L92" s="53">
        <v>12</v>
      </c>
      <c r="M92" s="54" t="s">
        <v>14</v>
      </c>
      <c r="N92" s="55">
        <v>54.24</v>
      </c>
    </row>
    <row r="93" spans="1:14" ht="50">
      <c r="A93" s="50">
        <v>80</v>
      </c>
      <c r="B93" s="51" t="s">
        <v>297</v>
      </c>
      <c r="C93" s="51" t="s">
        <v>281</v>
      </c>
      <c r="D93" s="51" t="s">
        <v>176</v>
      </c>
      <c r="E93" s="51" t="s">
        <v>60</v>
      </c>
      <c r="F93" s="51" t="s">
        <v>139</v>
      </c>
      <c r="G93" s="52"/>
      <c r="H93" s="52" t="s">
        <v>170</v>
      </c>
      <c r="I93" s="51" t="s">
        <v>182</v>
      </c>
      <c r="J93" s="51" t="s">
        <v>172</v>
      </c>
      <c r="K93" s="51" t="s">
        <v>143</v>
      </c>
      <c r="L93" s="53">
        <v>2</v>
      </c>
      <c r="M93" s="54" t="s">
        <v>14</v>
      </c>
      <c r="N93" s="55">
        <v>60</v>
      </c>
    </row>
    <row r="94" spans="1:14" ht="25">
      <c r="A94" s="50">
        <v>81</v>
      </c>
      <c r="B94" s="51" t="s">
        <v>298</v>
      </c>
      <c r="C94" s="51" t="s">
        <v>281</v>
      </c>
      <c r="D94" s="51" t="s">
        <v>176</v>
      </c>
      <c r="E94" s="51" t="s">
        <v>60</v>
      </c>
      <c r="F94" s="51" t="s">
        <v>139</v>
      </c>
      <c r="G94" s="52" t="s">
        <v>140</v>
      </c>
      <c r="H94" s="52" t="s">
        <v>170</v>
      </c>
      <c r="I94" s="51" t="s">
        <v>182</v>
      </c>
      <c r="J94" s="51" t="s">
        <v>48</v>
      </c>
      <c r="K94" s="51" t="s">
        <v>143</v>
      </c>
      <c r="L94" s="53">
        <v>10</v>
      </c>
      <c r="M94" s="54" t="s">
        <v>14</v>
      </c>
      <c r="N94" s="55">
        <v>275.7</v>
      </c>
    </row>
    <row r="95" spans="1:14" ht="25">
      <c r="A95" s="50">
        <v>82</v>
      </c>
      <c r="B95" s="51" t="s">
        <v>299</v>
      </c>
      <c r="C95" s="51" t="s">
        <v>281</v>
      </c>
      <c r="D95" s="51" t="s">
        <v>176</v>
      </c>
      <c r="E95" s="51" t="s">
        <v>60</v>
      </c>
      <c r="F95" s="51" t="s">
        <v>139</v>
      </c>
      <c r="G95" s="52" t="s">
        <v>140</v>
      </c>
      <c r="H95" s="52" t="s">
        <v>170</v>
      </c>
      <c r="I95" s="51" t="s">
        <v>182</v>
      </c>
      <c r="J95" s="51" t="s">
        <v>48</v>
      </c>
      <c r="K95" s="51" t="s">
        <v>143</v>
      </c>
      <c r="L95" s="53">
        <v>30</v>
      </c>
      <c r="M95" s="54" t="s">
        <v>14</v>
      </c>
      <c r="N95" s="55">
        <v>173.4</v>
      </c>
    </row>
    <row r="96" spans="1:14" ht="25">
      <c r="A96" s="50">
        <v>83</v>
      </c>
      <c r="B96" s="51" t="s">
        <v>300</v>
      </c>
      <c r="C96" s="51" t="s">
        <v>281</v>
      </c>
      <c r="D96" s="51" t="s">
        <v>176</v>
      </c>
      <c r="E96" s="51" t="s">
        <v>60</v>
      </c>
      <c r="F96" s="51" t="s">
        <v>139</v>
      </c>
      <c r="G96" s="52" t="s">
        <v>140</v>
      </c>
      <c r="H96" s="52" t="s">
        <v>170</v>
      </c>
      <c r="I96" s="51" t="s">
        <v>182</v>
      </c>
      <c r="J96" s="51" t="s">
        <v>48</v>
      </c>
      <c r="K96" s="51" t="s">
        <v>143</v>
      </c>
      <c r="L96" s="53">
        <v>50</v>
      </c>
      <c r="M96" s="54" t="s">
        <v>14</v>
      </c>
      <c r="N96" s="55">
        <v>66.5</v>
      </c>
    </row>
    <row r="97" spans="1:14" ht="25">
      <c r="A97" s="50">
        <v>84</v>
      </c>
      <c r="B97" s="51" t="s">
        <v>301</v>
      </c>
      <c r="C97" s="51" t="s">
        <v>281</v>
      </c>
      <c r="D97" s="51" t="s">
        <v>176</v>
      </c>
      <c r="E97" s="51" t="s">
        <v>60</v>
      </c>
      <c r="F97" s="51" t="s">
        <v>139</v>
      </c>
      <c r="G97" s="52" t="s">
        <v>140</v>
      </c>
      <c r="H97" s="52" t="s">
        <v>170</v>
      </c>
      <c r="I97" s="51" t="s">
        <v>182</v>
      </c>
      <c r="J97" s="51" t="s">
        <v>48</v>
      </c>
      <c r="K97" s="51" t="s">
        <v>143</v>
      </c>
      <c r="L97" s="53">
        <v>6</v>
      </c>
      <c r="M97" s="54" t="s">
        <v>15</v>
      </c>
      <c r="N97" s="55">
        <v>78.540000000000006</v>
      </c>
    </row>
    <row r="98" spans="1:14" ht="25">
      <c r="A98" s="50">
        <v>85</v>
      </c>
      <c r="B98" s="51" t="s">
        <v>302</v>
      </c>
      <c r="C98" s="51" t="s">
        <v>281</v>
      </c>
      <c r="D98" s="51" t="s">
        <v>176</v>
      </c>
      <c r="E98" s="51" t="s">
        <v>60</v>
      </c>
      <c r="F98" s="51" t="s">
        <v>139</v>
      </c>
      <c r="G98" s="52" t="s">
        <v>140</v>
      </c>
      <c r="H98" s="52" t="s">
        <v>170</v>
      </c>
      <c r="I98" s="51" t="s">
        <v>182</v>
      </c>
      <c r="J98" s="51" t="s">
        <v>172</v>
      </c>
      <c r="K98" s="51" t="s">
        <v>143</v>
      </c>
      <c r="L98" s="53">
        <v>6</v>
      </c>
      <c r="M98" s="54" t="s">
        <v>14</v>
      </c>
      <c r="N98" s="55">
        <v>47.22</v>
      </c>
    </row>
    <row r="99" spans="1:14" ht="25">
      <c r="A99" s="50">
        <v>86</v>
      </c>
      <c r="B99" s="51" t="s">
        <v>303</v>
      </c>
      <c r="C99" s="51" t="s">
        <v>281</v>
      </c>
      <c r="D99" s="51" t="s">
        <v>176</v>
      </c>
      <c r="E99" s="51" t="s">
        <v>60</v>
      </c>
      <c r="F99" s="51" t="s">
        <v>139</v>
      </c>
      <c r="G99" s="52" t="s">
        <v>140</v>
      </c>
      <c r="H99" s="52" t="s">
        <v>170</v>
      </c>
      <c r="I99" s="51" t="s">
        <v>182</v>
      </c>
      <c r="J99" s="51" t="s">
        <v>172</v>
      </c>
      <c r="K99" s="51" t="s">
        <v>143</v>
      </c>
      <c r="L99" s="53">
        <v>2</v>
      </c>
      <c r="M99" s="54" t="s">
        <v>14</v>
      </c>
      <c r="N99" s="55">
        <v>41.36</v>
      </c>
    </row>
    <row r="100" spans="1:14" ht="25">
      <c r="A100" s="50">
        <v>87</v>
      </c>
      <c r="B100" s="51" t="s">
        <v>304</v>
      </c>
      <c r="C100" s="51" t="s">
        <v>281</v>
      </c>
      <c r="D100" s="51" t="s">
        <v>176</v>
      </c>
      <c r="E100" s="51" t="s">
        <v>60</v>
      </c>
      <c r="F100" s="51" t="s">
        <v>139</v>
      </c>
      <c r="G100" s="52" t="s">
        <v>140</v>
      </c>
      <c r="H100" s="52" t="s">
        <v>170</v>
      </c>
      <c r="I100" s="51" t="s">
        <v>182</v>
      </c>
      <c r="J100" s="51" t="s">
        <v>172</v>
      </c>
      <c r="K100" s="51" t="s">
        <v>143</v>
      </c>
      <c r="L100" s="53">
        <v>24</v>
      </c>
      <c r="M100" s="54" t="s">
        <v>14</v>
      </c>
      <c r="N100" s="55">
        <v>365.52</v>
      </c>
    </row>
    <row r="101" spans="1:14" ht="25">
      <c r="A101" s="50">
        <v>88</v>
      </c>
      <c r="B101" s="51" t="s">
        <v>305</v>
      </c>
      <c r="C101" s="51" t="s">
        <v>281</v>
      </c>
      <c r="D101" s="51" t="s">
        <v>176</v>
      </c>
      <c r="E101" s="51" t="s">
        <v>60</v>
      </c>
      <c r="F101" s="51" t="s">
        <v>139</v>
      </c>
      <c r="G101" s="52" t="s">
        <v>140</v>
      </c>
      <c r="H101" s="52" t="s">
        <v>170</v>
      </c>
      <c r="I101" s="51" t="s">
        <v>182</v>
      </c>
      <c r="J101" s="51" t="s">
        <v>48</v>
      </c>
      <c r="K101" s="51" t="s">
        <v>143</v>
      </c>
      <c r="L101" s="53">
        <v>50</v>
      </c>
      <c r="M101" s="54" t="s">
        <v>14</v>
      </c>
      <c r="N101" s="55">
        <v>597.5</v>
      </c>
    </row>
    <row r="102" spans="1:14" ht="25">
      <c r="A102" s="50">
        <v>89</v>
      </c>
      <c r="B102" s="51" t="s">
        <v>306</v>
      </c>
      <c r="C102" s="51" t="s">
        <v>281</v>
      </c>
      <c r="D102" s="51" t="s">
        <v>176</v>
      </c>
      <c r="E102" s="51" t="s">
        <v>60</v>
      </c>
      <c r="F102" s="51" t="s">
        <v>139</v>
      </c>
      <c r="G102" s="52" t="s">
        <v>140</v>
      </c>
      <c r="H102" s="52" t="s">
        <v>170</v>
      </c>
      <c r="I102" s="51" t="s">
        <v>182</v>
      </c>
      <c r="J102" s="51" t="s">
        <v>48</v>
      </c>
      <c r="K102" s="51" t="s">
        <v>143</v>
      </c>
      <c r="L102" s="53">
        <v>200</v>
      </c>
      <c r="M102" s="54" t="s">
        <v>15</v>
      </c>
      <c r="N102" s="55">
        <v>7076</v>
      </c>
    </row>
    <row r="103" spans="1:14" ht="37.5">
      <c r="A103" s="50">
        <v>90</v>
      </c>
      <c r="B103" s="51" t="s">
        <v>307</v>
      </c>
      <c r="C103" s="51" t="s">
        <v>281</v>
      </c>
      <c r="D103" s="51" t="s">
        <v>176</v>
      </c>
      <c r="E103" s="51" t="s">
        <v>60</v>
      </c>
      <c r="F103" s="51" t="s">
        <v>139</v>
      </c>
      <c r="G103" s="52" t="s">
        <v>140</v>
      </c>
      <c r="H103" s="52" t="s">
        <v>170</v>
      </c>
      <c r="I103" s="51" t="s">
        <v>182</v>
      </c>
      <c r="J103" s="51" t="s">
        <v>48</v>
      </c>
      <c r="K103" s="51" t="s">
        <v>143</v>
      </c>
      <c r="L103" s="53">
        <v>2</v>
      </c>
      <c r="M103" s="54" t="s">
        <v>16</v>
      </c>
      <c r="N103" s="55">
        <v>164.82</v>
      </c>
    </row>
    <row r="104" spans="1:14" ht="25">
      <c r="A104" s="50">
        <v>91</v>
      </c>
      <c r="B104" s="51" t="s">
        <v>308</v>
      </c>
      <c r="C104" s="51" t="s">
        <v>281</v>
      </c>
      <c r="D104" s="51" t="s">
        <v>176</v>
      </c>
      <c r="E104" s="51" t="s">
        <v>60</v>
      </c>
      <c r="F104" s="51" t="s">
        <v>139</v>
      </c>
      <c r="G104" s="52" t="s">
        <v>140</v>
      </c>
      <c r="H104" s="52" t="s">
        <v>170</v>
      </c>
      <c r="I104" s="51" t="s">
        <v>182</v>
      </c>
      <c r="J104" s="51" t="s">
        <v>48</v>
      </c>
      <c r="K104" s="51" t="s">
        <v>143</v>
      </c>
      <c r="L104" s="53">
        <v>1000</v>
      </c>
      <c r="M104" s="54" t="s">
        <v>18</v>
      </c>
      <c r="N104" s="55">
        <v>2120</v>
      </c>
    </row>
    <row r="105" spans="1:14" ht="25">
      <c r="A105" s="50">
        <v>92</v>
      </c>
      <c r="B105" s="51" t="s">
        <v>309</v>
      </c>
      <c r="C105" s="51" t="s">
        <v>281</v>
      </c>
      <c r="D105" s="51" t="s">
        <v>176</v>
      </c>
      <c r="E105" s="51" t="s">
        <v>60</v>
      </c>
      <c r="F105" s="51" t="s">
        <v>139</v>
      </c>
      <c r="G105" s="52" t="s">
        <v>140</v>
      </c>
      <c r="H105" s="52" t="s">
        <v>170</v>
      </c>
      <c r="I105" s="51" t="s">
        <v>182</v>
      </c>
      <c r="J105" s="51" t="s">
        <v>172</v>
      </c>
      <c r="K105" s="51" t="s">
        <v>143</v>
      </c>
      <c r="L105" s="53">
        <v>3</v>
      </c>
      <c r="M105" s="54" t="s">
        <v>14</v>
      </c>
      <c r="N105" s="55">
        <v>23.07</v>
      </c>
    </row>
    <row r="106" spans="1:14" ht="25">
      <c r="A106" s="50">
        <v>93</v>
      </c>
      <c r="B106" s="51" t="s">
        <v>310</v>
      </c>
      <c r="C106" s="51" t="s">
        <v>281</v>
      </c>
      <c r="D106" s="51" t="s">
        <v>176</v>
      </c>
      <c r="E106" s="51" t="s">
        <v>60</v>
      </c>
      <c r="F106" s="51" t="s">
        <v>139</v>
      </c>
      <c r="G106" s="52" t="s">
        <v>140</v>
      </c>
      <c r="H106" s="52" t="s">
        <v>170</v>
      </c>
      <c r="I106" s="51" t="s">
        <v>182</v>
      </c>
      <c r="J106" s="51" t="s">
        <v>48</v>
      </c>
      <c r="K106" s="51" t="s">
        <v>143</v>
      </c>
      <c r="L106" s="53">
        <v>6</v>
      </c>
      <c r="M106" s="54" t="s">
        <v>14</v>
      </c>
      <c r="N106" s="55">
        <v>151.08000000000001</v>
      </c>
    </row>
    <row r="107" spans="1:14" ht="25">
      <c r="A107" s="50">
        <v>94</v>
      </c>
      <c r="B107" s="51" t="s">
        <v>311</v>
      </c>
      <c r="C107" s="51" t="s">
        <v>281</v>
      </c>
      <c r="D107" s="51" t="s">
        <v>176</v>
      </c>
      <c r="E107" s="51" t="s">
        <v>60</v>
      </c>
      <c r="F107" s="51" t="s">
        <v>139</v>
      </c>
      <c r="G107" s="52" t="s">
        <v>140</v>
      </c>
      <c r="H107" s="52" t="s">
        <v>170</v>
      </c>
      <c r="I107" s="51" t="s">
        <v>182</v>
      </c>
      <c r="J107" s="51" t="s">
        <v>172</v>
      </c>
      <c r="K107" s="51" t="s">
        <v>143</v>
      </c>
      <c r="L107" s="53">
        <v>8</v>
      </c>
      <c r="M107" s="54" t="s">
        <v>14</v>
      </c>
      <c r="N107" s="55">
        <v>175.28</v>
      </c>
    </row>
    <row r="108" spans="1:14" ht="25">
      <c r="A108" s="50">
        <v>95</v>
      </c>
      <c r="B108" s="51" t="s">
        <v>312</v>
      </c>
      <c r="C108" s="51" t="s">
        <v>281</v>
      </c>
      <c r="D108" s="51" t="s">
        <v>176</v>
      </c>
      <c r="E108" s="51" t="s">
        <v>60</v>
      </c>
      <c r="F108" s="51" t="s">
        <v>139</v>
      </c>
      <c r="G108" s="52" t="s">
        <v>140</v>
      </c>
      <c r="H108" s="52" t="s">
        <v>170</v>
      </c>
      <c r="I108" s="51" t="s">
        <v>182</v>
      </c>
      <c r="J108" s="51" t="s">
        <v>172</v>
      </c>
      <c r="K108" s="51" t="s">
        <v>143</v>
      </c>
      <c r="L108" s="53">
        <v>2</v>
      </c>
      <c r="M108" s="54" t="s">
        <v>14</v>
      </c>
      <c r="N108" s="55">
        <v>36.86</v>
      </c>
    </row>
    <row r="109" spans="1:14" ht="25">
      <c r="A109" s="50">
        <v>96</v>
      </c>
      <c r="B109" s="51" t="s">
        <v>313</v>
      </c>
      <c r="C109" s="51" t="s">
        <v>281</v>
      </c>
      <c r="D109" s="51" t="s">
        <v>176</v>
      </c>
      <c r="E109" s="51" t="s">
        <v>60</v>
      </c>
      <c r="F109" s="51" t="s">
        <v>139</v>
      </c>
      <c r="G109" s="52" t="s">
        <v>140</v>
      </c>
      <c r="H109" s="52" t="s">
        <v>170</v>
      </c>
      <c r="I109" s="51" t="s">
        <v>182</v>
      </c>
      <c r="J109" s="51" t="s">
        <v>172</v>
      </c>
      <c r="K109" s="51" t="s">
        <v>143</v>
      </c>
      <c r="L109" s="53">
        <v>4</v>
      </c>
      <c r="M109" s="54" t="s">
        <v>14</v>
      </c>
      <c r="N109" s="55">
        <v>33.28</v>
      </c>
    </row>
    <row r="110" spans="1:14" ht="25">
      <c r="A110" s="50">
        <v>97</v>
      </c>
      <c r="B110" s="51" t="s">
        <v>314</v>
      </c>
      <c r="C110" s="51" t="s">
        <v>281</v>
      </c>
      <c r="D110" s="51" t="s">
        <v>176</v>
      </c>
      <c r="E110" s="51" t="s">
        <v>60</v>
      </c>
      <c r="F110" s="51" t="s">
        <v>139</v>
      </c>
      <c r="G110" s="52" t="s">
        <v>140</v>
      </c>
      <c r="H110" s="52" t="s">
        <v>170</v>
      </c>
      <c r="I110" s="51" t="s">
        <v>182</v>
      </c>
      <c r="J110" s="51" t="s">
        <v>172</v>
      </c>
      <c r="K110" s="51" t="s">
        <v>143</v>
      </c>
      <c r="L110" s="53">
        <v>1</v>
      </c>
      <c r="M110" s="54" t="s">
        <v>285</v>
      </c>
      <c r="N110" s="55">
        <v>58.1</v>
      </c>
    </row>
    <row r="111" spans="1:14" ht="25">
      <c r="A111" s="50">
        <v>98</v>
      </c>
      <c r="B111" s="51" t="s">
        <v>315</v>
      </c>
      <c r="C111" s="51" t="s">
        <v>281</v>
      </c>
      <c r="D111" s="51" t="s">
        <v>176</v>
      </c>
      <c r="E111" s="51" t="s">
        <v>60</v>
      </c>
      <c r="F111" s="51" t="s">
        <v>139</v>
      </c>
      <c r="G111" s="52" t="s">
        <v>140</v>
      </c>
      <c r="H111" s="52" t="s">
        <v>170</v>
      </c>
      <c r="I111" s="51" t="s">
        <v>182</v>
      </c>
      <c r="J111" s="51" t="s">
        <v>172</v>
      </c>
      <c r="K111" s="51" t="s">
        <v>143</v>
      </c>
      <c r="L111" s="53">
        <v>3</v>
      </c>
      <c r="M111" s="54" t="s">
        <v>14</v>
      </c>
      <c r="N111" s="55">
        <v>176.58</v>
      </c>
    </row>
    <row r="112" spans="1:14" ht="25">
      <c r="A112" s="50">
        <v>99</v>
      </c>
      <c r="B112" s="51" t="s">
        <v>316</v>
      </c>
      <c r="C112" s="51" t="s">
        <v>281</v>
      </c>
      <c r="D112" s="51" t="s">
        <v>176</v>
      </c>
      <c r="E112" s="51" t="s">
        <v>60</v>
      </c>
      <c r="F112" s="51" t="s">
        <v>139</v>
      </c>
      <c r="G112" s="52" t="s">
        <v>140</v>
      </c>
      <c r="H112" s="52" t="s">
        <v>170</v>
      </c>
      <c r="I112" s="51" t="s">
        <v>182</v>
      </c>
      <c r="J112" s="51" t="s">
        <v>172</v>
      </c>
      <c r="K112" s="51" t="s">
        <v>143</v>
      </c>
      <c r="L112" s="53">
        <v>3</v>
      </c>
      <c r="M112" s="54" t="s">
        <v>14</v>
      </c>
      <c r="N112" s="55">
        <v>210.51</v>
      </c>
    </row>
    <row r="113" spans="1:14" ht="25.5" thickBot="1">
      <c r="A113" s="50">
        <v>100</v>
      </c>
      <c r="B113" s="51" t="s">
        <v>317</v>
      </c>
      <c r="C113" s="51" t="s">
        <v>281</v>
      </c>
      <c r="D113" s="51" t="s">
        <v>176</v>
      </c>
      <c r="E113" s="51" t="s">
        <v>60</v>
      </c>
      <c r="F113" s="51" t="s">
        <v>139</v>
      </c>
      <c r="G113" s="52" t="s">
        <v>140</v>
      </c>
      <c r="H113" s="52" t="s">
        <v>170</v>
      </c>
      <c r="I113" s="51" t="s">
        <v>182</v>
      </c>
      <c r="J113" s="51" t="s">
        <v>172</v>
      </c>
      <c r="K113" s="51" t="s">
        <v>143</v>
      </c>
      <c r="L113" s="53">
        <v>2</v>
      </c>
      <c r="M113" s="54" t="s">
        <v>14</v>
      </c>
      <c r="N113" s="55">
        <v>45.8</v>
      </c>
    </row>
    <row r="114" spans="1:14" ht="15" thickBot="1">
      <c r="A114" s="39"/>
      <c r="B114" s="40" t="s">
        <v>318</v>
      </c>
      <c r="C114" s="40"/>
      <c r="D114" s="40"/>
      <c r="E114" s="40"/>
      <c r="F114" s="40"/>
      <c r="G114" s="40"/>
      <c r="H114" s="41"/>
      <c r="I114" s="40"/>
      <c r="J114" s="40"/>
      <c r="K114" s="40"/>
      <c r="L114" s="42"/>
      <c r="M114" s="40"/>
      <c r="N114" s="43"/>
    </row>
    <row r="115" spans="1:14" ht="25">
      <c r="A115" s="50">
        <v>101</v>
      </c>
      <c r="B115" s="51" t="s">
        <v>319</v>
      </c>
      <c r="C115" s="51" t="s">
        <v>320</v>
      </c>
      <c r="D115" s="51" t="s">
        <v>176</v>
      </c>
      <c r="E115" s="51" t="s">
        <v>60</v>
      </c>
      <c r="F115" s="51" t="s">
        <v>139</v>
      </c>
      <c r="G115" s="52" t="s">
        <v>140</v>
      </c>
      <c r="H115" s="52" t="s">
        <v>146</v>
      </c>
      <c r="I115" s="51" t="s">
        <v>182</v>
      </c>
      <c r="J115" s="51" t="s">
        <v>48</v>
      </c>
      <c r="K115" s="51" t="s">
        <v>143</v>
      </c>
      <c r="L115" s="53">
        <v>200</v>
      </c>
      <c r="M115" s="54" t="s">
        <v>14</v>
      </c>
      <c r="N115" s="55">
        <v>214</v>
      </c>
    </row>
    <row r="116" spans="1:14" ht="37.5">
      <c r="A116" s="50">
        <v>102</v>
      </c>
      <c r="B116" s="51" t="s">
        <v>321</v>
      </c>
      <c r="C116" s="51" t="s">
        <v>320</v>
      </c>
      <c r="D116" s="51" t="s">
        <v>176</v>
      </c>
      <c r="E116" s="51" t="s">
        <v>60</v>
      </c>
      <c r="F116" s="51" t="s">
        <v>139</v>
      </c>
      <c r="G116" s="52" t="s">
        <v>140</v>
      </c>
      <c r="H116" s="52" t="s">
        <v>146</v>
      </c>
      <c r="I116" s="51" t="s">
        <v>182</v>
      </c>
      <c r="J116" s="51" t="s">
        <v>172</v>
      </c>
      <c r="K116" s="51" t="s">
        <v>143</v>
      </c>
      <c r="L116" s="53">
        <v>100</v>
      </c>
      <c r="M116" s="54" t="s">
        <v>14</v>
      </c>
      <c r="N116" s="55">
        <v>107</v>
      </c>
    </row>
    <row r="117" spans="1:14" ht="25">
      <c r="A117" s="50">
        <v>103</v>
      </c>
      <c r="B117" s="51" t="s">
        <v>322</v>
      </c>
      <c r="C117" s="51" t="s">
        <v>320</v>
      </c>
      <c r="D117" s="51" t="s">
        <v>176</v>
      </c>
      <c r="E117" s="51" t="s">
        <v>60</v>
      </c>
      <c r="F117" s="51" t="s">
        <v>139</v>
      </c>
      <c r="G117" s="52" t="s">
        <v>140</v>
      </c>
      <c r="H117" s="52" t="s">
        <v>146</v>
      </c>
      <c r="I117" s="51" t="s">
        <v>182</v>
      </c>
      <c r="J117" s="51" t="s">
        <v>172</v>
      </c>
      <c r="K117" s="51" t="s">
        <v>143</v>
      </c>
      <c r="L117" s="53">
        <v>100</v>
      </c>
      <c r="M117" s="54" t="s">
        <v>14</v>
      </c>
      <c r="N117" s="55">
        <v>107</v>
      </c>
    </row>
    <row r="118" spans="1:14" ht="25">
      <c r="A118" s="50">
        <v>104</v>
      </c>
      <c r="B118" s="51" t="s">
        <v>323</v>
      </c>
      <c r="C118" s="51" t="s">
        <v>320</v>
      </c>
      <c r="D118" s="51" t="s">
        <v>176</v>
      </c>
      <c r="E118" s="51" t="s">
        <v>60</v>
      </c>
      <c r="F118" s="51" t="s">
        <v>139</v>
      </c>
      <c r="G118" s="52" t="s">
        <v>140</v>
      </c>
      <c r="H118" s="52" t="s">
        <v>146</v>
      </c>
      <c r="I118" s="51" t="s">
        <v>182</v>
      </c>
      <c r="J118" s="51" t="s">
        <v>48</v>
      </c>
      <c r="K118" s="51" t="s">
        <v>143</v>
      </c>
      <c r="L118" s="53">
        <v>200</v>
      </c>
      <c r="M118" s="54" t="s">
        <v>14</v>
      </c>
      <c r="N118" s="55">
        <v>648</v>
      </c>
    </row>
    <row r="119" spans="1:14" ht="25">
      <c r="A119" s="50">
        <v>105</v>
      </c>
      <c r="B119" s="51" t="s">
        <v>324</v>
      </c>
      <c r="C119" s="51" t="s">
        <v>320</v>
      </c>
      <c r="D119" s="51" t="s">
        <v>176</v>
      </c>
      <c r="E119" s="51" t="s">
        <v>60</v>
      </c>
      <c r="F119" s="51" t="s">
        <v>139</v>
      </c>
      <c r="G119" s="52" t="s">
        <v>140</v>
      </c>
      <c r="H119" s="52" t="s">
        <v>146</v>
      </c>
      <c r="I119" s="51" t="s">
        <v>182</v>
      </c>
      <c r="J119" s="51" t="s">
        <v>172</v>
      </c>
      <c r="K119" s="51" t="s">
        <v>143</v>
      </c>
      <c r="L119" s="53">
        <v>50</v>
      </c>
      <c r="M119" s="54" t="s">
        <v>14</v>
      </c>
      <c r="N119" s="55">
        <v>162</v>
      </c>
    </row>
    <row r="120" spans="1:14" ht="25">
      <c r="A120" s="50">
        <v>106</v>
      </c>
      <c r="B120" s="51" t="s">
        <v>325</v>
      </c>
      <c r="C120" s="51" t="s">
        <v>320</v>
      </c>
      <c r="D120" s="51" t="s">
        <v>176</v>
      </c>
      <c r="E120" s="51" t="s">
        <v>60</v>
      </c>
      <c r="F120" s="51" t="s">
        <v>139</v>
      </c>
      <c r="G120" s="52" t="s">
        <v>140</v>
      </c>
      <c r="H120" s="52" t="s">
        <v>146</v>
      </c>
      <c r="I120" s="51" t="s">
        <v>182</v>
      </c>
      <c r="J120" s="51" t="s">
        <v>48</v>
      </c>
      <c r="K120" s="51" t="s">
        <v>143</v>
      </c>
      <c r="L120" s="53">
        <v>50</v>
      </c>
      <c r="M120" s="54" t="s">
        <v>14</v>
      </c>
      <c r="N120" s="55">
        <v>162</v>
      </c>
    </row>
    <row r="121" spans="1:14" ht="25">
      <c r="A121" s="50">
        <v>107</v>
      </c>
      <c r="B121" s="51" t="s">
        <v>326</v>
      </c>
      <c r="C121" s="51" t="s">
        <v>320</v>
      </c>
      <c r="D121" s="51" t="s">
        <v>176</v>
      </c>
      <c r="E121" s="51" t="s">
        <v>60</v>
      </c>
      <c r="F121" s="51" t="s">
        <v>139</v>
      </c>
      <c r="G121" s="52" t="s">
        <v>140</v>
      </c>
      <c r="H121" s="52" t="s">
        <v>146</v>
      </c>
      <c r="I121" s="51" t="s">
        <v>182</v>
      </c>
      <c r="J121" s="51" t="s">
        <v>172</v>
      </c>
      <c r="K121" s="51" t="s">
        <v>143</v>
      </c>
      <c r="L121" s="53">
        <v>50</v>
      </c>
      <c r="M121" s="54" t="s">
        <v>14</v>
      </c>
      <c r="N121" s="55">
        <v>162</v>
      </c>
    </row>
    <row r="122" spans="1:14" ht="25">
      <c r="A122" s="50">
        <v>108</v>
      </c>
      <c r="B122" s="51" t="s">
        <v>327</v>
      </c>
      <c r="C122" s="51" t="s">
        <v>320</v>
      </c>
      <c r="D122" s="51" t="s">
        <v>176</v>
      </c>
      <c r="E122" s="51" t="s">
        <v>60</v>
      </c>
      <c r="F122" s="51" t="s">
        <v>139</v>
      </c>
      <c r="G122" s="52" t="s">
        <v>140</v>
      </c>
      <c r="H122" s="52" t="s">
        <v>146</v>
      </c>
      <c r="I122" s="51" t="s">
        <v>182</v>
      </c>
      <c r="J122" s="51" t="s">
        <v>172</v>
      </c>
      <c r="K122" s="51" t="s">
        <v>143</v>
      </c>
      <c r="L122" s="53">
        <v>50</v>
      </c>
      <c r="M122" s="54" t="s">
        <v>14</v>
      </c>
      <c r="N122" s="55">
        <v>162</v>
      </c>
    </row>
    <row r="123" spans="1:14" ht="25">
      <c r="A123" s="50">
        <v>109</v>
      </c>
      <c r="B123" s="51" t="s">
        <v>86</v>
      </c>
      <c r="C123" s="51" t="s">
        <v>320</v>
      </c>
      <c r="D123" s="51" t="s">
        <v>176</v>
      </c>
      <c r="E123" s="51" t="s">
        <v>60</v>
      </c>
      <c r="F123" s="51" t="s">
        <v>139</v>
      </c>
      <c r="G123" s="52" t="s">
        <v>140</v>
      </c>
      <c r="H123" s="52" t="s">
        <v>146</v>
      </c>
      <c r="I123" s="51" t="s">
        <v>182</v>
      </c>
      <c r="J123" s="51" t="s">
        <v>48</v>
      </c>
      <c r="K123" s="51" t="s">
        <v>143</v>
      </c>
      <c r="L123" s="53">
        <v>3</v>
      </c>
      <c r="M123" s="54" t="s">
        <v>16</v>
      </c>
      <c r="N123" s="55">
        <v>52.95</v>
      </c>
    </row>
    <row r="124" spans="1:14" ht="37.5">
      <c r="A124" s="50">
        <v>110</v>
      </c>
      <c r="B124" s="51" t="s">
        <v>328</v>
      </c>
      <c r="C124" s="51" t="s">
        <v>320</v>
      </c>
      <c r="D124" s="51" t="s">
        <v>176</v>
      </c>
      <c r="E124" s="51" t="s">
        <v>60</v>
      </c>
      <c r="F124" s="51" t="s">
        <v>139</v>
      </c>
      <c r="G124" s="52" t="s">
        <v>140</v>
      </c>
      <c r="H124" s="52" t="s">
        <v>146</v>
      </c>
      <c r="I124" s="51" t="s">
        <v>182</v>
      </c>
      <c r="J124" s="51" t="s">
        <v>48</v>
      </c>
      <c r="K124" s="51" t="s">
        <v>143</v>
      </c>
      <c r="L124" s="53">
        <v>200</v>
      </c>
      <c r="M124" s="54" t="s">
        <v>14</v>
      </c>
      <c r="N124" s="55">
        <v>40</v>
      </c>
    </row>
    <row r="125" spans="1:14" ht="25">
      <c r="A125" s="50">
        <v>111</v>
      </c>
      <c r="B125" s="51" t="s">
        <v>329</v>
      </c>
      <c r="C125" s="51" t="s">
        <v>320</v>
      </c>
      <c r="D125" s="51" t="s">
        <v>176</v>
      </c>
      <c r="E125" s="51" t="s">
        <v>60</v>
      </c>
      <c r="F125" s="51" t="s">
        <v>139</v>
      </c>
      <c r="G125" s="52" t="s">
        <v>140</v>
      </c>
      <c r="H125" s="52" t="s">
        <v>146</v>
      </c>
      <c r="I125" s="51" t="s">
        <v>182</v>
      </c>
      <c r="J125" s="51" t="s">
        <v>48</v>
      </c>
      <c r="K125" s="51" t="s">
        <v>143</v>
      </c>
      <c r="L125" s="53">
        <v>200</v>
      </c>
      <c r="M125" s="54" t="s">
        <v>14</v>
      </c>
      <c r="N125" s="55">
        <v>614</v>
      </c>
    </row>
    <row r="126" spans="1:14" ht="37.5">
      <c r="A126" s="50">
        <v>112</v>
      </c>
      <c r="B126" s="51" t="s">
        <v>330</v>
      </c>
      <c r="C126" s="51" t="s">
        <v>320</v>
      </c>
      <c r="D126" s="51" t="s">
        <v>176</v>
      </c>
      <c r="E126" s="51" t="s">
        <v>60</v>
      </c>
      <c r="F126" s="51" t="s">
        <v>139</v>
      </c>
      <c r="G126" s="52" t="s">
        <v>140</v>
      </c>
      <c r="H126" s="52" t="s">
        <v>146</v>
      </c>
      <c r="I126" s="51" t="s">
        <v>182</v>
      </c>
      <c r="J126" s="51" t="s">
        <v>48</v>
      </c>
      <c r="K126" s="51" t="s">
        <v>143</v>
      </c>
      <c r="L126" s="53">
        <v>150</v>
      </c>
      <c r="M126" s="54" t="s">
        <v>14</v>
      </c>
      <c r="N126" s="55">
        <v>1962</v>
      </c>
    </row>
    <row r="127" spans="1:14" ht="50">
      <c r="A127" s="50">
        <v>113</v>
      </c>
      <c r="B127" s="51" t="s">
        <v>331</v>
      </c>
      <c r="C127" s="51" t="s">
        <v>320</v>
      </c>
      <c r="D127" s="51" t="s">
        <v>176</v>
      </c>
      <c r="E127" s="51" t="s">
        <v>60</v>
      </c>
      <c r="F127" s="51" t="s">
        <v>139</v>
      </c>
      <c r="G127" s="52" t="s">
        <v>140</v>
      </c>
      <c r="H127" s="52" t="s">
        <v>146</v>
      </c>
      <c r="I127" s="51" t="s">
        <v>182</v>
      </c>
      <c r="J127" s="51" t="s">
        <v>48</v>
      </c>
      <c r="K127" s="51" t="s">
        <v>143</v>
      </c>
      <c r="L127" s="53">
        <v>4</v>
      </c>
      <c r="M127" s="54" t="s">
        <v>14</v>
      </c>
      <c r="N127" s="55">
        <v>78.16</v>
      </c>
    </row>
    <row r="128" spans="1:14" ht="62.5">
      <c r="A128" s="50">
        <v>114</v>
      </c>
      <c r="B128" s="51" t="s">
        <v>332</v>
      </c>
      <c r="C128" s="51" t="s">
        <v>320</v>
      </c>
      <c r="D128" s="51" t="s">
        <v>176</v>
      </c>
      <c r="E128" s="51" t="s">
        <v>60</v>
      </c>
      <c r="F128" s="51" t="s">
        <v>139</v>
      </c>
      <c r="G128" s="52" t="s">
        <v>140</v>
      </c>
      <c r="H128" s="52" t="s">
        <v>146</v>
      </c>
      <c r="I128" s="51" t="s">
        <v>182</v>
      </c>
      <c r="J128" s="51" t="s">
        <v>48</v>
      </c>
      <c r="K128" s="51" t="s">
        <v>143</v>
      </c>
      <c r="L128" s="53">
        <v>4</v>
      </c>
      <c r="M128" s="54" t="s">
        <v>14</v>
      </c>
      <c r="N128" s="55">
        <v>70.959999999999994</v>
      </c>
    </row>
    <row r="129" spans="1:14" ht="25">
      <c r="A129" s="50">
        <v>115</v>
      </c>
      <c r="B129" s="51" t="s">
        <v>333</v>
      </c>
      <c r="C129" s="51" t="s">
        <v>320</v>
      </c>
      <c r="D129" s="51" t="s">
        <v>176</v>
      </c>
      <c r="E129" s="51" t="s">
        <v>60</v>
      </c>
      <c r="F129" s="51" t="s">
        <v>139</v>
      </c>
      <c r="G129" s="52" t="s">
        <v>140</v>
      </c>
      <c r="H129" s="52" t="s">
        <v>146</v>
      </c>
      <c r="I129" s="51" t="s">
        <v>182</v>
      </c>
      <c r="J129" s="51" t="s">
        <v>172</v>
      </c>
      <c r="K129" s="51" t="s">
        <v>143</v>
      </c>
      <c r="L129" s="53">
        <v>5</v>
      </c>
      <c r="M129" s="54" t="s">
        <v>14</v>
      </c>
      <c r="N129" s="55">
        <v>8.1</v>
      </c>
    </row>
    <row r="130" spans="1:14" ht="25">
      <c r="A130" s="50">
        <v>116</v>
      </c>
      <c r="B130" s="51" t="s">
        <v>334</v>
      </c>
      <c r="C130" s="51" t="s">
        <v>320</v>
      </c>
      <c r="D130" s="51" t="s">
        <v>176</v>
      </c>
      <c r="E130" s="51" t="s">
        <v>60</v>
      </c>
      <c r="F130" s="51" t="s">
        <v>139</v>
      </c>
      <c r="G130" s="52" t="s">
        <v>140</v>
      </c>
      <c r="H130" s="52" t="s">
        <v>146</v>
      </c>
      <c r="I130" s="51" t="s">
        <v>182</v>
      </c>
      <c r="J130" s="51" t="s">
        <v>172</v>
      </c>
      <c r="K130" s="51" t="s">
        <v>143</v>
      </c>
      <c r="L130" s="53">
        <v>3</v>
      </c>
      <c r="M130" s="54" t="s">
        <v>14</v>
      </c>
      <c r="N130" s="55">
        <v>17.07</v>
      </c>
    </row>
    <row r="131" spans="1:14" ht="25">
      <c r="A131" s="50">
        <v>117</v>
      </c>
      <c r="B131" s="51" t="s">
        <v>335</v>
      </c>
      <c r="C131" s="51" t="s">
        <v>320</v>
      </c>
      <c r="D131" s="51" t="s">
        <v>176</v>
      </c>
      <c r="E131" s="51" t="s">
        <v>60</v>
      </c>
      <c r="F131" s="51" t="s">
        <v>139</v>
      </c>
      <c r="G131" s="52" t="s">
        <v>140</v>
      </c>
      <c r="H131" s="52" t="s">
        <v>146</v>
      </c>
      <c r="I131" s="51" t="s">
        <v>182</v>
      </c>
      <c r="J131" s="51" t="s">
        <v>48</v>
      </c>
      <c r="K131" s="51" t="s">
        <v>143</v>
      </c>
      <c r="L131" s="53">
        <v>10</v>
      </c>
      <c r="M131" s="54" t="s">
        <v>14</v>
      </c>
      <c r="N131" s="55">
        <v>31.4</v>
      </c>
    </row>
    <row r="132" spans="1:14" ht="37.5">
      <c r="A132" s="50">
        <v>118</v>
      </c>
      <c r="B132" s="51" t="s">
        <v>336</v>
      </c>
      <c r="C132" s="51" t="s">
        <v>320</v>
      </c>
      <c r="D132" s="51" t="s">
        <v>176</v>
      </c>
      <c r="E132" s="51" t="s">
        <v>60</v>
      </c>
      <c r="F132" s="51" t="s">
        <v>139</v>
      </c>
      <c r="G132" s="52" t="s">
        <v>140</v>
      </c>
      <c r="H132" s="52" t="s">
        <v>146</v>
      </c>
      <c r="I132" s="51" t="s">
        <v>182</v>
      </c>
      <c r="J132" s="51" t="s">
        <v>48</v>
      </c>
      <c r="K132" s="51" t="s">
        <v>143</v>
      </c>
      <c r="L132" s="53">
        <v>1</v>
      </c>
      <c r="M132" s="54" t="s">
        <v>14</v>
      </c>
      <c r="N132" s="55">
        <v>39.9</v>
      </c>
    </row>
    <row r="133" spans="1:14" ht="37.5">
      <c r="A133" s="50">
        <v>119</v>
      </c>
      <c r="B133" s="51" t="s">
        <v>337</v>
      </c>
      <c r="C133" s="51" t="s">
        <v>320</v>
      </c>
      <c r="D133" s="51" t="s">
        <v>176</v>
      </c>
      <c r="E133" s="51" t="s">
        <v>60</v>
      </c>
      <c r="F133" s="51" t="s">
        <v>139</v>
      </c>
      <c r="G133" s="52" t="s">
        <v>140</v>
      </c>
      <c r="H133" s="52" t="s">
        <v>146</v>
      </c>
      <c r="I133" s="51" t="s">
        <v>182</v>
      </c>
      <c r="J133" s="51" t="s">
        <v>48</v>
      </c>
      <c r="K133" s="51" t="s">
        <v>143</v>
      </c>
      <c r="L133" s="53">
        <v>1</v>
      </c>
      <c r="M133" s="54" t="s">
        <v>14</v>
      </c>
      <c r="N133" s="55">
        <v>141.58000000000001</v>
      </c>
    </row>
    <row r="134" spans="1:14" ht="25">
      <c r="A134" s="50">
        <v>120</v>
      </c>
      <c r="B134" s="51" t="s">
        <v>338</v>
      </c>
      <c r="C134" s="51" t="s">
        <v>320</v>
      </c>
      <c r="D134" s="51" t="s">
        <v>176</v>
      </c>
      <c r="E134" s="51" t="s">
        <v>60</v>
      </c>
      <c r="F134" s="51" t="s">
        <v>139</v>
      </c>
      <c r="G134" s="52" t="s">
        <v>140</v>
      </c>
      <c r="H134" s="52" t="s">
        <v>146</v>
      </c>
      <c r="I134" s="51" t="s">
        <v>182</v>
      </c>
      <c r="J134" s="51" t="s">
        <v>172</v>
      </c>
      <c r="K134" s="51" t="s">
        <v>143</v>
      </c>
      <c r="L134" s="53">
        <v>3</v>
      </c>
      <c r="M134" s="54" t="s">
        <v>14</v>
      </c>
      <c r="N134" s="55">
        <v>7.47</v>
      </c>
    </row>
    <row r="135" spans="1:14" ht="25">
      <c r="A135" s="50">
        <v>121</v>
      </c>
      <c r="B135" s="51" t="s">
        <v>339</v>
      </c>
      <c r="C135" s="51" t="s">
        <v>320</v>
      </c>
      <c r="D135" s="51" t="s">
        <v>176</v>
      </c>
      <c r="E135" s="51" t="s">
        <v>60</v>
      </c>
      <c r="F135" s="51" t="s">
        <v>139</v>
      </c>
      <c r="G135" s="52" t="s">
        <v>140</v>
      </c>
      <c r="H135" s="52" t="s">
        <v>146</v>
      </c>
      <c r="I135" s="51" t="s">
        <v>182</v>
      </c>
      <c r="J135" s="51" t="s">
        <v>48</v>
      </c>
      <c r="K135" s="51" t="s">
        <v>143</v>
      </c>
      <c r="L135" s="53">
        <v>3</v>
      </c>
      <c r="M135" s="54" t="s">
        <v>14</v>
      </c>
      <c r="N135" s="55">
        <v>207.66</v>
      </c>
    </row>
    <row r="136" spans="1:14" ht="25">
      <c r="A136" s="50">
        <v>122</v>
      </c>
      <c r="B136" s="51" t="s">
        <v>340</v>
      </c>
      <c r="C136" s="51" t="s">
        <v>320</v>
      </c>
      <c r="D136" s="51" t="s">
        <v>176</v>
      </c>
      <c r="E136" s="51" t="s">
        <v>60</v>
      </c>
      <c r="F136" s="51" t="s">
        <v>139</v>
      </c>
      <c r="G136" s="52" t="s">
        <v>140</v>
      </c>
      <c r="H136" s="52" t="s">
        <v>146</v>
      </c>
      <c r="I136" s="51" t="s">
        <v>182</v>
      </c>
      <c r="J136" s="51" t="s">
        <v>48</v>
      </c>
      <c r="K136" s="51" t="s">
        <v>143</v>
      </c>
      <c r="L136" s="53">
        <v>5</v>
      </c>
      <c r="M136" s="54" t="s">
        <v>14</v>
      </c>
      <c r="N136" s="55">
        <v>21.8</v>
      </c>
    </row>
    <row r="137" spans="1:14" ht="62.5">
      <c r="A137" s="50">
        <v>123</v>
      </c>
      <c r="B137" s="51" t="s">
        <v>341</v>
      </c>
      <c r="C137" s="51" t="s">
        <v>320</v>
      </c>
      <c r="D137" s="51" t="s">
        <v>176</v>
      </c>
      <c r="E137" s="51" t="s">
        <v>60</v>
      </c>
      <c r="F137" s="51" t="s">
        <v>139</v>
      </c>
      <c r="G137" s="52" t="s">
        <v>140</v>
      </c>
      <c r="H137" s="52" t="s">
        <v>146</v>
      </c>
      <c r="I137" s="51" t="s">
        <v>182</v>
      </c>
      <c r="J137" s="51" t="s">
        <v>172</v>
      </c>
      <c r="K137" s="51" t="s">
        <v>143</v>
      </c>
      <c r="L137" s="53">
        <v>3</v>
      </c>
      <c r="M137" s="54" t="s">
        <v>14</v>
      </c>
      <c r="N137" s="55">
        <v>21.8</v>
      </c>
    </row>
    <row r="138" spans="1:14" ht="37.5">
      <c r="A138" s="50">
        <v>124</v>
      </c>
      <c r="B138" s="51" t="s">
        <v>342</v>
      </c>
      <c r="C138" s="51" t="s">
        <v>320</v>
      </c>
      <c r="D138" s="51" t="s">
        <v>176</v>
      </c>
      <c r="E138" s="51" t="s">
        <v>60</v>
      </c>
      <c r="F138" s="51" t="s">
        <v>139</v>
      </c>
      <c r="G138" s="52" t="s">
        <v>140</v>
      </c>
      <c r="H138" s="52" t="s">
        <v>146</v>
      </c>
      <c r="I138" s="51" t="s">
        <v>182</v>
      </c>
      <c r="J138" s="51" t="s">
        <v>172</v>
      </c>
      <c r="K138" s="51" t="s">
        <v>143</v>
      </c>
      <c r="L138" s="53">
        <v>20</v>
      </c>
      <c r="M138" s="54" t="s">
        <v>14</v>
      </c>
      <c r="N138" s="55">
        <v>138.4</v>
      </c>
    </row>
    <row r="139" spans="1:14" ht="50">
      <c r="A139" s="50">
        <v>125</v>
      </c>
      <c r="B139" s="51" t="s">
        <v>343</v>
      </c>
      <c r="C139" s="51" t="s">
        <v>320</v>
      </c>
      <c r="D139" s="51" t="s">
        <v>176</v>
      </c>
      <c r="E139" s="51" t="s">
        <v>60</v>
      </c>
      <c r="F139" s="51" t="s">
        <v>139</v>
      </c>
      <c r="G139" s="52" t="s">
        <v>140</v>
      </c>
      <c r="H139" s="52" t="s">
        <v>146</v>
      </c>
      <c r="I139" s="51" t="s">
        <v>182</v>
      </c>
      <c r="J139" s="51" t="s">
        <v>48</v>
      </c>
      <c r="K139" s="51" t="s">
        <v>143</v>
      </c>
      <c r="L139" s="53">
        <v>50</v>
      </c>
      <c r="M139" s="54" t="s">
        <v>15</v>
      </c>
      <c r="N139" s="55">
        <v>577.5</v>
      </c>
    </row>
    <row r="140" spans="1:14" ht="37.5">
      <c r="A140" s="50">
        <v>126</v>
      </c>
      <c r="B140" s="51" t="s">
        <v>344</v>
      </c>
      <c r="C140" s="51" t="s">
        <v>320</v>
      </c>
      <c r="D140" s="51" t="s">
        <v>176</v>
      </c>
      <c r="E140" s="51" t="s">
        <v>60</v>
      </c>
      <c r="F140" s="51" t="s">
        <v>139</v>
      </c>
      <c r="G140" s="52" t="s">
        <v>140</v>
      </c>
      <c r="H140" s="52" t="s">
        <v>146</v>
      </c>
      <c r="I140" s="51" t="s">
        <v>182</v>
      </c>
      <c r="J140" s="51" t="s">
        <v>48</v>
      </c>
      <c r="K140" s="51" t="s">
        <v>143</v>
      </c>
      <c r="L140" s="53">
        <v>1</v>
      </c>
      <c r="M140" s="54" t="s">
        <v>16</v>
      </c>
      <c r="N140" s="55">
        <v>252.06</v>
      </c>
    </row>
    <row r="141" spans="1:14" ht="25">
      <c r="A141" s="50">
        <v>127</v>
      </c>
      <c r="B141" s="51" t="s">
        <v>345</v>
      </c>
      <c r="C141" s="51" t="s">
        <v>320</v>
      </c>
      <c r="D141" s="51" t="s">
        <v>176</v>
      </c>
      <c r="E141" s="51" t="s">
        <v>60</v>
      </c>
      <c r="F141" s="51" t="s">
        <v>139</v>
      </c>
      <c r="G141" s="52" t="s">
        <v>140</v>
      </c>
      <c r="H141" s="52" t="s">
        <v>146</v>
      </c>
      <c r="I141" s="51" t="s">
        <v>182</v>
      </c>
      <c r="J141" s="51" t="s">
        <v>48</v>
      </c>
      <c r="K141" s="51" t="s">
        <v>143</v>
      </c>
      <c r="L141" s="53">
        <v>1</v>
      </c>
      <c r="M141" s="54" t="s">
        <v>16</v>
      </c>
      <c r="N141" s="55">
        <v>162.66999999999999</v>
      </c>
    </row>
    <row r="142" spans="1:14" ht="25">
      <c r="A142" s="50">
        <v>128</v>
      </c>
      <c r="B142" s="51" t="s">
        <v>346</v>
      </c>
      <c r="C142" s="51" t="s">
        <v>320</v>
      </c>
      <c r="D142" s="51" t="s">
        <v>176</v>
      </c>
      <c r="E142" s="51" t="s">
        <v>60</v>
      </c>
      <c r="F142" s="51" t="s">
        <v>139</v>
      </c>
      <c r="G142" s="52" t="s">
        <v>140</v>
      </c>
      <c r="H142" s="52" t="s">
        <v>146</v>
      </c>
      <c r="I142" s="51" t="s">
        <v>182</v>
      </c>
      <c r="J142" s="51" t="s">
        <v>172</v>
      </c>
      <c r="K142" s="51" t="s">
        <v>143</v>
      </c>
      <c r="L142" s="53">
        <v>6</v>
      </c>
      <c r="M142" s="54" t="s">
        <v>16</v>
      </c>
      <c r="N142" s="55">
        <v>27.48</v>
      </c>
    </row>
    <row r="143" spans="1:14" ht="25">
      <c r="A143" s="50">
        <v>129</v>
      </c>
      <c r="B143" s="51" t="s">
        <v>347</v>
      </c>
      <c r="C143" s="51" t="s">
        <v>320</v>
      </c>
      <c r="D143" s="51" t="s">
        <v>176</v>
      </c>
      <c r="E143" s="51" t="s">
        <v>60</v>
      </c>
      <c r="F143" s="51" t="s">
        <v>139</v>
      </c>
      <c r="G143" s="52" t="s">
        <v>140</v>
      </c>
      <c r="H143" s="52" t="s">
        <v>146</v>
      </c>
      <c r="I143" s="51" t="s">
        <v>182</v>
      </c>
      <c r="J143" s="51" t="s">
        <v>48</v>
      </c>
      <c r="K143" s="51" t="s">
        <v>143</v>
      </c>
      <c r="L143" s="53">
        <v>7</v>
      </c>
      <c r="M143" s="54" t="s">
        <v>16</v>
      </c>
      <c r="N143" s="55">
        <v>32.83</v>
      </c>
    </row>
    <row r="144" spans="1:14" ht="25">
      <c r="A144" s="50">
        <v>130</v>
      </c>
      <c r="B144" s="51" t="s">
        <v>348</v>
      </c>
      <c r="C144" s="51" t="s">
        <v>320</v>
      </c>
      <c r="D144" s="51" t="s">
        <v>176</v>
      </c>
      <c r="E144" s="51" t="s">
        <v>60</v>
      </c>
      <c r="F144" s="51" t="s">
        <v>139</v>
      </c>
      <c r="G144" s="52" t="s">
        <v>140</v>
      </c>
      <c r="H144" s="52" t="s">
        <v>146</v>
      </c>
      <c r="I144" s="51" t="s">
        <v>182</v>
      </c>
      <c r="J144" s="51" t="s">
        <v>48</v>
      </c>
      <c r="K144" s="51" t="s">
        <v>143</v>
      </c>
      <c r="L144" s="53">
        <v>2</v>
      </c>
      <c r="M144" s="54" t="s">
        <v>16</v>
      </c>
      <c r="N144" s="55">
        <v>53.22</v>
      </c>
    </row>
    <row r="145" spans="1:14" ht="25">
      <c r="A145" s="50">
        <v>131</v>
      </c>
      <c r="B145" s="51" t="s">
        <v>349</v>
      </c>
      <c r="C145" s="51" t="s">
        <v>320</v>
      </c>
      <c r="D145" s="51" t="s">
        <v>176</v>
      </c>
      <c r="E145" s="51" t="s">
        <v>60</v>
      </c>
      <c r="F145" s="51" t="s">
        <v>139</v>
      </c>
      <c r="G145" s="52" t="s">
        <v>140</v>
      </c>
      <c r="H145" s="52" t="s">
        <v>146</v>
      </c>
      <c r="I145" s="51" t="s">
        <v>182</v>
      </c>
      <c r="J145" s="51" t="s">
        <v>48</v>
      </c>
      <c r="K145" s="51" t="s">
        <v>143</v>
      </c>
      <c r="L145" s="53">
        <v>10</v>
      </c>
      <c r="M145" s="54" t="s">
        <v>15</v>
      </c>
      <c r="N145" s="55">
        <v>54.5</v>
      </c>
    </row>
    <row r="146" spans="1:14" ht="75">
      <c r="A146" s="50">
        <v>132</v>
      </c>
      <c r="B146" s="51" t="s">
        <v>350</v>
      </c>
      <c r="C146" s="51" t="s">
        <v>320</v>
      </c>
      <c r="D146" s="51" t="s">
        <v>176</v>
      </c>
      <c r="E146" s="51" t="s">
        <v>60</v>
      </c>
      <c r="F146" s="51" t="s">
        <v>139</v>
      </c>
      <c r="G146" s="52" t="s">
        <v>140</v>
      </c>
      <c r="H146" s="52" t="s">
        <v>146</v>
      </c>
      <c r="I146" s="51" t="s">
        <v>182</v>
      </c>
      <c r="J146" s="51" t="s">
        <v>48</v>
      </c>
      <c r="K146" s="51" t="s">
        <v>143</v>
      </c>
      <c r="L146" s="53">
        <v>10</v>
      </c>
      <c r="M146" s="54" t="s">
        <v>14</v>
      </c>
      <c r="N146" s="55">
        <v>40.9</v>
      </c>
    </row>
    <row r="147" spans="1:14" ht="25">
      <c r="A147" s="50">
        <v>133</v>
      </c>
      <c r="B147" s="51" t="s">
        <v>351</v>
      </c>
      <c r="C147" s="51" t="s">
        <v>320</v>
      </c>
      <c r="D147" s="51" t="s">
        <v>176</v>
      </c>
      <c r="E147" s="51" t="s">
        <v>60</v>
      </c>
      <c r="F147" s="51" t="s">
        <v>139</v>
      </c>
      <c r="G147" s="52" t="s">
        <v>140</v>
      </c>
      <c r="H147" s="52" t="s">
        <v>146</v>
      </c>
      <c r="I147" s="51" t="s">
        <v>182</v>
      </c>
      <c r="J147" s="51" t="s">
        <v>48</v>
      </c>
      <c r="K147" s="51" t="s">
        <v>143</v>
      </c>
      <c r="L147" s="53">
        <v>5</v>
      </c>
      <c r="M147" s="54" t="s">
        <v>14</v>
      </c>
      <c r="N147" s="55">
        <v>10.199999999999999</v>
      </c>
    </row>
    <row r="148" spans="1:14" ht="87.5">
      <c r="A148" s="50">
        <v>134</v>
      </c>
      <c r="B148" s="51" t="s">
        <v>352</v>
      </c>
      <c r="C148" s="51" t="s">
        <v>320</v>
      </c>
      <c r="D148" s="51" t="s">
        <v>176</v>
      </c>
      <c r="E148" s="51" t="s">
        <v>60</v>
      </c>
      <c r="F148" s="51" t="s">
        <v>139</v>
      </c>
      <c r="G148" s="52" t="s">
        <v>140</v>
      </c>
      <c r="H148" s="52" t="s">
        <v>146</v>
      </c>
      <c r="I148" s="51" t="s">
        <v>182</v>
      </c>
      <c r="J148" s="51" t="s">
        <v>172</v>
      </c>
      <c r="K148" s="51" t="s">
        <v>143</v>
      </c>
      <c r="L148" s="53">
        <v>1</v>
      </c>
      <c r="M148" s="54" t="s">
        <v>14</v>
      </c>
      <c r="N148" s="55">
        <v>164.23</v>
      </c>
    </row>
    <row r="149" spans="1:14" ht="62.5">
      <c r="A149" s="50">
        <v>135</v>
      </c>
      <c r="B149" s="51" t="s">
        <v>353</v>
      </c>
      <c r="C149" s="51" t="s">
        <v>320</v>
      </c>
      <c r="D149" s="51" t="s">
        <v>176</v>
      </c>
      <c r="E149" s="51" t="s">
        <v>60</v>
      </c>
      <c r="F149" s="51" t="s">
        <v>139</v>
      </c>
      <c r="G149" s="52" t="s">
        <v>140</v>
      </c>
      <c r="H149" s="52" t="s">
        <v>146</v>
      </c>
      <c r="I149" s="51" t="s">
        <v>182</v>
      </c>
      <c r="J149" s="51" t="s">
        <v>48</v>
      </c>
      <c r="K149" s="51" t="s">
        <v>143</v>
      </c>
      <c r="L149" s="53">
        <v>2</v>
      </c>
      <c r="M149" s="54" t="s">
        <v>14</v>
      </c>
      <c r="N149" s="55">
        <v>119.9</v>
      </c>
    </row>
    <row r="150" spans="1:14" ht="50">
      <c r="A150" s="50">
        <v>136</v>
      </c>
      <c r="B150" s="51" t="s">
        <v>354</v>
      </c>
      <c r="C150" s="51" t="s">
        <v>320</v>
      </c>
      <c r="D150" s="51" t="s">
        <v>176</v>
      </c>
      <c r="E150" s="51" t="s">
        <v>60</v>
      </c>
      <c r="F150" s="51" t="s">
        <v>139</v>
      </c>
      <c r="G150" s="52" t="s">
        <v>140</v>
      </c>
      <c r="H150" s="52" t="s">
        <v>146</v>
      </c>
      <c r="I150" s="51" t="s">
        <v>182</v>
      </c>
      <c r="J150" s="51" t="s">
        <v>172</v>
      </c>
      <c r="K150" s="51" t="s">
        <v>143</v>
      </c>
      <c r="L150" s="53">
        <v>1</v>
      </c>
      <c r="M150" s="54" t="s">
        <v>16</v>
      </c>
      <c r="N150" s="55">
        <v>8.5</v>
      </c>
    </row>
    <row r="151" spans="1:14" ht="50">
      <c r="A151" s="50">
        <v>137</v>
      </c>
      <c r="B151" s="51" t="s">
        <v>355</v>
      </c>
      <c r="C151" s="51" t="s">
        <v>320</v>
      </c>
      <c r="D151" s="51" t="s">
        <v>176</v>
      </c>
      <c r="E151" s="51" t="s">
        <v>60</v>
      </c>
      <c r="F151" s="51" t="s">
        <v>139</v>
      </c>
      <c r="G151" s="52" t="s">
        <v>140</v>
      </c>
      <c r="H151" s="52" t="s">
        <v>146</v>
      </c>
      <c r="I151" s="51" t="s">
        <v>182</v>
      </c>
      <c r="J151" s="51" t="s">
        <v>48</v>
      </c>
      <c r="K151" s="51" t="s">
        <v>143</v>
      </c>
      <c r="L151" s="53">
        <v>2</v>
      </c>
      <c r="M151" s="54" t="s">
        <v>16</v>
      </c>
      <c r="N151" s="55">
        <v>22.24</v>
      </c>
    </row>
    <row r="152" spans="1:14" ht="50">
      <c r="A152" s="50">
        <v>138</v>
      </c>
      <c r="B152" s="51" t="s">
        <v>356</v>
      </c>
      <c r="C152" s="51" t="s">
        <v>320</v>
      </c>
      <c r="D152" s="51" t="s">
        <v>176</v>
      </c>
      <c r="E152" s="51" t="s">
        <v>60</v>
      </c>
      <c r="F152" s="51" t="s">
        <v>139</v>
      </c>
      <c r="G152" s="52" t="s">
        <v>140</v>
      </c>
      <c r="H152" s="52" t="s">
        <v>146</v>
      </c>
      <c r="I152" s="51" t="s">
        <v>182</v>
      </c>
      <c r="J152" s="51" t="s">
        <v>172</v>
      </c>
      <c r="K152" s="51" t="s">
        <v>143</v>
      </c>
      <c r="L152" s="53">
        <v>3</v>
      </c>
      <c r="M152" s="54" t="s">
        <v>14</v>
      </c>
      <c r="N152" s="55">
        <v>81.239999999999995</v>
      </c>
    </row>
    <row r="153" spans="1:14" ht="50">
      <c r="A153" s="50">
        <v>139</v>
      </c>
      <c r="B153" s="51" t="s">
        <v>357</v>
      </c>
      <c r="C153" s="51" t="s">
        <v>320</v>
      </c>
      <c r="D153" s="51" t="s">
        <v>176</v>
      </c>
      <c r="E153" s="51" t="s">
        <v>60</v>
      </c>
      <c r="F153" s="51" t="s">
        <v>139</v>
      </c>
      <c r="G153" s="52" t="s">
        <v>140</v>
      </c>
      <c r="H153" s="52" t="s">
        <v>146</v>
      </c>
      <c r="I153" s="51" t="s">
        <v>182</v>
      </c>
      <c r="J153" s="51" t="s">
        <v>172</v>
      </c>
      <c r="K153" s="51" t="s">
        <v>143</v>
      </c>
      <c r="L153" s="53">
        <v>2</v>
      </c>
      <c r="M153" s="54" t="s">
        <v>14</v>
      </c>
      <c r="N153" s="55">
        <v>142.24</v>
      </c>
    </row>
    <row r="154" spans="1:14" ht="25">
      <c r="A154" s="50">
        <v>140</v>
      </c>
      <c r="B154" s="51" t="s">
        <v>358</v>
      </c>
      <c r="C154" s="51" t="s">
        <v>320</v>
      </c>
      <c r="D154" s="51" t="s">
        <v>176</v>
      </c>
      <c r="E154" s="51" t="s">
        <v>60</v>
      </c>
      <c r="F154" s="51" t="s">
        <v>139</v>
      </c>
      <c r="G154" s="52" t="s">
        <v>140</v>
      </c>
      <c r="H154" s="52" t="s">
        <v>146</v>
      </c>
      <c r="I154" s="51" t="s">
        <v>182</v>
      </c>
      <c r="J154" s="51" t="s">
        <v>48</v>
      </c>
      <c r="K154" s="51" t="s">
        <v>143</v>
      </c>
      <c r="L154" s="53">
        <v>3</v>
      </c>
      <c r="M154" s="54" t="s">
        <v>14</v>
      </c>
      <c r="N154" s="55">
        <v>206.01</v>
      </c>
    </row>
    <row r="155" spans="1:14" ht="50">
      <c r="A155" s="50">
        <v>141</v>
      </c>
      <c r="B155" s="51" t="s">
        <v>359</v>
      </c>
      <c r="C155" s="51" t="s">
        <v>320</v>
      </c>
      <c r="D155" s="51" t="s">
        <v>176</v>
      </c>
      <c r="E155" s="51" t="s">
        <v>60</v>
      </c>
      <c r="F155" s="51" t="s">
        <v>139</v>
      </c>
      <c r="G155" s="52" t="s">
        <v>140</v>
      </c>
      <c r="H155" s="52" t="s">
        <v>146</v>
      </c>
      <c r="I155" s="51" t="s">
        <v>182</v>
      </c>
      <c r="J155" s="51" t="s">
        <v>48</v>
      </c>
      <c r="K155" s="51" t="s">
        <v>143</v>
      </c>
      <c r="L155" s="53">
        <v>10</v>
      </c>
      <c r="M155" s="54" t="s">
        <v>14</v>
      </c>
      <c r="N155" s="55">
        <v>298.8</v>
      </c>
    </row>
    <row r="156" spans="1:14" ht="37.5">
      <c r="A156" s="50">
        <v>142</v>
      </c>
      <c r="B156" s="51" t="s">
        <v>360</v>
      </c>
      <c r="C156" s="51" t="s">
        <v>320</v>
      </c>
      <c r="D156" s="51" t="s">
        <v>176</v>
      </c>
      <c r="E156" s="51" t="s">
        <v>60</v>
      </c>
      <c r="F156" s="51" t="s">
        <v>139</v>
      </c>
      <c r="G156" s="52" t="s">
        <v>140</v>
      </c>
      <c r="H156" s="52" t="s">
        <v>146</v>
      </c>
      <c r="I156" s="51" t="s">
        <v>182</v>
      </c>
      <c r="J156" s="51" t="s">
        <v>172</v>
      </c>
      <c r="K156" s="51" t="s">
        <v>143</v>
      </c>
      <c r="L156" s="53">
        <v>50</v>
      </c>
      <c r="M156" s="54" t="s">
        <v>14</v>
      </c>
      <c r="N156" s="55">
        <v>82</v>
      </c>
    </row>
    <row r="157" spans="1:14" ht="37.5">
      <c r="A157" s="50">
        <v>143</v>
      </c>
      <c r="B157" s="51" t="s">
        <v>361</v>
      </c>
      <c r="C157" s="51" t="s">
        <v>320</v>
      </c>
      <c r="D157" s="51" t="s">
        <v>176</v>
      </c>
      <c r="E157" s="51" t="s">
        <v>60</v>
      </c>
      <c r="F157" s="51" t="s">
        <v>139</v>
      </c>
      <c r="G157" s="52" t="s">
        <v>140</v>
      </c>
      <c r="H157" s="52" t="s">
        <v>146</v>
      </c>
      <c r="I157" s="51" t="s">
        <v>182</v>
      </c>
      <c r="J157" s="51" t="s">
        <v>48</v>
      </c>
      <c r="K157" s="51" t="s">
        <v>143</v>
      </c>
      <c r="L157" s="53">
        <v>20</v>
      </c>
      <c r="M157" s="54" t="s">
        <v>14</v>
      </c>
      <c r="N157" s="55">
        <v>484.6</v>
      </c>
    </row>
    <row r="158" spans="1:14" ht="37.5">
      <c r="A158" s="50">
        <v>144</v>
      </c>
      <c r="B158" s="51" t="s">
        <v>362</v>
      </c>
      <c r="C158" s="51" t="s">
        <v>320</v>
      </c>
      <c r="D158" s="51" t="s">
        <v>176</v>
      </c>
      <c r="E158" s="51" t="s">
        <v>60</v>
      </c>
      <c r="F158" s="51" t="s">
        <v>139</v>
      </c>
      <c r="G158" s="52" t="s">
        <v>140</v>
      </c>
      <c r="H158" s="52" t="s">
        <v>146</v>
      </c>
      <c r="I158" s="51" t="s">
        <v>182</v>
      </c>
      <c r="J158" s="51" t="s">
        <v>48</v>
      </c>
      <c r="K158" s="51" t="s">
        <v>143</v>
      </c>
      <c r="L158" s="53">
        <v>1</v>
      </c>
      <c r="M158" s="54" t="s">
        <v>14</v>
      </c>
      <c r="N158" s="55">
        <v>79.27</v>
      </c>
    </row>
    <row r="159" spans="1:14" ht="37.5">
      <c r="A159" s="50">
        <v>145</v>
      </c>
      <c r="B159" s="51" t="s">
        <v>363</v>
      </c>
      <c r="C159" s="51" t="s">
        <v>320</v>
      </c>
      <c r="D159" s="51" t="s">
        <v>176</v>
      </c>
      <c r="E159" s="51" t="s">
        <v>60</v>
      </c>
      <c r="F159" s="51" t="s">
        <v>139</v>
      </c>
      <c r="G159" s="52" t="s">
        <v>140</v>
      </c>
      <c r="H159" s="52" t="s">
        <v>146</v>
      </c>
      <c r="I159" s="51" t="s">
        <v>182</v>
      </c>
      <c r="J159" s="51" t="s">
        <v>172</v>
      </c>
      <c r="K159" s="51" t="s">
        <v>143</v>
      </c>
      <c r="L159" s="53">
        <v>10</v>
      </c>
      <c r="M159" s="54" t="s">
        <v>14</v>
      </c>
      <c r="N159" s="55">
        <v>23.6</v>
      </c>
    </row>
    <row r="160" spans="1:14" ht="37.5">
      <c r="A160" s="50">
        <v>146</v>
      </c>
      <c r="B160" s="51" t="s">
        <v>364</v>
      </c>
      <c r="C160" s="51" t="s">
        <v>320</v>
      </c>
      <c r="D160" s="51" t="s">
        <v>176</v>
      </c>
      <c r="E160" s="51" t="s">
        <v>60</v>
      </c>
      <c r="F160" s="51" t="s">
        <v>139</v>
      </c>
      <c r="G160" s="52" t="s">
        <v>140</v>
      </c>
      <c r="H160" s="52" t="s">
        <v>146</v>
      </c>
      <c r="I160" s="51" t="s">
        <v>182</v>
      </c>
      <c r="J160" s="51" t="s">
        <v>48</v>
      </c>
      <c r="K160" s="51" t="s">
        <v>143</v>
      </c>
      <c r="L160" s="53">
        <v>20</v>
      </c>
      <c r="M160" s="54" t="s">
        <v>14</v>
      </c>
      <c r="N160" s="55">
        <v>220.6</v>
      </c>
    </row>
    <row r="161" spans="1:14" ht="112.5">
      <c r="A161" s="50">
        <v>147</v>
      </c>
      <c r="B161" s="51" t="s">
        <v>365</v>
      </c>
      <c r="C161" s="51" t="s">
        <v>320</v>
      </c>
      <c r="D161" s="51" t="s">
        <v>176</v>
      </c>
      <c r="E161" s="51" t="s">
        <v>60</v>
      </c>
      <c r="F161" s="51" t="s">
        <v>139</v>
      </c>
      <c r="G161" s="52" t="s">
        <v>140</v>
      </c>
      <c r="H161" s="52" t="s">
        <v>146</v>
      </c>
      <c r="I161" s="51" t="s">
        <v>182</v>
      </c>
      <c r="J161" s="51" t="s">
        <v>48</v>
      </c>
      <c r="K161" s="51" t="s">
        <v>143</v>
      </c>
      <c r="L161" s="53">
        <v>1</v>
      </c>
      <c r="M161" s="54" t="s">
        <v>14</v>
      </c>
      <c r="N161" s="55">
        <v>214.83</v>
      </c>
    </row>
    <row r="162" spans="1:14" ht="37.5">
      <c r="A162" s="50">
        <v>148</v>
      </c>
      <c r="B162" s="51" t="s">
        <v>366</v>
      </c>
      <c r="C162" s="51" t="s">
        <v>320</v>
      </c>
      <c r="D162" s="51" t="s">
        <v>176</v>
      </c>
      <c r="E162" s="51" t="s">
        <v>60</v>
      </c>
      <c r="F162" s="51" t="s">
        <v>139</v>
      </c>
      <c r="G162" s="52" t="s">
        <v>140</v>
      </c>
      <c r="H162" s="52" t="s">
        <v>146</v>
      </c>
      <c r="I162" s="51" t="s">
        <v>182</v>
      </c>
      <c r="J162" s="51" t="s">
        <v>48</v>
      </c>
      <c r="K162" s="51" t="s">
        <v>143</v>
      </c>
      <c r="L162" s="53">
        <v>6</v>
      </c>
      <c r="M162" s="54" t="s">
        <v>14</v>
      </c>
      <c r="N162" s="55">
        <v>86.34</v>
      </c>
    </row>
    <row r="163" spans="1:14" ht="87.5">
      <c r="A163" s="50">
        <v>149</v>
      </c>
      <c r="B163" s="51" t="s">
        <v>367</v>
      </c>
      <c r="C163" s="51" t="s">
        <v>320</v>
      </c>
      <c r="D163" s="51" t="s">
        <v>176</v>
      </c>
      <c r="E163" s="51" t="s">
        <v>60</v>
      </c>
      <c r="F163" s="51" t="s">
        <v>139</v>
      </c>
      <c r="G163" s="52" t="s">
        <v>140</v>
      </c>
      <c r="H163" s="52" t="s">
        <v>146</v>
      </c>
      <c r="I163" s="51" t="s">
        <v>182</v>
      </c>
      <c r="J163" s="51" t="s">
        <v>48</v>
      </c>
      <c r="K163" s="51" t="s">
        <v>143</v>
      </c>
      <c r="L163" s="53">
        <v>4</v>
      </c>
      <c r="M163" s="54" t="s">
        <v>14</v>
      </c>
      <c r="N163" s="55">
        <v>41.28</v>
      </c>
    </row>
    <row r="164" spans="1:14" ht="25">
      <c r="A164" s="50">
        <v>150</v>
      </c>
      <c r="B164" s="51" t="s">
        <v>368</v>
      </c>
      <c r="C164" s="51" t="s">
        <v>320</v>
      </c>
      <c r="D164" s="51" t="s">
        <v>176</v>
      </c>
      <c r="E164" s="51" t="s">
        <v>60</v>
      </c>
      <c r="F164" s="51" t="s">
        <v>139</v>
      </c>
      <c r="G164" s="52" t="s">
        <v>140</v>
      </c>
      <c r="H164" s="52" t="s">
        <v>146</v>
      </c>
      <c r="I164" s="51" t="s">
        <v>182</v>
      </c>
      <c r="J164" s="51" t="s">
        <v>48</v>
      </c>
      <c r="K164" s="51" t="s">
        <v>143</v>
      </c>
      <c r="L164" s="53">
        <v>2</v>
      </c>
      <c r="M164" s="54" t="s">
        <v>14</v>
      </c>
      <c r="N164" s="55">
        <v>35.799999999999997</v>
      </c>
    </row>
    <row r="165" spans="1:14" ht="37.5">
      <c r="A165" s="50">
        <v>151</v>
      </c>
      <c r="B165" s="51" t="s">
        <v>369</v>
      </c>
      <c r="C165" s="51" t="s">
        <v>320</v>
      </c>
      <c r="D165" s="51" t="s">
        <v>176</v>
      </c>
      <c r="E165" s="51" t="s">
        <v>60</v>
      </c>
      <c r="F165" s="51" t="s">
        <v>139</v>
      </c>
      <c r="G165" s="52" t="s">
        <v>140</v>
      </c>
      <c r="H165" s="52" t="s">
        <v>146</v>
      </c>
      <c r="I165" s="51" t="s">
        <v>182</v>
      </c>
      <c r="J165" s="51" t="s">
        <v>48</v>
      </c>
      <c r="K165" s="51" t="s">
        <v>143</v>
      </c>
      <c r="L165" s="53">
        <v>3</v>
      </c>
      <c r="M165" s="54" t="s">
        <v>14</v>
      </c>
      <c r="N165" s="55">
        <v>21.42</v>
      </c>
    </row>
    <row r="166" spans="1:14" ht="25">
      <c r="A166" s="50">
        <v>152</v>
      </c>
      <c r="B166" s="51" t="s">
        <v>370</v>
      </c>
      <c r="C166" s="51" t="s">
        <v>320</v>
      </c>
      <c r="D166" s="51" t="s">
        <v>176</v>
      </c>
      <c r="E166" s="51" t="s">
        <v>60</v>
      </c>
      <c r="F166" s="51" t="s">
        <v>139</v>
      </c>
      <c r="G166" s="52" t="s">
        <v>140</v>
      </c>
      <c r="H166" s="52" t="s">
        <v>146</v>
      </c>
      <c r="I166" s="51" t="s">
        <v>182</v>
      </c>
      <c r="J166" s="51" t="s">
        <v>48</v>
      </c>
      <c r="K166" s="51" t="s">
        <v>143</v>
      </c>
      <c r="L166" s="53">
        <v>2</v>
      </c>
      <c r="M166" s="54" t="s">
        <v>14</v>
      </c>
      <c r="N166" s="55">
        <v>37.880000000000003</v>
      </c>
    </row>
    <row r="167" spans="1:14" ht="50">
      <c r="A167" s="50">
        <v>153</v>
      </c>
      <c r="B167" s="51" t="s">
        <v>371</v>
      </c>
      <c r="C167" s="51" t="s">
        <v>320</v>
      </c>
      <c r="D167" s="51" t="s">
        <v>176</v>
      </c>
      <c r="E167" s="51" t="s">
        <v>60</v>
      </c>
      <c r="F167" s="51" t="s">
        <v>139</v>
      </c>
      <c r="G167" s="52" t="s">
        <v>140</v>
      </c>
      <c r="H167" s="52" t="s">
        <v>146</v>
      </c>
      <c r="I167" s="51" t="s">
        <v>182</v>
      </c>
      <c r="J167" s="51" t="s">
        <v>172</v>
      </c>
      <c r="K167" s="51" t="s">
        <v>143</v>
      </c>
      <c r="L167" s="53">
        <v>2</v>
      </c>
      <c r="M167" s="54" t="s">
        <v>372</v>
      </c>
      <c r="N167" s="55">
        <v>160</v>
      </c>
    </row>
    <row r="168" spans="1:14" ht="37.5">
      <c r="A168" s="50">
        <v>154</v>
      </c>
      <c r="B168" s="51" t="s">
        <v>373</v>
      </c>
      <c r="C168" s="51" t="s">
        <v>320</v>
      </c>
      <c r="D168" s="51" t="s">
        <v>176</v>
      </c>
      <c r="E168" s="51" t="s">
        <v>60</v>
      </c>
      <c r="F168" s="51" t="s">
        <v>139</v>
      </c>
      <c r="G168" s="52" t="s">
        <v>140</v>
      </c>
      <c r="H168" s="52" t="s">
        <v>146</v>
      </c>
      <c r="I168" s="51" t="s">
        <v>182</v>
      </c>
      <c r="J168" s="51" t="s">
        <v>48</v>
      </c>
      <c r="K168" s="51" t="s">
        <v>143</v>
      </c>
      <c r="L168" s="53">
        <v>3</v>
      </c>
      <c r="M168" s="54" t="s">
        <v>372</v>
      </c>
      <c r="N168" s="55">
        <v>60</v>
      </c>
    </row>
    <row r="169" spans="1:14" ht="137.5">
      <c r="A169" s="50">
        <v>155</v>
      </c>
      <c r="B169" s="51" t="s">
        <v>374</v>
      </c>
      <c r="C169" s="51" t="s">
        <v>320</v>
      </c>
      <c r="D169" s="51" t="s">
        <v>176</v>
      </c>
      <c r="E169" s="51" t="s">
        <v>60</v>
      </c>
      <c r="F169" s="51" t="s">
        <v>139</v>
      </c>
      <c r="G169" s="52" t="s">
        <v>140</v>
      </c>
      <c r="H169" s="52" t="s">
        <v>146</v>
      </c>
      <c r="I169" s="51" t="s">
        <v>182</v>
      </c>
      <c r="J169" s="51" t="s">
        <v>48</v>
      </c>
      <c r="K169" s="51" t="s">
        <v>143</v>
      </c>
      <c r="L169" s="53">
        <v>5</v>
      </c>
      <c r="M169" s="54" t="s">
        <v>14</v>
      </c>
      <c r="N169" s="55">
        <v>22.05</v>
      </c>
    </row>
    <row r="170" spans="1:14" ht="75">
      <c r="A170" s="50">
        <v>156</v>
      </c>
      <c r="B170" s="51" t="s">
        <v>375</v>
      </c>
      <c r="C170" s="51" t="s">
        <v>320</v>
      </c>
      <c r="D170" s="51" t="s">
        <v>176</v>
      </c>
      <c r="E170" s="51" t="s">
        <v>60</v>
      </c>
      <c r="F170" s="51" t="s">
        <v>139</v>
      </c>
      <c r="G170" s="52" t="s">
        <v>140</v>
      </c>
      <c r="H170" s="52" t="s">
        <v>146</v>
      </c>
      <c r="I170" s="51" t="s">
        <v>182</v>
      </c>
      <c r="J170" s="51" t="s">
        <v>172</v>
      </c>
      <c r="K170" s="51" t="s">
        <v>143</v>
      </c>
      <c r="L170" s="53">
        <v>5</v>
      </c>
      <c r="M170" s="54" t="s">
        <v>14</v>
      </c>
      <c r="N170" s="55">
        <v>20.65</v>
      </c>
    </row>
    <row r="171" spans="1:14" ht="25">
      <c r="A171" s="50">
        <v>157</v>
      </c>
      <c r="B171" s="51" t="s">
        <v>376</v>
      </c>
      <c r="C171" s="51" t="s">
        <v>320</v>
      </c>
      <c r="D171" s="51" t="s">
        <v>176</v>
      </c>
      <c r="E171" s="51" t="s">
        <v>60</v>
      </c>
      <c r="F171" s="51" t="s">
        <v>139</v>
      </c>
      <c r="G171" s="52" t="s">
        <v>140</v>
      </c>
      <c r="H171" s="52" t="s">
        <v>146</v>
      </c>
      <c r="I171" s="51" t="s">
        <v>182</v>
      </c>
      <c r="J171" s="51" t="s">
        <v>172</v>
      </c>
      <c r="K171" s="51" t="s">
        <v>143</v>
      </c>
      <c r="L171" s="53">
        <v>2</v>
      </c>
      <c r="M171" s="54" t="s">
        <v>16</v>
      </c>
      <c r="N171" s="55">
        <v>34</v>
      </c>
    </row>
    <row r="172" spans="1:14" ht="25.5" thickBot="1">
      <c r="A172" s="50">
        <v>158</v>
      </c>
      <c r="B172" s="51" t="s">
        <v>377</v>
      </c>
      <c r="C172" s="51" t="s">
        <v>320</v>
      </c>
      <c r="D172" s="51" t="s">
        <v>176</v>
      </c>
      <c r="E172" s="51" t="s">
        <v>60</v>
      </c>
      <c r="F172" s="51" t="s">
        <v>139</v>
      </c>
      <c r="G172" s="52" t="s">
        <v>140</v>
      </c>
      <c r="H172" s="52" t="s">
        <v>146</v>
      </c>
      <c r="I172" s="51" t="s">
        <v>182</v>
      </c>
      <c r="J172" s="51" t="s">
        <v>48</v>
      </c>
      <c r="K172" s="51" t="s">
        <v>143</v>
      </c>
      <c r="L172" s="53">
        <v>1</v>
      </c>
      <c r="M172" s="54" t="s">
        <v>14</v>
      </c>
      <c r="N172" s="55">
        <v>80</v>
      </c>
    </row>
    <row r="173" spans="1:14" ht="26.5" thickBot="1">
      <c r="A173" s="39"/>
      <c r="B173" s="40" t="s">
        <v>378</v>
      </c>
      <c r="C173" s="40"/>
      <c r="D173" s="40"/>
      <c r="E173" s="40"/>
      <c r="F173" s="40"/>
      <c r="G173" s="40"/>
      <c r="H173" s="41"/>
      <c r="I173" s="40"/>
      <c r="J173" s="40"/>
      <c r="K173" s="40"/>
      <c r="L173" s="42"/>
      <c r="M173" s="40"/>
      <c r="N173" s="43"/>
    </row>
    <row r="174" spans="1:14" ht="37.5">
      <c r="A174" s="50">
        <v>159</v>
      </c>
      <c r="B174" s="51" t="s">
        <v>379</v>
      </c>
      <c r="C174" s="51" t="s">
        <v>380</v>
      </c>
      <c r="D174" s="51" t="s">
        <v>64</v>
      </c>
      <c r="E174" s="51" t="s">
        <v>151</v>
      </c>
      <c r="F174" s="51" t="s">
        <v>139</v>
      </c>
      <c r="G174" s="52" t="s">
        <v>140</v>
      </c>
      <c r="H174" s="52" t="s">
        <v>152</v>
      </c>
      <c r="I174" s="51" t="s">
        <v>381</v>
      </c>
      <c r="J174" s="51" t="s">
        <v>48</v>
      </c>
      <c r="K174" s="51" t="s">
        <v>143</v>
      </c>
      <c r="L174" s="53">
        <v>12</v>
      </c>
      <c r="M174" s="54" t="s">
        <v>153</v>
      </c>
      <c r="N174" s="55">
        <v>600000</v>
      </c>
    </row>
    <row r="175" spans="1:14" ht="50.5" thickBot="1">
      <c r="A175" s="50">
        <v>160</v>
      </c>
      <c r="B175" s="51" t="s">
        <v>382</v>
      </c>
      <c r="C175" s="51" t="s">
        <v>383</v>
      </c>
      <c r="D175" s="51" t="s">
        <v>64</v>
      </c>
      <c r="E175" s="51" t="s">
        <v>151</v>
      </c>
      <c r="F175" s="51" t="s">
        <v>139</v>
      </c>
      <c r="G175" s="52" t="s">
        <v>140</v>
      </c>
      <c r="H175" s="52" t="s">
        <v>152</v>
      </c>
      <c r="I175" s="51" t="s">
        <v>381</v>
      </c>
      <c r="J175" s="51" t="s">
        <v>48</v>
      </c>
      <c r="K175" s="51" t="s">
        <v>143</v>
      </c>
      <c r="L175" s="53">
        <v>10</v>
      </c>
      <c r="M175" s="54" t="s">
        <v>14</v>
      </c>
      <c r="N175" s="55">
        <v>30000</v>
      </c>
    </row>
    <row r="176" spans="1:14" ht="15" thickBot="1">
      <c r="A176" s="39"/>
      <c r="B176" s="40" t="s">
        <v>384</v>
      </c>
      <c r="C176" s="40"/>
      <c r="D176" s="40"/>
      <c r="E176" s="40"/>
      <c r="F176" s="40"/>
      <c r="G176" s="40"/>
      <c r="H176" s="41"/>
      <c r="I176" s="40"/>
      <c r="J176" s="40"/>
      <c r="K176" s="40"/>
      <c r="L176" s="42"/>
      <c r="M176" s="40"/>
      <c r="N176" s="43"/>
    </row>
    <row r="177" spans="1:14" ht="37.5">
      <c r="A177" s="50">
        <v>161</v>
      </c>
      <c r="B177" s="51" t="s">
        <v>385</v>
      </c>
      <c r="C177" s="51" t="s">
        <v>386</v>
      </c>
      <c r="D177" s="51" t="s">
        <v>64</v>
      </c>
      <c r="E177" s="51" t="s">
        <v>151</v>
      </c>
      <c r="F177" s="51" t="s">
        <v>157</v>
      </c>
      <c r="G177" s="52" t="s">
        <v>158</v>
      </c>
      <c r="H177" s="52" t="s">
        <v>140</v>
      </c>
      <c r="I177" s="51" t="s">
        <v>387</v>
      </c>
      <c r="J177" s="51" t="s">
        <v>48</v>
      </c>
      <c r="K177" s="51" t="s">
        <v>143</v>
      </c>
      <c r="L177" s="53">
        <v>12</v>
      </c>
      <c r="M177" s="54" t="s">
        <v>153</v>
      </c>
      <c r="N177" s="55" t="s">
        <v>388</v>
      </c>
    </row>
    <row r="178" spans="1:14" ht="75">
      <c r="A178" s="50">
        <v>162</v>
      </c>
      <c r="B178" s="51" t="s">
        <v>389</v>
      </c>
      <c r="C178" s="51" t="s">
        <v>390</v>
      </c>
      <c r="D178" s="51" t="s">
        <v>42</v>
      </c>
      <c r="E178" s="51" t="s">
        <v>138</v>
      </c>
      <c r="F178" s="51" t="s">
        <v>139</v>
      </c>
      <c r="G178" s="52" t="s">
        <v>140</v>
      </c>
      <c r="H178" s="52" t="s">
        <v>391</v>
      </c>
      <c r="I178" s="51" t="s">
        <v>387</v>
      </c>
      <c r="J178" s="51" t="s">
        <v>48</v>
      </c>
      <c r="K178" s="51" t="s">
        <v>143</v>
      </c>
      <c r="L178" s="53">
        <v>1000</v>
      </c>
      <c r="M178" s="54" t="s">
        <v>392</v>
      </c>
      <c r="N178" s="55">
        <v>90000</v>
      </c>
    </row>
    <row r="179" spans="1:14" ht="75">
      <c r="A179" s="50">
        <v>163</v>
      </c>
      <c r="B179" s="51" t="s">
        <v>393</v>
      </c>
      <c r="C179" s="51" t="s">
        <v>394</v>
      </c>
      <c r="D179" s="51" t="s">
        <v>42</v>
      </c>
      <c r="E179" s="51" t="s">
        <v>138</v>
      </c>
      <c r="F179" s="51" t="s">
        <v>139</v>
      </c>
      <c r="G179" s="52" t="s">
        <v>140</v>
      </c>
      <c r="H179" s="52" t="s">
        <v>391</v>
      </c>
      <c r="I179" s="51" t="s">
        <v>387</v>
      </c>
      <c r="J179" s="51" t="s">
        <v>48</v>
      </c>
      <c r="K179" s="51" t="s">
        <v>143</v>
      </c>
      <c r="L179" s="53">
        <v>1000</v>
      </c>
      <c r="M179" s="54" t="s">
        <v>14</v>
      </c>
      <c r="N179" s="55">
        <v>500000</v>
      </c>
    </row>
    <row r="180" spans="1:14" ht="75">
      <c r="A180" s="50">
        <v>164</v>
      </c>
      <c r="B180" s="51" t="s">
        <v>395</v>
      </c>
      <c r="C180" s="51" t="s">
        <v>396</v>
      </c>
      <c r="D180" s="51" t="s">
        <v>64</v>
      </c>
      <c r="E180" s="51" t="s">
        <v>138</v>
      </c>
      <c r="F180" s="51" t="s">
        <v>139</v>
      </c>
      <c r="G180" s="52" t="s">
        <v>140</v>
      </c>
      <c r="H180" s="52" t="s">
        <v>391</v>
      </c>
      <c r="I180" s="51" t="s">
        <v>387</v>
      </c>
      <c r="J180" s="51" t="s">
        <v>48</v>
      </c>
      <c r="K180" s="51" t="s">
        <v>143</v>
      </c>
      <c r="L180" s="53">
        <v>27</v>
      </c>
      <c r="M180" s="54" t="s">
        <v>14</v>
      </c>
      <c r="N180" s="55">
        <v>1800000</v>
      </c>
    </row>
    <row r="181" spans="1:14" ht="100">
      <c r="A181" s="50">
        <v>165</v>
      </c>
      <c r="B181" s="51" t="s">
        <v>397</v>
      </c>
      <c r="C181" s="51" t="s">
        <v>398</v>
      </c>
      <c r="D181" s="51" t="s">
        <v>64</v>
      </c>
      <c r="E181" s="51" t="s">
        <v>138</v>
      </c>
      <c r="F181" s="51" t="s">
        <v>139</v>
      </c>
      <c r="G181" s="52" t="s">
        <v>140</v>
      </c>
      <c r="H181" s="52" t="s">
        <v>391</v>
      </c>
      <c r="I181" s="51" t="s">
        <v>387</v>
      </c>
      <c r="J181" s="51" t="s">
        <v>48</v>
      </c>
      <c r="K181" s="51" t="s">
        <v>107</v>
      </c>
      <c r="L181" s="53">
        <v>4</v>
      </c>
      <c r="M181" s="54" t="s">
        <v>399</v>
      </c>
      <c r="N181" s="55">
        <v>2800000</v>
      </c>
    </row>
    <row r="182" spans="1:14" ht="87.5">
      <c r="A182" s="50">
        <v>166</v>
      </c>
      <c r="B182" s="51" t="s">
        <v>400</v>
      </c>
      <c r="C182" s="51" t="s">
        <v>401</v>
      </c>
      <c r="D182" s="51" t="s">
        <v>64</v>
      </c>
      <c r="E182" s="51" t="s">
        <v>138</v>
      </c>
      <c r="F182" s="51" t="s">
        <v>139</v>
      </c>
      <c r="G182" s="52" t="s">
        <v>140</v>
      </c>
      <c r="H182" s="52" t="s">
        <v>391</v>
      </c>
      <c r="I182" s="51" t="s">
        <v>387</v>
      </c>
      <c r="J182" s="51" t="s">
        <v>48</v>
      </c>
      <c r="K182" s="51" t="s">
        <v>107</v>
      </c>
      <c r="L182" s="53">
        <v>10</v>
      </c>
      <c r="M182" s="54" t="s">
        <v>402</v>
      </c>
      <c r="N182" s="55">
        <v>500000</v>
      </c>
    </row>
    <row r="183" spans="1:14" ht="87.5">
      <c r="A183" s="50">
        <v>167</v>
      </c>
      <c r="B183" s="51" t="s">
        <v>403</v>
      </c>
      <c r="C183" s="51" t="s">
        <v>404</v>
      </c>
      <c r="D183" s="51" t="s">
        <v>64</v>
      </c>
      <c r="E183" s="51" t="s">
        <v>138</v>
      </c>
      <c r="F183" s="51" t="s">
        <v>139</v>
      </c>
      <c r="G183" s="52" t="s">
        <v>140</v>
      </c>
      <c r="H183" s="52" t="s">
        <v>391</v>
      </c>
      <c r="I183" s="51" t="s">
        <v>387</v>
      </c>
      <c r="J183" s="51" t="s">
        <v>48</v>
      </c>
      <c r="K183" s="51" t="s">
        <v>107</v>
      </c>
      <c r="L183" s="53">
        <v>4</v>
      </c>
      <c r="M183" s="54" t="s">
        <v>402</v>
      </c>
      <c r="N183" s="55">
        <v>2000000</v>
      </c>
    </row>
    <row r="184" spans="1:14" ht="75.5" thickBot="1">
      <c r="A184" s="50">
        <v>168</v>
      </c>
      <c r="B184" s="51" t="s">
        <v>405</v>
      </c>
      <c r="C184" s="51" t="s">
        <v>406</v>
      </c>
      <c r="D184" s="51" t="s">
        <v>64</v>
      </c>
      <c r="E184" s="51" t="s">
        <v>138</v>
      </c>
      <c r="F184" s="51" t="s">
        <v>139</v>
      </c>
      <c r="G184" s="52" t="s">
        <v>140</v>
      </c>
      <c r="H184" s="52" t="s">
        <v>391</v>
      </c>
      <c r="I184" s="51" t="s">
        <v>387</v>
      </c>
      <c r="J184" s="51" t="s">
        <v>48</v>
      </c>
      <c r="K184" s="51" t="s">
        <v>143</v>
      </c>
      <c r="L184" s="53">
        <v>4</v>
      </c>
      <c r="M184" s="54" t="s">
        <v>407</v>
      </c>
      <c r="N184" s="55">
        <v>1000000</v>
      </c>
    </row>
    <row r="185" spans="1:14" ht="39.5" thickBot="1">
      <c r="A185" s="39"/>
      <c r="B185" s="40" t="s">
        <v>408</v>
      </c>
      <c r="C185" s="40"/>
      <c r="D185" s="40"/>
      <c r="E185" s="40"/>
      <c r="F185" s="40"/>
      <c r="G185" s="40"/>
      <c r="H185" s="41"/>
      <c r="I185" s="40"/>
      <c r="J185" s="40"/>
      <c r="K185" s="40"/>
      <c r="L185" s="42"/>
      <c r="M185" s="40"/>
      <c r="N185" s="43"/>
    </row>
    <row r="186" spans="1:14" ht="63" thickBot="1">
      <c r="A186" s="50">
        <v>169</v>
      </c>
      <c r="B186" s="51" t="s">
        <v>409</v>
      </c>
      <c r="C186" s="51" t="s">
        <v>410</v>
      </c>
      <c r="D186" s="51" t="s">
        <v>176</v>
      </c>
      <c r="E186" s="51" t="s">
        <v>60</v>
      </c>
      <c r="F186" s="51" t="s">
        <v>139</v>
      </c>
      <c r="G186" s="52" t="s">
        <v>140</v>
      </c>
      <c r="H186" s="52" t="s">
        <v>170</v>
      </c>
      <c r="I186" s="51" t="s">
        <v>411</v>
      </c>
      <c r="J186" s="51" t="s">
        <v>68</v>
      </c>
      <c r="K186" s="51" t="s">
        <v>143</v>
      </c>
      <c r="L186" s="53">
        <v>12</v>
      </c>
      <c r="M186" s="51" t="s">
        <v>153</v>
      </c>
      <c r="N186" s="55">
        <v>6000</v>
      </c>
    </row>
    <row r="187" spans="1:14" ht="15" thickBot="1">
      <c r="A187" s="39"/>
      <c r="B187" s="40" t="s">
        <v>412</v>
      </c>
      <c r="C187" s="40"/>
      <c r="D187" s="40"/>
      <c r="E187" s="40"/>
      <c r="F187" s="40"/>
      <c r="G187" s="40"/>
      <c r="H187" s="41"/>
      <c r="I187" s="40"/>
      <c r="J187" s="40"/>
      <c r="K187" s="40"/>
      <c r="L187" s="42"/>
      <c r="M187" s="40"/>
      <c r="N187" s="43"/>
    </row>
    <row r="188" spans="1:14" ht="37.5">
      <c r="A188" s="50">
        <v>170</v>
      </c>
      <c r="B188" s="51" t="s">
        <v>413</v>
      </c>
      <c r="C188" s="51" t="s">
        <v>414</v>
      </c>
      <c r="D188" s="51" t="s">
        <v>64</v>
      </c>
      <c r="E188" s="51" t="s">
        <v>151</v>
      </c>
      <c r="F188" s="51" t="s">
        <v>139</v>
      </c>
      <c r="G188" s="52" t="s">
        <v>140</v>
      </c>
      <c r="H188" s="52" t="s">
        <v>158</v>
      </c>
      <c r="I188" s="51" t="s">
        <v>415</v>
      </c>
      <c r="J188" s="51" t="s">
        <v>48</v>
      </c>
      <c r="K188" s="51" t="s">
        <v>143</v>
      </c>
      <c r="L188" s="56">
        <v>6021</v>
      </c>
      <c r="M188" s="51" t="s">
        <v>17</v>
      </c>
      <c r="N188" s="57">
        <v>35400</v>
      </c>
    </row>
    <row r="189" spans="1:14" ht="37.5">
      <c r="A189" s="50">
        <v>171</v>
      </c>
      <c r="B189" s="51" t="s">
        <v>416</v>
      </c>
      <c r="C189" s="51" t="s">
        <v>414</v>
      </c>
      <c r="D189" s="51" t="s">
        <v>64</v>
      </c>
      <c r="E189" s="51" t="s">
        <v>151</v>
      </c>
      <c r="F189" s="51" t="s">
        <v>139</v>
      </c>
      <c r="G189" s="52" t="s">
        <v>140</v>
      </c>
      <c r="H189" s="52" t="s">
        <v>158</v>
      </c>
      <c r="I189" s="51" t="s">
        <v>415</v>
      </c>
      <c r="J189" s="51" t="s">
        <v>48</v>
      </c>
      <c r="K189" s="51" t="s">
        <v>143</v>
      </c>
      <c r="L189" s="56">
        <v>10012.879999999999</v>
      </c>
      <c r="M189" s="51" t="s">
        <v>17</v>
      </c>
      <c r="N189" s="57">
        <v>59000</v>
      </c>
    </row>
    <row r="190" spans="1:14" ht="37.5">
      <c r="A190" s="50">
        <v>172</v>
      </c>
      <c r="B190" s="51" t="s">
        <v>417</v>
      </c>
      <c r="C190" s="51" t="s">
        <v>414</v>
      </c>
      <c r="D190" s="51" t="s">
        <v>64</v>
      </c>
      <c r="E190" s="51" t="s">
        <v>151</v>
      </c>
      <c r="F190" s="51" t="s">
        <v>139</v>
      </c>
      <c r="G190" s="52" t="s">
        <v>140</v>
      </c>
      <c r="H190" s="52" t="s">
        <v>158</v>
      </c>
      <c r="I190" s="51" t="s">
        <v>415</v>
      </c>
      <c r="J190" s="51" t="s">
        <v>48</v>
      </c>
      <c r="K190" s="51" t="s">
        <v>143</v>
      </c>
      <c r="L190" s="56">
        <v>78950</v>
      </c>
      <c r="M190" s="51" t="s">
        <v>17</v>
      </c>
      <c r="N190" s="57">
        <v>473000</v>
      </c>
    </row>
    <row r="191" spans="1:14" ht="37.5">
      <c r="A191" s="50">
        <v>173</v>
      </c>
      <c r="B191" s="51" t="s">
        <v>418</v>
      </c>
      <c r="C191" s="51" t="s">
        <v>419</v>
      </c>
      <c r="D191" s="51" t="s">
        <v>176</v>
      </c>
      <c r="E191" s="51" t="s">
        <v>60</v>
      </c>
      <c r="F191" s="51" t="s">
        <v>139</v>
      </c>
      <c r="G191" s="52" t="s">
        <v>140</v>
      </c>
      <c r="H191" s="52" t="s">
        <v>420</v>
      </c>
      <c r="I191" s="51" t="s">
        <v>415</v>
      </c>
      <c r="J191" s="51" t="s">
        <v>48</v>
      </c>
      <c r="K191" s="51" t="s">
        <v>143</v>
      </c>
      <c r="L191" s="56">
        <v>12</v>
      </c>
      <c r="M191" s="51" t="s">
        <v>14</v>
      </c>
      <c r="N191" s="57">
        <v>7200</v>
      </c>
    </row>
    <row r="192" spans="1:14" ht="37.5">
      <c r="A192" s="50">
        <v>174</v>
      </c>
      <c r="B192" s="51" t="s">
        <v>421</v>
      </c>
      <c r="C192" s="51" t="s">
        <v>419</v>
      </c>
      <c r="D192" s="51" t="s">
        <v>176</v>
      </c>
      <c r="E192" s="51" t="s">
        <v>60</v>
      </c>
      <c r="F192" s="51" t="s">
        <v>139</v>
      </c>
      <c r="G192" s="52" t="s">
        <v>140</v>
      </c>
      <c r="H192" s="52" t="s">
        <v>420</v>
      </c>
      <c r="I192" s="51" t="s">
        <v>415</v>
      </c>
      <c r="J192" s="51" t="s">
        <v>48</v>
      </c>
      <c r="K192" s="51" t="s">
        <v>143</v>
      </c>
      <c r="L192" s="56">
        <v>4</v>
      </c>
      <c r="M192" s="51" t="s">
        <v>14</v>
      </c>
      <c r="N192" s="57">
        <v>2800</v>
      </c>
    </row>
    <row r="193" spans="1:14" ht="37.5">
      <c r="A193" s="50">
        <v>175</v>
      </c>
      <c r="B193" s="51" t="s">
        <v>422</v>
      </c>
      <c r="C193" s="51" t="s">
        <v>419</v>
      </c>
      <c r="D193" s="51" t="s">
        <v>176</v>
      </c>
      <c r="E193" s="51" t="s">
        <v>60</v>
      </c>
      <c r="F193" s="51" t="s">
        <v>139</v>
      </c>
      <c r="G193" s="52" t="s">
        <v>140</v>
      </c>
      <c r="H193" s="52" t="s">
        <v>420</v>
      </c>
      <c r="I193" s="51" t="s">
        <v>415</v>
      </c>
      <c r="J193" s="51" t="s">
        <v>48</v>
      </c>
      <c r="K193" s="51" t="s">
        <v>143</v>
      </c>
      <c r="L193" s="56">
        <v>4</v>
      </c>
      <c r="M193" s="51" t="s">
        <v>14</v>
      </c>
      <c r="N193" s="57">
        <v>8000</v>
      </c>
    </row>
    <row r="194" spans="1:14" ht="37.5">
      <c r="A194" s="50">
        <v>176</v>
      </c>
      <c r="B194" s="51" t="s">
        <v>423</v>
      </c>
      <c r="C194" s="51" t="s">
        <v>419</v>
      </c>
      <c r="D194" s="51" t="s">
        <v>176</v>
      </c>
      <c r="E194" s="51" t="s">
        <v>60</v>
      </c>
      <c r="F194" s="51" t="s">
        <v>139</v>
      </c>
      <c r="G194" s="52" t="s">
        <v>140</v>
      </c>
      <c r="H194" s="52" t="s">
        <v>420</v>
      </c>
      <c r="I194" s="51" t="s">
        <v>415</v>
      </c>
      <c r="J194" s="51" t="s">
        <v>48</v>
      </c>
      <c r="K194" s="51" t="s">
        <v>143</v>
      </c>
      <c r="L194" s="56">
        <v>8</v>
      </c>
      <c r="M194" s="51" t="s">
        <v>14</v>
      </c>
      <c r="N194" s="57">
        <v>32000</v>
      </c>
    </row>
    <row r="195" spans="1:14" ht="37.5">
      <c r="A195" s="50">
        <v>177</v>
      </c>
      <c r="B195" s="51" t="s">
        <v>424</v>
      </c>
      <c r="C195" s="51" t="s">
        <v>419</v>
      </c>
      <c r="D195" s="51" t="s">
        <v>176</v>
      </c>
      <c r="E195" s="51" t="s">
        <v>60</v>
      </c>
      <c r="F195" s="51" t="s">
        <v>139</v>
      </c>
      <c r="G195" s="52" t="s">
        <v>140</v>
      </c>
      <c r="H195" s="52" t="s">
        <v>420</v>
      </c>
      <c r="I195" s="51" t="s">
        <v>415</v>
      </c>
      <c r="J195" s="51" t="s">
        <v>48</v>
      </c>
      <c r="K195" s="51" t="s">
        <v>143</v>
      </c>
      <c r="L195" s="56">
        <v>2</v>
      </c>
      <c r="M195" s="51" t="s">
        <v>14</v>
      </c>
      <c r="N195" s="57">
        <v>3000</v>
      </c>
    </row>
    <row r="196" spans="1:14" ht="37.5">
      <c r="A196" s="50">
        <v>178</v>
      </c>
      <c r="B196" s="51" t="s">
        <v>425</v>
      </c>
      <c r="C196" s="51" t="s">
        <v>419</v>
      </c>
      <c r="D196" s="51" t="s">
        <v>176</v>
      </c>
      <c r="E196" s="51" t="s">
        <v>60</v>
      </c>
      <c r="F196" s="51" t="s">
        <v>139</v>
      </c>
      <c r="G196" s="52" t="s">
        <v>140</v>
      </c>
      <c r="H196" s="52" t="s">
        <v>420</v>
      </c>
      <c r="I196" s="51" t="s">
        <v>415</v>
      </c>
      <c r="J196" s="51" t="s">
        <v>48</v>
      </c>
      <c r="K196" s="51" t="s">
        <v>143</v>
      </c>
      <c r="L196" s="56">
        <v>2</v>
      </c>
      <c r="M196" s="51" t="s">
        <v>14</v>
      </c>
      <c r="N196" s="57">
        <v>6000</v>
      </c>
    </row>
    <row r="197" spans="1:14" ht="37.5">
      <c r="A197" s="50">
        <v>179</v>
      </c>
      <c r="B197" s="51" t="s">
        <v>426</v>
      </c>
      <c r="C197" s="51" t="s">
        <v>419</v>
      </c>
      <c r="D197" s="51" t="s">
        <v>176</v>
      </c>
      <c r="E197" s="51" t="s">
        <v>60</v>
      </c>
      <c r="F197" s="51" t="s">
        <v>139</v>
      </c>
      <c r="G197" s="52" t="s">
        <v>140</v>
      </c>
      <c r="H197" s="52" t="s">
        <v>420</v>
      </c>
      <c r="I197" s="51" t="s">
        <v>415</v>
      </c>
      <c r="J197" s="51" t="s">
        <v>48</v>
      </c>
      <c r="K197" s="51" t="s">
        <v>143</v>
      </c>
      <c r="L197" s="56">
        <v>4</v>
      </c>
      <c r="M197" s="51" t="s">
        <v>14</v>
      </c>
      <c r="N197" s="57">
        <v>7000</v>
      </c>
    </row>
    <row r="198" spans="1:14" ht="37.5">
      <c r="A198" s="50">
        <v>180</v>
      </c>
      <c r="B198" s="51" t="s">
        <v>427</v>
      </c>
      <c r="C198" s="51" t="s">
        <v>419</v>
      </c>
      <c r="D198" s="51" t="s">
        <v>176</v>
      </c>
      <c r="E198" s="51" t="s">
        <v>60</v>
      </c>
      <c r="F198" s="51" t="s">
        <v>139</v>
      </c>
      <c r="G198" s="52" t="s">
        <v>140</v>
      </c>
      <c r="H198" s="52" t="s">
        <v>420</v>
      </c>
      <c r="I198" s="51" t="s">
        <v>415</v>
      </c>
      <c r="J198" s="51" t="s">
        <v>48</v>
      </c>
      <c r="K198" s="51" t="s">
        <v>143</v>
      </c>
      <c r="L198" s="56">
        <v>12</v>
      </c>
      <c r="M198" s="51" t="s">
        <v>14</v>
      </c>
      <c r="N198" s="57">
        <v>67000</v>
      </c>
    </row>
    <row r="199" spans="1:14" ht="37.5">
      <c r="A199" s="50">
        <v>181</v>
      </c>
      <c r="B199" s="51" t="s">
        <v>428</v>
      </c>
      <c r="C199" s="51" t="s">
        <v>419</v>
      </c>
      <c r="D199" s="51" t="s">
        <v>176</v>
      </c>
      <c r="E199" s="51" t="s">
        <v>60</v>
      </c>
      <c r="F199" s="51" t="s">
        <v>139</v>
      </c>
      <c r="G199" s="52" t="s">
        <v>140</v>
      </c>
      <c r="H199" s="52" t="s">
        <v>420</v>
      </c>
      <c r="I199" s="51" t="s">
        <v>415</v>
      </c>
      <c r="J199" s="51" t="s">
        <v>48</v>
      </c>
      <c r="K199" s="51" t="s">
        <v>143</v>
      </c>
      <c r="L199" s="56">
        <v>12</v>
      </c>
      <c r="M199" s="51" t="s">
        <v>14</v>
      </c>
      <c r="N199" s="57">
        <v>80000</v>
      </c>
    </row>
    <row r="200" spans="1:14" ht="37.5">
      <c r="A200" s="50">
        <v>182</v>
      </c>
      <c r="B200" s="51" t="s">
        <v>429</v>
      </c>
      <c r="C200" s="51" t="s">
        <v>419</v>
      </c>
      <c r="D200" s="51" t="s">
        <v>176</v>
      </c>
      <c r="E200" s="51" t="s">
        <v>60</v>
      </c>
      <c r="F200" s="51" t="s">
        <v>139</v>
      </c>
      <c r="G200" s="52" t="s">
        <v>140</v>
      </c>
      <c r="H200" s="52" t="s">
        <v>420</v>
      </c>
      <c r="I200" s="51" t="s">
        <v>415</v>
      </c>
      <c r="J200" s="51" t="s">
        <v>48</v>
      </c>
      <c r="K200" s="51" t="s">
        <v>143</v>
      </c>
      <c r="L200" s="56">
        <v>4</v>
      </c>
      <c r="M200" s="51" t="s">
        <v>14</v>
      </c>
      <c r="N200" s="57">
        <v>30000</v>
      </c>
    </row>
    <row r="201" spans="1:14" ht="37.5">
      <c r="A201" s="50">
        <v>183</v>
      </c>
      <c r="B201" s="51" t="s">
        <v>430</v>
      </c>
      <c r="C201" s="51" t="s">
        <v>419</v>
      </c>
      <c r="D201" s="51" t="s">
        <v>176</v>
      </c>
      <c r="E201" s="51" t="s">
        <v>60</v>
      </c>
      <c r="F201" s="51" t="s">
        <v>139</v>
      </c>
      <c r="G201" s="52" t="s">
        <v>140</v>
      </c>
      <c r="H201" s="52" t="s">
        <v>420</v>
      </c>
      <c r="I201" s="51" t="s">
        <v>415</v>
      </c>
      <c r="J201" s="51" t="s">
        <v>48</v>
      </c>
      <c r="K201" s="51" t="s">
        <v>143</v>
      </c>
      <c r="L201" s="56">
        <v>2</v>
      </c>
      <c r="M201" s="51" t="s">
        <v>14</v>
      </c>
      <c r="N201" s="57">
        <v>10000</v>
      </c>
    </row>
    <row r="202" spans="1:14" ht="37.5">
      <c r="A202" s="50">
        <v>184</v>
      </c>
      <c r="B202" s="51" t="s">
        <v>431</v>
      </c>
      <c r="C202" s="51" t="s">
        <v>419</v>
      </c>
      <c r="D202" s="51" t="s">
        <v>176</v>
      </c>
      <c r="E202" s="51" t="s">
        <v>60</v>
      </c>
      <c r="F202" s="51" t="s">
        <v>139</v>
      </c>
      <c r="G202" s="52" t="s">
        <v>140</v>
      </c>
      <c r="H202" s="52" t="s">
        <v>420</v>
      </c>
      <c r="I202" s="51" t="s">
        <v>415</v>
      </c>
      <c r="J202" s="51" t="s">
        <v>48</v>
      </c>
      <c r="K202" s="51" t="s">
        <v>143</v>
      </c>
      <c r="L202" s="56">
        <v>6</v>
      </c>
      <c r="M202" s="51" t="s">
        <v>14</v>
      </c>
      <c r="N202" s="57">
        <v>7000</v>
      </c>
    </row>
    <row r="203" spans="1:14" ht="37.5">
      <c r="A203" s="50">
        <v>185</v>
      </c>
      <c r="B203" s="51" t="s">
        <v>432</v>
      </c>
      <c r="C203" s="51" t="s">
        <v>419</v>
      </c>
      <c r="D203" s="51" t="s">
        <v>176</v>
      </c>
      <c r="E203" s="51" t="s">
        <v>60</v>
      </c>
      <c r="F203" s="51" t="s">
        <v>139</v>
      </c>
      <c r="G203" s="52" t="s">
        <v>140</v>
      </c>
      <c r="H203" s="52" t="s">
        <v>420</v>
      </c>
      <c r="I203" s="51" t="s">
        <v>415</v>
      </c>
      <c r="J203" s="51" t="s">
        <v>48</v>
      </c>
      <c r="K203" s="51" t="s">
        <v>143</v>
      </c>
      <c r="L203" s="56">
        <v>6</v>
      </c>
      <c r="M203" s="51" t="s">
        <v>14</v>
      </c>
      <c r="N203" s="57">
        <v>4200</v>
      </c>
    </row>
    <row r="204" spans="1:14" ht="37.5">
      <c r="A204" s="50">
        <v>186</v>
      </c>
      <c r="B204" s="51" t="s">
        <v>433</v>
      </c>
      <c r="C204" s="51" t="s">
        <v>419</v>
      </c>
      <c r="D204" s="51" t="s">
        <v>176</v>
      </c>
      <c r="E204" s="51" t="s">
        <v>60</v>
      </c>
      <c r="F204" s="51" t="s">
        <v>139</v>
      </c>
      <c r="G204" s="52" t="s">
        <v>140</v>
      </c>
      <c r="H204" s="52" t="s">
        <v>420</v>
      </c>
      <c r="I204" s="51" t="s">
        <v>415</v>
      </c>
      <c r="J204" s="51" t="s">
        <v>48</v>
      </c>
      <c r="K204" s="51" t="s">
        <v>143</v>
      </c>
      <c r="L204" s="56">
        <v>4</v>
      </c>
      <c r="M204" s="51" t="s">
        <v>14</v>
      </c>
      <c r="N204" s="57">
        <v>1500</v>
      </c>
    </row>
    <row r="205" spans="1:14" ht="37.5">
      <c r="A205" s="50">
        <v>187</v>
      </c>
      <c r="B205" s="51" t="s">
        <v>434</v>
      </c>
      <c r="C205" s="51" t="s">
        <v>419</v>
      </c>
      <c r="D205" s="51" t="s">
        <v>176</v>
      </c>
      <c r="E205" s="51" t="s">
        <v>60</v>
      </c>
      <c r="F205" s="51" t="s">
        <v>139</v>
      </c>
      <c r="G205" s="52" t="s">
        <v>140</v>
      </c>
      <c r="H205" s="52" t="s">
        <v>420</v>
      </c>
      <c r="I205" s="51" t="s">
        <v>415</v>
      </c>
      <c r="J205" s="51" t="s">
        <v>48</v>
      </c>
      <c r="K205" s="51" t="s">
        <v>143</v>
      </c>
      <c r="L205" s="56">
        <v>4</v>
      </c>
      <c r="M205" s="51" t="s">
        <v>14</v>
      </c>
      <c r="N205" s="57">
        <v>600</v>
      </c>
    </row>
    <row r="206" spans="1:14" ht="37.5">
      <c r="A206" s="50">
        <v>188</v>
      </c>
      <c r="B206" s="51" t="s">
        <v>435</v>
      </c>
      <c r="C206" s="51" t="s">
        <v>419</v>
      </c>
      <c r="D206" s="51" t="s">
        <v>176</v>
      </c>
      <c r="E206" s="51" t="s">
        <v>60</v>
      </c>
      <c r="F206" s="51" t="s">
        <v>139</v>
      </c>
      <c r="G206" s="52" t="s">
        <v>140</v>
      </c>
      <c r="H206" s="52" t="s">
        <v>420</v>
      </c>
      <c r="I206" s="51" t="s">
        <v>415</v>
      </c>
      <c r="J206" s="51" t="s">
        <v>48</v>
      </c>
      <c r="K206" s="51" t="s">
        <v>143</v>
      </c>
      <c r="L206" s="56">
        <v>6</v>
      </c>
      <c r="M206" s="51" t="s">
        <v>14</v>
      </c>
      <c r="N206" s="57">
        <v>1390.5</v>
      </c>
    </row>
    <row r="207" spans="1:14" ht="37.5">
      <c r="A207" s="50">
        <v>189</v>
      </c>
      <c r="B207" s="51" t="s">
        <v>436</v>
      </c>
      <c r="C207" s="51" t="s">
        <v>419</v>
      </c>
      <c r="D207" s="51" t="s">
        <v>176</v>
      </c>
      <c r="E207" s="51" t="s">
        <v>60</v>
      </c>
      <c r="F207" s="51" t="s">
        <v>139</v>
      </c>
      <c r="G207" s="52" t="s">
        <v>140</v>
      </c>
      <c r="H207" s="52" t="s">
        <v>420</v>
      </c>
      <c r="I207" s="51" t="s">
        <v>415</v>
      </c>
      <c r="J207" s="51" t="s">
        <v>48</v>
      </c>
      <c r="K207" s="51" t="s">
        <v>143</v>
      </c>
      <c r="L207" s="56">
        <v>4</v>
      </c>
      <c r="M207" s="51" t="s">
        <v>14</v>
      </c>
      <c r="N207" s="57">
        <v>400</v>
      </c>
    </row>
    <row r="208" spans="1:14" ht="37.5">
      <c r="A208" s="50">
        <v>190</v>
      </c>
      <c r="B208" s="51" t="s">
        <v>437</v>
      </c>
      <c r="C208" s="51" t="s">
        <v>419</v>
      </c>
      <c r="D208" s="51" t="s">
        <v>176</v>
      </c>
      <c r="E208" s="51" t="s">
        <v>60</v>
      </c>
      <c r="F208" s="51" t="s">
        <v>139</v>
      </c>
      <c r="G208" s="52" t="s">
        <v>140</v>
      </c>
      <c r="H208" s="52" t="s">
        <v>420</v>
      </c>
      <c r="I208" s="51" t="s">
        <v>415</v>
      </c>
      <c r="J208" s="51" t="s">
        <v>48</v>
      </c>
      <c r="K208" s="51" t="s">
        <v>143</v>
      </c>
      <c r="L208" s="56">
        <v>4</v>
      </c>
      <c r="M208" s="51" t="s">
        <v>14</v>
      </c>
      <c r="N208" s="57">
        <v>800</v>
      </c>
    </row>
    <row r="209" spans="1:14" ht="37.5">
      <c r="A209" s="50">
        <v>191</v>
      </c>
      <c r="B209" s="51" t="s">
        <v>438</v>
      </c>
      <c r="C209" s="51" t="s">
        <v>419</v>
      </c>
      <c r="D209" s="51" t="s">
        <v>176</v>
      </c>
      <c r="E209" s="51" t="s">
        <v>60</v>
      </c>
      <c r="F209" s="51" t="s">
        <v>139</v>
      </c>
      <c r="G209" s="52" t="s">
        <v>140</v>
      </c>
      <c r="H209" s="52" t="s">
        <v>420</v>
      </c>
      <c r="I209" s="51" t="s">
        <v>415</v>
      </c>
      <c r="J209" s="51" t="s">
        <v>48</v>
      </c>
      <c r="K209" s="51" t="s">
        <v>143</v>
      </c>
      <c r="L209" s="56">
        <v>6</v>
      </c>
      <c r="M209" s="51" t="s">
        <v>14</v>
      </c>
      <c r="N209" s="57">
        <v>2400</v>
      </c>
    </row>
    <row r="210" spans="1:14" ht="37.5">
      <c r="A210" s="50">
        <v>192</v>
      </c>
      <c r="B210" s="51" t="s">
        <v>439</v>
      </c>
      <c r="C210" s="51" t="s">
        <v>419</v>
      </c>
      <c r="D210" s="51" t="s">
        <v>176</v>
      </c>
      <c r="E210" s="51" t="s">
        <v>60</v>
      </c>
      <c r="F210" s="51" t="s">
        <v>139</v>
      </c>
      <c r="G210" s="52" t="s">
        <v>140</v>
      </c>
      <c r="H210" s="52" t="s">
        <v>420</v>
      </c>
      <c r="I210" s="51" t="s">
        <v>415</v>
      </c>
      <c r="J210" s="51" t="s">
        <v>48</v>
      </c>
      <c r="K210" s="51" t="s">
        <v>143</v>
      </c>
      <c r="L210" s="56">
        <v>2</v>
      </c>
      <c r="M210" s="51" t="s">
        <v>16</v>
      </c>
      <c r="N210" s="57">
        <v>120</v>
      </c>
    </row>
    <row r="211" spans="1:14" ht="37.5">
      <c r="A211" s="50">
        <v>193</v>
      </c>
      <c r="B211" s="51" t="s">
        <v>440</v>
      </c>
      <c r="C211" s="51" t="s">
        <v>419</v>
      </c>
      <c r="D211" s="51" t="s">
        <v>176</v>
      </c>
      <c r="E211" s="51" t="s">
        <v>60</v>
      </c>
      <c r="F211" s="51" t="s">
        <v>139</v>
      </c>
      <c r="G211" s="52" t="s">
        <v>140</v>
      </c>
      <c r="H211" s="52" t="s">
        <v>420</v>
      </c>
      <c r="I211" s="51" t="s">
        <v>415</v>
      </c>
      <c r="J211" s="51" t="s">
        <v>48</v>
      </c>
      <c r="K211" s="51" t="s">
        <v>143</v>
      </c>
      <c r="L211" s="56">
        <v>2</v>
      </c>
      <c r="M211" s="51" t="s">
        <v>16</v>
      </c>
      <c r="N211" s="57">
        <v>200</v>
      </c>
    </row>
    <row r="212" spans="1:14" ht="37.5">
      <c r="A212" s="50">
        <v>194</v>
      </c>
      <c r="B212" s="51" t="s">
        <v>441</v>
      </c>
      <c r="C212" s="51" t="s">
        <v>419</v>
      </c>
      <c r="D212" s="51" t="s">
        <v>176</v>
      </c>
      <c r="E212" s="51" t="s">
        <v>60</v>
      </c>
      <c r="F212" s="51" t="s">
        <v>139</v>
      </c>
      <c r="G212" s="52" t="s">
        <v>140</v>
      </c>
      <c r="H212" s="52" t="s">
        <v>420</v>
      </c>
      <c r="I212" s="51" t="s">
        <v>415</v>
      </c>
      <c r="J212" s="51" t="s">
        <v>48</v>
      </c>
      <c r="K212" s="51" t="s">
        <v>143</v>
      </c>
      <c r="L212" s="56">
        <v>2</v>
      </c>
      <c r="M212" s="51" t="s">
        <v>14</v>
      </c>
      <c r="N212" s="57">
        <v>300</v>
      </c>
    </row>
    <row r="213" spans="1:14" ht="37.5">
      <c r="A213" s="50">
        <v>195</v>
      </c>
      <c r="B213" s="51" t="s">
        <v>442</v>
      </c>
      <c r="C213" s="51" t="s">
        <v>419</v>
      </c>
      <c r="D213" s="51" t="s">
        <v>176</v>
      </c>
      <c r="E213" s="51" t="s">
        <v>60</v>
      </c>
      <c r="F213" s="51" t="s">
        <v>139</v>
      </c>
      <c r="G213" s="52" t="s">
        <v>140</v>
      </c>
      <c r="H213" s="52" t="s">
        <v>420</v>
      </c>
      <c r="I213" s="51" t="s">
        <v>415</v>
      </c>
      <c r="J213" s="51" t="s">
        <v>48</v>
      </c>
      <c r="K213" s="51" t="s">
        <v>143</v>
      </c>
      <c r="L213" s="56">
        <v>2</v>
      </c>
      <c r="M213" s="51" t="s">
        <v>14</v>
      </c>
      <c r="N213" s="57">
        <v>400</v>
      </c>
    </row>
    <row r="214" spans="1:14" ht="37.5">
      <c r="A214" s="50">
        <v>196</v>
      </c>
      <c r="B214" s="51" t="s">
        <v>443</v>
      </c>
      <c r="C214" s="51" t="s">
        <v>419</v>
      </c>
      <c r="D214" s="51" t="s">
        <v>176</v>
      </c>
      <c r="E214" s="51" t="s">
        <v>60</v>
      </c>
      <c r="F214" s="51" t="s">
        <v>139</v>
      </c>
      <c r="G214" s="52" t="s">
        <v>140</v>
      </c>
      <c r="H214" s="52" t="s">
        <v>420</v>
      </c>
      <c r="I214" s="51" t="s">
        <v>415</v>
      </c>
      <c r="J214" s="51" t="s">
        <v>48</v>
      </c>
      <c r="K214" s="51" t="s">
        <v>143</v>
      </c>
      <c r="L214" s="56">
        <v>4</v>
      </c>
      <c r="M214" s="51" t="s">
        <v>14</v>
      </c>
      <c r="N214" s="57">
        <v>16000</v>
      </c>
    </row>
    <row r="215" spans="1:14" ht="37.5">
      <c r="A215" s="50">
        <v>197</v>
      </c>
      <c r="B215" s="51" t="s">
        <v>444</v>
      </c>
      <c r="C215" s="51" t="s">
        <v>419</v>
      </c>
      <c r="D215" s="51" t="s">
        <v>176</v>
      </c>
      <c r="E215" s="51" t="s">
        <v>60</v>
      </c>
      <c r="F215" s="51" t="s">
        <v>139</v>
      </c>
      <c r="G215" s="52" t="s">
        <v>140</v>
      </c>
      <c r="H215" s="52" t="s">
        <v>420</v>
      </c>
      <c r="I215" s="51" t="s">
        <v>415</v>
      </c>
      <c r="J215" s="51" t="s">
        <v>48</v>
      </c>
      <c r="K215" s="51" t="s">
        <v>143</v>
      </c>
      <c r="L215" s="56">
        <v>4</v>
      </c>
      <c r="M215" s="51" t="s">
        <v>14</v>
      </c>
      <c r="N215" s="57">
        <v>28000</v>
      </c>
    </row>
    <row r="216" spans="1:14" ht="37.5">
      <c r="A216" s="50">
        <v>198</v>
      </c>
      <c r="B216" s="51" t="s">
        <v>445</v>
      </c>
      <c r="C216" s="51" t="s">
        <v>419</v>
      </c>
      <c r="D216" s="51" t="s">
        <v>176</v>
      </c>
      <c r="E216" s="51" t="s">
        <v>60</v>
      </c>
      <c r="F216" s="51" t="s">
        <v>139</v>
      </c>
      <c r="G216" s="52" t="s">
        <v>140</v>
      </c>
      <c r="H216" s="52" t="s">
        <v>420</v>
      </c>
      <c r="I216" s="51" t="s">
        <v>415</v>
      </c>
      <c r="J216" s="51" t="s">
        <v>48</v>
      </c>
      <c r="K216" s="51" t="s">
        <v>143</v>
      </c>
      <c r="L216" s="56">
        <v>2</v>
      </c>
      <c r="M216" s="51" t="s">
        <v>14</v>
      </c>
      <c r="N216" s="57">
        <v>15500</v>
      </c>
    </row>
    <row r="217" spans="1:14" ht="37.5">
      <c r="A217" s="50">
        <v>199</v>
      </c>
      <c r="B217" s="51" t="s">
        <v>446</v>
      </c>
      <c r="C217" s="51" t="s">
        <v>419</v>
      </c>
      <c r="D217" s="51" t="s">
        <v>176</v>
      </c>
      <c r="E217" s="51" t="s">
        <v>60</v>
      </c>
      <c r="F217" s="51" t="s">
        <v>139</v>
      </c>
      <c r="G217" s="52" t="s">
        <v>140</v>
      </c>
      <c r="H217" s="52" t="s">
        <v>420</v>
      </c>
      <c r="I217" s="51" t="s">
        <v>415</v>
      </c>
      <c r="J217" s="51" t="s">
        <v>48</v>
      </c>
      <c r="K217" s="51" t="s">
        <v>143</v>
      </c>
      <c r="L217" s="56">
        <v>2</v>
      </c>
      <c r="M217" s="51" t="s">
        <v>14</v>
      </c>
      <c r="N217" s="57">
        <v>7500</v>
      </c>
    </row>
    <row r="218" spans="1:14" ht="37.5">
      <c r="A218" s="50">
        <v>200</v>
      </c>
      <c r="B218" s="51" t="s">
        <v>447</v>
      </c>
      <c r="C218" s="51" t="s">
        <v>419</v>
      </c>
      <c r="D218" s="51" t="s">
        <v>176</v>
      </c>
      <c r="E218" s="51" t="s">
        <v>60</v>
      </c>
      <c r="F218" s="51" t="s">
        <v>139</v>
      </c>
      <c r="G218" s="52" t="s">
        <v>140</v>
      </c>
      <c r="H218" s="52" t="s">
        <v>420</v>
      </c>
      <c r="I218" s="51" t="s">
        <v>415</v>
      </c>
      <c r="J218" s="51" t="s">
        <v>48</v>
      </c>
      <c r="K218" s="51" t="s">
        <v>143</v>
      </c>
      <c r="L218" s="56">
        <v>4</v>
      </c>
      <c r="M218" s="51" t="s">
        <v>14</v>
      </c>
      <c r="N218" s="57">
        <v>6000</v>
      </c>
    </row>
    <row r="219" spans="1:14" ht="37.5">
      <c r="A219" s="50">
        <v>201</v>
      </c>
      <c r="B219" s="51" t="s">
        <v>448</v>
      </c>
      <c r="C219" s="51" t="s">
        <v>419</v>
      </c>
      <c r="D219" s="51" t="s">
        <v>176</v>
      </c>
      <c r="E219" s="51" t="s">
        <v>60</v>
      </c>
      <c r="F219" s="51" t="s">
        <v>139</v>
      </c>
      <c r="G219" s="52" t="s">
        <v>140</v>
      </c>
      <c r="H219" s="52" t="s">
        <v>420</v>
      </c>
      <c r="I219" s="51" t="s">
        <v>415</v>
      </c>
      <c r="J219" s="51" t="s">
        <v>48</v>
      </c>
      <c r="K219" s="51" t="s">
        <v>143</v>
      </c>
      <c r="L219" s="56">
        <v>6</v>
      </c>
      <c r="M219" s="51" t="s">
        <v>14</v>
      </c>
      <c r="N219" s="57">
        <v>2000</v>
      </c>
    </row>
    <row r="220" spans="1:14" ht="37.5">
      <c r="A220" s="50">
        <v>202</v>
      </c>
      <c r="B220" s="51" t="s">
        <v>449</v>
      </c>
      <c r="C220" s="51" t="s">
        <v>419</v>
      </c>
      <c r="D220" s="51" t="s">
        <v>176</v>
      </c>
      <c r="E220" s="51" t="s">
        <v>60</v>
      </c>
      <c r="F220" s="51" t="s">
        <v>139</v>
      </c>
      <c r="G220" s="52" t="s">
        <v>140</v>
      </c>
      <c r="H220" s="52" t="s">
        <v>420</v>
      </c>
      <c r="I220" s="51" t="s">
        <v>415</v>
      </c>
      <c r="J220" s="51" t="s">
        <v>48</v>
      </c>
      <c r="K220" s="51" t="s">
        <v>143</v>
      </c>
      <c r="L220" s="56">
        <v>4</v>
      </c>
      <c r="M220" s="51" t="s">
        <v>14</v>
      </c>
      <c r="N220" s="57">
        <v>3000</v>
      </c>
    </row>
    <row r="221" spans="1:14" ht="37.5">
      <c r="A221" s="50">
        <v>203</v>
      </c>
      <c r="B221" s="51" t="s">
        <v>450</v>
      </c>
      <c r="C221" s="51" t="s">
        <v>419</v>
      </c>
      <c r="D221" s="51" t="s">
        <v>176</v>
      </c>
      <c r="E221" s="51" t="s">
        <v>60</v>
      </c>
      <c r="F221" s="51" t="s">
        <v>139</v>
      </c>
      <c r="G221" s="52" t="s">
        <v>140</v>
      </c>
      <c r="H221" s="52" t="s">
        <v>420</v>
      </c>
      <c r="I221" s="51" t="s">
        <v>415</v>
      </c>
      <c r="J221" s="51" t="s">
        <v>48</v>
      </c>
      <c r="K221" s="51" t="s">
        <v>143</v>
      </c>
      <c r="L221" s="56">
        <v>2</v>
      </c>
      <c r="M221" s="51" t="s">
        <v>14</v>
      </c>
      <c r="N221" s="57">
        <v>3000</v>
      </c>
    </row>
    <row r="222" spans="1:14" ht="37.5">
      <c r="A222" s="50">
        <v>204</v>
      </c>
      <c r="B222" s="51" t="s">
        <v>451</v>
      </c>
      <c r="C222" s="51" t="s">
        <v>419</v>
      </c>
      <c r="D222" s="51" t="s">
        <v>176</v>
      </c>
      <c r="E222" s="51" t="s">
        <v>60</v>
      </c>
      <c r="F222" s="51" t="s">
        <v>139</v>
      </c>
      <c r="G222" s="52" t="s">
        <v>140</v>
      </c>
      <c r="H222" s="52" t="s">
        <v>420</v>
      </c>
      <c r="I222" s="51" t="s">
        <v>415</v>
      </c>
      <c r="J222" s="51" t="s">
        <v>48</v>
      </c>
      <c r="K222" s="51" t="s">
        <v>143</v>
      </c>
      <c r="L222" s="56">
        <v>4</v>
      </c>
      <c r="M222" s="51" t="s">
        <v>14</v>
      </c>
      <c r="N222" s="57">
        <v>10000</v>
      </c>
    </row>
    <row r="223" spans="1:14" ht="37.5">
      <c r="A223" s="50">
        <v>205</v>
      </c>
      <c r="B223" s="51" t="s">
        <v>452</v>
      </c>
      <c r="C223" s="51" t="s">
        <v>419</v>
      </c>
      <c r="D223" s="51" t="s">
        <v>176</v>
      </c>
      <c r="E223" s="51" t="s">
        <v>60</v>
      </c>
      <c r="F223" s="51" t="s">
        <v>139</v>
      </c>
      <c r="G223" s="52" t="s">
        <v>140</v>
      </c>
      <c r="H223" s="52" t="s">
        <v>420</v>
      </c>
      <c r="I223" s="51" t="s">
        <v>415</v>
      </c>
      <c r="J223" s="51" t="s">
        <v>48</v>
      </c>
      <c r="K223" s="51" t="s">
        <v>143</v>
      </c>
      <c r="L223" s="56">
        <v>6</v>
      </c>
      <c r="M223" s="51" t="s">
        <v>14</v>
      </c>
      <c r="N223" s="57">
        <v>25000</v>
      </c>
    </row>
    <row r="224" spans="1:14" ht="37.5">
      <c r="A224" s="50">
        <v>206</v>
      </c>
      <c r="B224" s="51" t="s">
        <v>453</v>
      </c>
      <c r="C224" s="51" t="s">
        <v>419</v>
      </c>
      <c r="D224" s="51" t="s">
        <v>176</v>
      </c>
      <c r="E224" s="51" t="s">
        <v>60</v>
      </c>
      <c r="F224" s="51" t="s">
        <v>139</v>
      </c>
      <c r="G224" s="52" t="s">
        <v>140</v>
      </c>
      <c r="H224" s="52" t="s">
        <v>420</v>
      </c>
      <c r="I224" s="51" t="s">
        <v>415</v>
      </c>
      <c r="J224" s="51" t="s">
        <v>48</v>
      </c>
      <c r="K224" s="51" t="s">
        <v>143</v>
      </c>
      <c r="L224" s="56">
        <v>10</v>
      </c>
      <c r="M224" s="51" t="s">
        <v>14</v>
      </c>
      <c r="N224" s="57">
        <v>40000</v>
      </c>
    </row>
    <row r="225" spans="1:14" ht="37.5">
      <c r="A225" s="50">
        <v>207</v>
      </c>
      <c r="B225" s="51" t="s">
        <v>454</v>
      </c>
      <c r="C225" s="51" t="s">
        <v>419</v>
      </c>
      <c r="D225" s="51" t="s">
        <v>176</v>
      </c>
      <c r="E225" s="51" t="s">
        <v>60</v>
      </c>
      <c r="F225" s="51" t="s">
        <v>139</v>
      </c>
      <c r="G225" s="52" t="s">
        <v>140</v>
      </c>
      <c r="H225" s="52" t="s">
        <v>420</v>
      </c>
      <c r="I225" s="51" t="s">
        <v>415</v>
      </c>
      <c r="J225" s="51" t="s">
        <v>48</v>
      </c>
      <c r="K225" s="51" t="s">
        <v>143</v>
      </c>
      <c r="L225" s="56">
        <v>4</v>
      </c>
      <c r="M225" s="51" t="s">
        <v>14</v>
      </c>
      <c r="N225" s="57">
        <v>7000</v>
      </c>
    </row>
    <row r="226" spans="1:14" ht="37.5">
      <c r="A226" s="50">
        <v>208</v>
      </c>
      <c r="B226" s="51" t="s">
        <v>455</v>
      </c>
      <c r="C226" s="51" t="s">
        <v>419</v>
      </c>
      <c r="D226" s="51" t="s">
        <v>176</v>
      </c>
      <c r="E226" s="51" t="s">
        <v>60</v>
      </c>
      <c r="F226" s="51" t="s">
        <v>139</v>
      </c>
      <c r="G226" s="52" t="s">
        <v>140</v>
      </c>
      <c r="H226" s="52" t="s">
        <v>420</v>
      </c>
      <c r="I226" s="51" t="s">
        <v>415</v>
      </c>
      <c r="J226" s="51" t="s">
        <v>48</v>
      </c>
      <c r="K226" s="51" t="s">
        <v>143</v>
      </c>
      <c r="L226" s="56">
        <v>4</v>
      </c>
      <c r="M226" s="51" t="s">
        <v>14</v>
      </c>
      <c r="N226" s="57">
        <v>10000</v>
      </c>
    </row>
    <row r="227" spans="1:14" ht="37.5">
      <c r="A227" s="50">
        <v>209</v>
      </c>
      <c r="B227" s="51" t="s">
        <v>456</v>
      </c>
      <c r="C227" s="51" t="s">
        <v>419</v>
      </c>
      <c r="D227" s="51" t="s">
        <v>176</v>
      </c>
      <c r="E227" s="51" t="s">
        <v>60</v>
      </c>
      <c r="F227" s="51" t="s">
        <v>139</v>
      </c>
      <c r="G227" s="52" t="s">
        <v>140</v>
      </c>
      <c r="H227" s="52" t="s">
        <v>420</v>
      </c>
      <c r="I227" s="51" t="s">
        <v>415</v>
      </c>
      <c r="J227" s="51" t="s">
        <v>48</v>
      </c>
      <c r="K227" s="51" t="s">
        <v>143</v>
      </c>
      <c r="L227" s="56">
        <v>2</v>
      </c>
      <c r="M227" s="51" t="s">
        <v>14</v>
      </c>
      <c r="N227" s="57">
        <v>1500</v>
      </c>
    </row>
    <row r="228" spans="1:14" ht="25">
      <c r="A228" s="50">
        <v>210</v>
      </c>
      <c r="B228" s="58" t="s">
        <v>457</v>
      </c>
      <c r="C228" s="58" t="s">
        <v>458</v>
      </c>
      <c r="D228" s="58" t="s">
        <v>459</v>
      </c>
      <c r="E228" s="58" t="s">
        <v>177</v>
      </c>
      <c r="F228" s="58" t="s">
        <v>139</v>
      </c>
      <c r="G228" s="59" t="s">
        <v>140</v>
      </c>
      <c r="H228" s="59" t="s">
        <v>170</v>
      </c>
      <c r="I228" s="58" t="s">
        <v>415</v>
      </c>
      <c r="J228" s="58" t="s">
        <v>48</v>
      </c>
      <c r="K228" s="58" t="s">
        <v>143</v>
      </c>
      <c r="L228" s="60">
        <v>1</v>
      </c>
      <c r="M228" s="58" t="s">
        <v>14</v>
      </c>
      <c r="N228" s="61">
        <v>800000</v>
      </c>
    </row>
    <row r="229" spans="1:14" ht="25">
      <c r="A229" s="50">
        <v>211</v>
      </c>
      <c r="B229" s="51" t="s">
        <v>460</v>
      </c>
      <c r="C229" s="51" t="s">
        <v>461</v>
      </c>
      <c r="D229" s="51" t="s">
        <v>462</v>
      </c>
      <c r="E229" s="51" t="s">
        <v>177</v>
      </c>
      <c r="F229" s="51" t="s">
        <v>139</v>
      </c>
      <c r="G229" s="52" t="s">
        <v>140</v>
      </c>
      <c r="H229" s="52" t="s">
        <v>463</v>
      </c>
      <c r="I229" s="51" t="s">
        <v>415</v>
      </c>
      <c r="J229" s="51" t="s">
        <v>48</v>
      </c>
      <c r="K229" s="51" t="s">
        <v>143</v>
      </c>
      <c r="L229" s="56">
        <v>1</v>
      </c>
      <c r="M229" s="51" t="s">
        <v>14</v>
      </c>
      <c r="N229" s="57">
        <v>120000</v>
      </c>
    </row>
    <row r="230" spans="1:14" ht="25">
      <c r="A230" s="50">
        <v>212</v>
      </c>
      <c r="B230" s="51" t="s">
        <v>464</v>
      </c>
      <c r="C230" s="51" t="s">
        <v>461</v>
      </c>
      <c r="D230" s="51" t="s">
        <v>465</v>
      </c>
      <c r="E230" s="51" t="s">
        <v>177</v>
      </c>
      <c r="F230" s="51" t="s">
        <v>139</v>
      </c>
      <c r="G230" s="52" t="s">
        <v>140</v>
      </c>
      <c r="H230" s="52" t="s">
        <v>146</v>
      </c>
      <c r="I230" s="51" t="s">
        <v>415</v>
      </c>
      <c r="J230" s="51" t="s">
        <v>48</v>
      </c>
      <c r="K230" s="51" t="s">
        <v>143</v>
      </c>
      <c r="L230" s="56">
        <v>1</v>
      </c>
      <c r="M230" s="51" t="s">
        <v>14</v>
      </c>
      <c r="N230" s="57">
        <v>320000</v>
      </c>
    </row>
    <row r="231" spans="1:14" ht="37.5">
      <c r="A231" s="50">
        <v>213</v>
      </c>
      <c r="B231" s="51" t="s">
        <v>466</v>
      </c>
      <c r="C231" s="51" t="s">
        <v>419</v>
      </c>
      <c r="D231" s="51" t="s">
        <v>176</v>
      </c>
      <c r="E231" s="51" t="s">
        <v>60</v>
      </c>
      <c r="F231" s="51" t="s">
        <v>139</v>
      </c>
      <c r="G231" s="52" t="s">
        <v>140</v>
      </c>
      <c r="H231" s="52" t="s">
        <v>467</v>
      </c>
      <c r="I231" s="51" t="s">
        <v>415</v>
      </c>
      <c r="J231" s="51" t="s">
        <v>48</v>
      </c>
      <c r="K231" s="51" t="s">
        <v>143</v>
      </c>
      <c r="L231" s="56">
        <v>3</v>
      </c>
      <c r="M231" s="51" t="s">
        <v>287</v>
      </c>
      <c r="N231" s="57">
        <v>600</v>
      </c>
    </row>
    <row r="232" spans="1:14" ht="62.5">
      <c r="A232" s="50">
        <v>214</v>
      </c>
      <c r="B232" s="51" t="s">
        <v>468</v>
      </c>
      <c r="C232" s="51" t="s">
        <v>469</v>
      </c>
      <c r="D232" s="51" t="s">
        <v>176</v>
      </c>
      <c r="E232" s="51" t="s">
        <v>60</v>
      </c>
      <c r="F232" s="51" t="s">
        <v>139</v>
      </c>
      <c r="G232" s="52" t="s">
        <v>140</v>
      </c>
      <c r="H232" s="52" t="s">
        <v>158</v>
      </c>
      <c r="I232" s="51" t="s">
        <v>415</v>
      </c>
      <c r="J232" s="51" t="s">
        <v>48</v>
      </c>
      <c r="K232" s="51" t="s">
        <v>143</v>
      </c>
      <c r="L232" s="56">
        <v>17</v>
      </c>
      <c r="M232" s="51" t="s">
        <v>14</v>
      </c>
      <c r="N232" s="57">
        <v>70000</v>
      </c>
    </row>
    <row r="233" spans="1:14" ht="37.5">
      <c r="A233" s="50">
        <v>215</v>
      </c>
      <c r="B233" s="51" t="s">
        <v>470</v>
      </c>
      <c r="C233" s="51" t="s">
        <v>471</v>
      </c>
      <c r="D233" s="51" t="s">
        <v>64</v>
      </c>
      <c r="E233" s="51" t="s">
        <v>138</v>
      </c>
      <c r="F233" s="51" t="s">
        <v>139</v>
      </c>
      <c r="G233" s="52" t="s">
        <v>140</v>
      </c>
      <c r="H233" s="52" t="s">
        <v>158</v>
      </c>
      <c r="I233" s="51" t="s">
        <v>415</v>
      </c>
      <c r="J233" s="51" t="s">
        <v>48</v>
      </c>
      <c r="K233" s="51" t="s">
        <v>143</v>
      </c>
      <c r="L233" s="56">
        <v>12</v>
      </c>
      <c r="M233" s="51" t="s">
        <v>153</v>
      </c>
      <c r="N233" s="57">
        <v>80000</v>
      </c>
    </row>
    <row r="234" spans="1:14" ht="37.5">
      <c r="A234" s="50">
        <v>216</v>
      </c>
      <c r="B234" s="51" t="s">
        <v>472</v>
      </c>
      <c r="C234" s="51" t="s">
        <v>473</v>
      </c>
      <c r="D234" s="51" t="s">
        <v>176</v>
      </c>
      <c r="E234" s="51" t="s">
        <v>138</v>
      </c>
      <c r="F234" s="51" t="s">
        <v>139</v>
      </c>
      <c r="G234" s="52" t="s">
        <v>140</v>
      </c>
      <c r="H234" s="52" t="s">
        <v>467</v>
      </c>
      <c r="I234" s="51" t="s">
        <v>415</v>
      </c>
      <c r="J234" s="51" t="s">
        <v>48</v>
      </c>
      <c r="K234" s="51" t="s">
        <v>143</v>
      </c>
      <c r="L234" s="56">
        <v>17</v>
      </c>
      <c r="M234" s="51" t="s">
        <v>14</v>
      </c>
      <c r="N234" s="57">
        <v>1200</v>
      </c>
    </row>
    <row r="235" spans="1:14" ht="50">
      <c r="A235" s="50">
        <v>217</v>
      </c>
      <c r="B235" s="51" t="s">
        <v>474</v>
      </c>
      <c r="C235" s="51" t="s">
        <v>475</v>
      </c>
      <c r="D235" s="51" t="s">
        <v>64</v>
      </c>
      <c r="E235" s="51" t="s">
        <v>151</v>
      </c>
      <c r="F235" s="51" t="s">
        <v>139</v>
      </c>
      <c r="G235" s="52" t="s">
        <v>140</v>
      </c>
      <c r="H235" s="52" t="s">
        <v>467</v>
      </c>
      <c r="I235" s="51" t="s">
        <v>415</v>
      </c>
      <c r="J235" s="51" t="s">
        <v>48</v>
      </c>
      <c r="K235" s="51" t="s">
        <v>143</v>
      </c>
      <c r="L235" s="56">
        <v>17</v>
      </c>
      <c r="M235" s="51" t="s">
        <v>14</v>
      </c>
      <c r="N235" s="57">
        <v>35000</v>
      </c>
    </row>
    <row r="236" spans="1:14" ht="25">
      <c r="A236" s="50">
        <v>218</v>
      </c>
      <c r="B236" s="51" t="s">
        <v>476</v>
      </c>
      <c r="C236" s="51" t="s">
        <v>477</v>
      </c>
      <c r="D236" s="51" t="s">
        <v>459</v>
      </c>
      <c r="E236" s="51" t="s">
        <v>177</v>
      </c>
      <c r="F236" s="51" t="s">
        <v>139</v>
      </c>
      <c r="G236" s="52" t="s">
        <v>140</v>
      </c>
      <c r="H236" s="52" t="s">
        <v>463</v>
      </c>
      <c r="I236" s="51" t="s">
        <v>415</v>
      </c>
      <c r="J236" s="51" t="s">
        <v>48</v>
      </c>
      <c r="K236" s="51" t="s">
        <v>143</v>
      </c>
      <c r="L236" s="56">
        <v>1</v>
      </c>
      <c r="M236" s="54" t="s">
        <v>14</v>
      </c>
      <c r="N236" s="57">
        <v>22000</v>
      </c>
    </row>
    <row r="237" spans="1:14" ht="25">
      <c r="A237" s="50">
        <v>219</v>
      </c>
      <c r="B237" s="51" t="s">
        <v>478</v>
      </c>
      <c r="C237" s="51" t="s">
        <v>479</v>
      </c>
      <c r="D237" s="51" t="s">
        <v>176</v>
      </c>
      <c r="E237" s="51" t="s">
        <v>60</v>
      </c>
      <c r="F237" s="51" t="s">
        <v>139</v>
      </c>
      <c r="G237" s="52" t="s">
        <v>140</v>
      </c>
      <c r="H237" s="52" t="s">
        <v>467</v>
      </c>
      <c r="I237" s="51" t="s">
        <v>415</v>
      </c>
      <c r="J237" s="51" t="s">
        <v>48</v>
      </c>
      <c r="K237" s="51" t="s">
        <v>143</v>
      </c>
      <c r="L237" s="56">
        <v>10</v>
      </c>
      <c r="M237" s="51" t="s">
        <v>17</v>
      </c>
      <c r="N237" s="57">
        <v>500</v>
      </c>
    </row>
    <row r="238" spans="1:14" ht="25">
      <c r="A238" s="50">
        <v>220</v>
      </c>
      <c r="B238" s="51" t="s">
        <v>480</v>
      </c>
      <c r="C238" s="51" t="s">
        <v>479</v>
      </c>
      <c r="D238" s="51" t="s">
        <v>176</v>
      </c>
      <c r="E238" s="51" t="s">
        <v>60</v>
      </c>
      <c r="F238" s="51" t="s">
        <v>139</v>
      </c>
      <c r="G238" s="52" t="s">
        <v>140</v>
      </c>
      <c r="H238" s="52" t="s">
        <v>467</v>
      </c>
      <c r="I238" s="51" t="s">
        <v>415</v>
      </c>
      <c r="J238" s="51" t="s">
        <v>48</v>
      </c>
      <c r="K238" s="51" t="s">
        <v>143</v>
      </c>
      <c r="L238" s="56">
        <v>5</v>
      </c>
      <c r="M238" s="51" t="s">
        <v>481</v>
      </c>
      <c r="N238" s="57">
        <v>3500</v>
      </c>
    </row>
    <row r="239" spans="1:14" ht="25">
      <c r="A239" s="50">
        <v>221</v>
      </c>
      <c r="B239" s="51" t="s">
        <v>482</v>
      </c>
      <c r="C239" s="51" t="s">
        <v>479</v>
      </c>
      <c r="D239" s="51" t="s">
        <v>176</v>
      </c>
      <c r="E239" s="51" t="s">
        <v>60</v>
      </c>
      <c r="F239" s="51" t="s">
        <v>139</v>
      </c>
      <c r="G239" s="52" t="s">
        <v>140</v>
      </c>
      <c r="H239" s="52" t="s">
        <v>467</v>
      </c>
      <c r="I239" s="51" t="s">
        <v>415</v>
      </c>
      <c r="J239" s="51" t="s">
        <v>48</v>
      </c>
      <c r="K239" s="51" t="s">
        <v>143</v>
      </c>
      <c r="L239" s="56">
        <v>50</v>
      </c>
      <c r="M239" s="51" t="s">
        <v>17</v>
      </c>
      <c r="N239" s="57">
        <v>2600</v>
      </c>
    </row>
    <row r="240" spans="1:14" ht="25">
      <c r="A240" s="50">
        <v>222</v>
      </c>
      <c r="B240" s="51" t="s">
        <v>483</v>
      </c>
      <c r="C240" s="51" t="s">
        <v>479</v>
      </c>
      <c r="D240" s="51" t="s">
        <v>176</v>
      </c>
      <c r="E240" s="51" t="s">
        <v>60</v>
      </c>
      <c r="F240" s="51" t="s">
        <v>139</v>
      </c>
      <c r="G240" s="52" t="s">
        <v>140</v>
      </c>
      <c r="H240" s="52" t="s">
        <v>467</v>
      </c>
      <c r="I240" s="51" t="s">
        <v>415</v>
      </c>
      <c r="J240" s="51" t="s">
        <v>48</v>
      </c>
      <c r="K240" s="51" t="s">
        <v>143</v>
      </c>
      <c r="L240" s="56">
        <v>50</v>
      </c>
      <c r="M240" s="51" t="s">
        <v>484</v>
      </c>
      <c r="N240" s="57">
        <v>2500</v>
      </c>
    </row>
    <row r="241" spans="1:14" ht="25">
      <c r="A241" s="50">
        <v>223</v>
      </c>
      <c r="B241" s="51" t="s">
        <v>485</v>
      </c>
      <c r="C241" s="51" t="s">
        <v>479</v>
      </c>
      <c r="D241" s="51" t="s">
        <v>176</v>
      </c>
      <c r="E241" s="51" t="s">
        <v>60</v>
      </c>
      <c r="F241" s="51" t="s">
        <v>139</v>
      </c>
      <c r="G241" s="52" t="s">
        <v>140</v>
      </c>
      <c r="H241" s="52" t="s">
        <v>467</v>
      </c>
      <c r="I241" s="51" t="s">
        <v>415</v>
      </c>
      <c r="J241" s="51" t="s">
        <v>48</v>
      </c>
      <c r="K241" s="51" t="s">
        <v>143</v>
      </c>
      <c r="L241" s="56">
        <v>50</v>
      </c>
      <c r="M241" s="51" t="s">
        <v>17</v>
      </c>
      <c r="N241" s="57">
        <v>2500</v>
      </c>
    </row>
    <row r="242" spans="1:14" ht="25">
      <c r="A242" s="50">
        <v>224</v>
      </c>
      <c r="B242" s="51" t="s">
        <v>486</v>
      </c>
      <c r="C242" s="51" t="s">
        <v>479</v>
      </c>
      <c r="D242" s="51" t="s">
        <v>176</v>
      </c>
      <c r="E242" s="51" t="s">
        <v>60</v>
      </c>
      <c r="F242" s="51" t="s">
        <v>139</v>
      </c>
      <c r="G242" s="52" t="s">
        <v>140</v>
      </c>
      <c r="H242" s="52" t="s">
        <v>467</v>
      </c>
      <c r="I242" s="51" t="s">
        <v>415</v>
      </c>
      <c r="J242" s="51" t="s">
        <v>48</v>
      </c>
      <c r="K242" s="51" t="s">
        <v>143</v>
      </c>
      <c r="L242" s="56">
        <v>50</v>
      </c>
      <c r="M242" s="51" t="s">
        <v>17</v>
      </c>
      <c r="N242" s="57">
        <v>3000</v>
      </c>
    </row>
    <row r="243" spans="1:14" ht="25">
      <c r="A243" s="50">
        <v>225</v>
      </c>
      <c r="B243" s="51" t="s">
        <v>487</v>
      </c>
      <c r="C243" s="51" t="s">
        <v>479</v>
      </c>
      <c r="D243" s="51" t="s">
        <v>176</v>
      </c>
      <c r="E243" s="51" t="s">
        <v>60</v>
      </c>
      <c r="F243" s="51" t="s">
        <v>139</v>
      </c>
      <c r="G243" s="52" t="s">
        <v>140</v>
      </c>
      <c r="H243" s="52" t="s">
        <v>467</v>
      </c>
      <c r="I243" s="51" t="s">
        <v>415</v>
      </c>
      <c r="J243" s="51" t="s">
        <v>48</v>
      </c>
      <c r="K243" s="51" t="s">
        <v>143</v>
      </c>
      <c r="L243" s="56">
        <v>30</v>
      </c>
      <c r="M243" s="51" t="s">
        <v>17</v>
      </c>
      <c r="N243" s="57">
        <v>1500</v>
      </c>
    </row>
    <row r="244" spans="1:14" ht="25">
      <c r="A244" s="50">
        <v>226</v>
      </c>
      <c r="B244" s="51" t="s">
        <v>488</v>
      </c>
      <c r="C244" s="51" t="s">
        <v>479</v>
      </c>
      <c r="D244" s="51" t="s">
        <v>176</v>
      </c>
      <c r="E244" s="51" t="s">
        <v>60</v>
      </c>
      <c r="F244" s="51" t="s">
        <v>139</v>
      </c>
      <c r="G244" s="52" t="s">
        <v>140</v>
      </c>
      <c r="H244" s="52" t="s">
        <v>467</v>
      </c>
      <c r="I244" s="51" t="s">
        <v>415</v>
      </c>
      <c r="J244" s="51" t="s">
        <v>48</v>
      </c>
      <c r="K244" s="51" t="s">
        <v>143</v>
      </c>
      <c r="L244" s="56">
        <v>10</v>
      </c>
      <c r="M244" s="51" t="s">
        <v>481</v>
      </c>
      <c r="N244" s="57">
        <v>5500</v>
      </c>
    </row>
    <row r="245" spans="1:14" ht="25">
      <c r="A245" s="50">
        <v>227</v>
      </c>
      <c r="B245" s="51" t="s">
        <v>489</v>
      </c>
      <c r="C245" s="51" t="s">
        <v>479</v>
      </c>
      <c r="D245" s="51" t="s">
        <v>176</v>
      </c>
      <c r="E245" s="51" t="s">
        <v>60</v>
      </c>
      <c r="F245" s="51" t="s">
        <v>139</v>
      </c>
      <c r="G245" s="52" t="s">
        <v>140</v>
      </c>
      <c r="H245" s="52" t="s">
        <v>467</v>
      </c>
      <c r="I245" s="51" t="s">
        <v>415</v>
      </c>
      <c r="J245" s="51" t="s">
        <v>48</v>
      </c>
      <c r="K245" s="51" t="s">
        <v>143</v>
      </c>
      <c r="L245" s="56">
        <v>10</v>
      </c>
      <c r="M245" s="51" t="s">
        <v>481</v>
      </c>
      <c r="N245" s="57">
        <v>6000</v>
      </c>
    </row>
    <row r="246" spans="1:14" ht="25">
      <c r="A246" s="50">
        <v>228</v>
      </c>
      <c r="B246" s="51" t="s">
        <v>490</v>
      </c>
      <c r="C246" s="51" t="s">
        <v>479</v>
      </c>
      <c r="D246" s="51" t="s">
        <v>176</v>
      </c>
      <c r="E246" s="51" t="s">
        <v>60</v>
      </c>
      <c r="F246" s="51" t="s">
        <v>139</v>
      </c>
      <c r="G246" s="52" t="s">
        <v>140</v>
      </c>
      <c r="H246" s="52" t="s">
        <v>467</v>
      </c>
      <c r="I246" s="51" t="s">
        <v>415</v>
      </c>
      <c r="J246" s="51" t="s">
        <v>48</v>
      </c>
      <c r="K246" s="51" t="s">
        <v>143</v>
      </c>
      <c r="L246" s="56">
        <v>10</v>
      </c>
      <c r="M246" s="51" t="s">
        <v>481</v>
      </c>
      <c r="N246" s="57">
        <v>8000</v>
      </c>
    </row>
    <row r="247" spans="1:14" ht="25">
      <c r="A247" s="50">
        <v>229</v>
      </c>
      <c r="B247" s="51" t="s">
        <v>491</v>
      </c>
      <c r="C247" s="51" t="s">
        <v>479</v>
      </c>
      <c r="D247" s="51" t="s">
        <v>176</v>
      </c>
      <c r="E247" s="51" t="s">
        <v>60</v>
      </c>
      <c r="F247" s="51" t="s">
        <v>139</v>
      </c>
      <c r="G247" s="52" t="s">
        <v>140</v>
      </c>
      <c r="H247" s="52" t="s">
        <v>467</v>
      </c>
      <c r="I247" s="51" t="s">
        <v>415</v>
      </c>
      <c r="J247" s="51" t="s">
        <v>48</v>
      </c>
      <c r="K247" s="51" t="s">
        <v>143</v>
      </c>
      <c r="L247" s="56">
        <v>10</v>
      </c>
      <c r="M247" s="51" t="s">
        <v>481</v>
      </c>
      <c r="N247" s="57">
        <v>6000</v>
      </c>
    </row>
    <row r="248" spans="1:14" ht="25">
      <c r="A248" s="50">
        <v>230</v>
      </c>
      <c r="B248" s="51" t="s">
        <v>492</v>
      </c>
      <c r="C248" s="51" t="s">
        <v>479</v>
      </c>
      <c r="D248" s="51" t="s">
        <v>176</v>
      </c>
      <c r="E248" s="51" t="s">
        <v>60</v>
      </c>
      <c r="F248" s="51" t="s">
        <v>139</v>
      </c>
      <c r="G248" s="52" t="s">
        <v>140</v>
      </c>
      <c r="H248" s="52" t="s">
        <v>467</v>
      </c>
      <c r="I248" s="51" t="s">
        <v>415</v>
      </c>
      <c r="J248" s="51" t="s">
        <v>48</v>
      </c>
      <c r="K248" s="51" t="s">
        <v>143</v>
      </c>
      <c r="L248" s="56">
        <v>10</v>
      </c>
      <c r="M248" s="51" t="s">
        <v>481</v>
      </c>
      <c r="N248" s="57">
        <v>10000</v>
      </c>
    </row>
    <row r="249" spans="1:14" ht="25">
      <c r="A249" s="50">
        <v>231</v>
      </c>
      <c r="B249" s="51" t="s">
        <v>493</v>
      </c>
      <c r="C249" s="51" t="s">
        <v>479</v>
      </c>
      <c r="D249" s="51" t="s">
        <v>176</v>
      </c>
      <c r="E249" s="51" t="s">
        <v>60</v>
      </c>
      <c r="F249" s="51" t="s">
        <v>139</v>
      </c>
      <c r="G249" s="52" t="s">
        <v>140</v>
      </c>
      <c r="H249" s="52" t="s">
        <v>467</v>
      </c>
      <c r="I249" s="51" t="s">
        <v>415</v>
      </c>
      <c r="J249" s="51" t="s">
        <v>48</v>
      </c>
      <c r="K249" s="51" t="s">
        <v>143</v>
      </c>
      <c r="L249" s="56">
        <v>2</v>
      </c>
      <c r="M249" s="51" t="s">
        <v>481</v>
      </c>
      <c r="N249" s="57">
        <v>2000</v>
      </c>
    </row>
    <row r="250" spans="1:14" ht="25">
      <c r="A250" s="50">
        <v>232</v>
      </c>
      <c r="B250" s="51" t="s">
        <v>494</v>
      </c>
      <c r="C250" s="51" t="s">
        <v>479</v>
      </c>
      <c r="D250" s="51" t="s">
        <v>176</v>
      </c>
      <c r="E250" s="51" t="s">
        <v>60</v>
      </c>
      <c r="F250" s="51" t="s">
        <v>139</v>
      </c>
      <c r="G250" s="52" t="s">
        <v>140</v>
      </c>
      <c r="H250" s="52" t="s">
        <v>467</v>
      </c>
      <c r="I250" s="51" t="s">
        <v>415</v>
      </c>
      <c r="J250" s="51" t="s">
        <v>48</v>
      </c>
      <c r="K250" s="51" t="s">
        <v>143</v>
      </c>
      <c r="L250" s="56">
        <v>20</v>
      </c>
      <c r="M250" s="51" t="s">
        <v>17</v>
      </c>
      <c r="N250" s="57">
        <v>3000</v>
      </c>
    </row>
    <row r="251" spans="1:14" ht="25">
      <c r="A251" s="50">
        <v>233</v>
      </c>
      <c r="B251" s="51" t="s">
        <v>495</v>
      </c>
      <c r="C251" s="51" t="s">
        <v>479</v>
      </c>
      <c r="D251" s="51" t="s">
        <v>176</v>
      </c>
      <c r="E251" s="51" t="s">
        <v>60</v>
      </c>
      <c r="F251" s="51" t="s">
        <v>139</v>
      </c>
      <c r="G251" s="52" t="s">
        <v>140</v>
      </c>
      <c r="H251" s="52" t="s">
        <v>467</v>
      </c>
      <c r="I251" s="51" t="s">
        <v>415</v>
      </c>
      <c r="J251" s="51" t="s">
        <v>48</v>
      </c>
      <c r="K251" s="51" t="s">
        <v>143</v>
      </c>
      <c r="L251" s="56">
        <v>5</v>
      </c>
      <c r="M251" s="51" t="s">
        <v>481</v>
      </c>
      <c r="N251" s="57">
        <v>5000</v>
      </c>
    </row>
    <row r="252" spans="1:14" ht="37.5">
      <c r="A252" s="50">
        <v>234</v>
      </c>
      <c r="B252" s="51" t="s">
        <v>496</v>
      </c>
      <c r="C252" s="51" t="s">
        <v>479</v>
      </c>
      <c r="D252" s="51" t="s">
        <v>176</v>
      </c>
      <c r="E252" s="51" t="s">
        <v>60</v>
      </c>
      <c r="F252" s="51" t="s">
        <v>139</v>
      </c>
      <c r="G252" s="52" t="s">
        <v>140</v>
      </c>
      <c r="H252" s="52" t="s">
        <v>467</v>
      </c>
      <c r="I252" s="51" t="s">
        <v>415</v>
      </c>
      <c r="J252" s="51" t="s">
        <v>48</v>
      </c>
      <c r="K252" s="51" t="s">
        <v>143</v>
      </c>
      <c r="L252" s="56">
        <v>100</v>
      </c>
      <c r="M252" s="51" t="s">
        <v>484</v>
      </c>
      <c r="N252" s="57">
        <v>4000</v>
      </c>
    </row>
    <row r="253" spans="1:14" ht="25">
      <c r="A253" s="50">
        <v>235</v>
      </c>
      <c r="B253" s="51" t="s">
        <v>497</v>
      </c>
      <c r="C253" s="51" t="s">
        <v>479</v>
      </c>
      <c r="D253" s="51" t="s">
        <v>176</v>
      </c>
      <c r="E253" s="51" t="s">
        <v>60</v>
      </c>
      <c r="F253" s="51" t="s">
        <v>139</v>
      </c>
      <c r="G253" s="52" t="s">
        <v>140</v>
      </c>
      <c r="H253" s="52" t="s">
        <v>467</v>
      </c>
      <c r="I253" s="51" t="s">
        <v>415</v>
      </c>
      <c r="J253" s="51" t="s">
        <v>48</v>
      </c>
      <c r="K253" s="51" t="s">
        <v>143</v>
      </c>
      <c r="L253" s="56">
        <v>50</v>
      </c>
      <c r="M253" s="51" t="s">
        <v>17</v>
      </c>
      <c r="N253" s="57">
        <v>1000</v>
      </c>
    </row>
    <row r="254" spans="1:14" ht="25">
      <c r="A254" s="50">
        <v>236</v>
      </c>
      <c r="B254" s="51" t="s">
        <v>498</v>
      </c>
      <c r="C254" s="51" t="s">
        <v>479</v>
      </c>
      <c r="D254" s="51" t="s">
        <v>176</v>
      </c>
      <c r="E254" s="51" t="s">
        <v>60</v>
      </c>
      <c r="F254" s="51" t="s">
        <v>139</v>
      </c>
      <c r="G254" s="52" t="s">
        <v>140</v>
      </c>
      <c r="H254" s="52" t="s">
        <v>467</v>
      </c>
      <c r="I254" s="51" t="s">
        <v>415</v>
      </c>
      <c r="J254" s="51" t="s">
        <v>48</v>
      </c>
      <c r="K254" s="51" t="s">
        <v>143</v>
      </c>
      <c r="L254" s="56">
        <v>10</v>
      </c>
      <c r="M254" s="51" t="s">
        <v>17</v>
      </c>
      <c r="N254" s="57">
        <v>1600</v>
      </c>
    </row>
    <row r="255" spans="1:14" ht="25">
      <c r="A255" s="50">
        <v>237</v>
      </c>
      <c r="B255" s="51" t="s">
        <v>499</v>
      </c>
      <c r="C255" s="51" t="s">
        <v>479</v>
      </c>
      <c r="D255" s="51" t="s">
        <v>176</v>
      </c>
      <c r="E255" s="51" t="s">
        <v>60</v>
      </c>
      <c r="F255" s="51" t="s">
        <v>139</v>
      </c>
      <c r="G255" s="52" t="s">
        <v>140</v>
      </c>
      <c r="H255" s="52" t="s">
        <v>467</v>
      </c>
      <c r="I255" s="51" t="s">
        <v>415</v>
      </c>
      <c r="J255" s="51" t="s">
        <v>48</v>
      </c>
      <c r="K255" s="51" t="s">
        <v>143</v>
      </c>
      <c r="L255" s="56">
        <v>10</v>
      </c>
      <c r="M255" s="51" t="s">
        <v>17</v>
      </c>
      <c r="N255" s="57">
        <v>1600</v>
      </c>
    </row>
    <row r="256" spans="1:14" ht="25">
      <c r="A256" s="50">
        <v>238</v>
      </c>
      <c r="B256" s="51" t="s">
        <v>500</v>
      </c>
      <c r="C256" s="51" t="s">
        <v>479</v>
      </c>
      <c r="D256" s="51" t="s">
        <v>176</v>
      </c>
      <c r="E256" s="51" t="s">
        <v>60</v>
      </c>
      <c r="F256" s="51" t="s">
        <v>139</v>
      </c>
      <c r="G256" s="52" t="s">
        <v>140</v>
      </c>
      <c r="H256" s="52" t="s">
        <v>467</v>
      </c>
      <c r="I256" s="51" t="s">
        <v>415</v>
      </c>
      <c r="J256" s="51" t="s">
        <v>48</v>
      </c>
      <c r="K256" s="51" t="s">
        <v>143</v>
      </c>
      <c r="L256" s="56">
        <v>20</v>
      </c>
      <c r="M256" s="51" t="s">
        <v>501</v>
      </c>
      <c r="N256" s="57">
        <v>800</v>
      </c>
    </row>
    <row r="257" spans="1:14" ht="37.5">
      <c r="A257" s="50">
        <v>239</v>
      </c>
      <c r="B257" s="51" t="s">
        <v>502</v>
      </c>
      <c r="C257" s="51" t="s">
        <v>479</v>
      </c>
      <c r="D257" s="51" t="s">
        <v>176</v>
      </c>
      <c r="E257" s="51" t="s">
        <v>60</v>
      </c>
      <c r="F257" s="51" t="s">
        <v>139</v>
      </c>
      <c r="G257" s="52" t="s">
        <v>140</v>
      </c>
      <c r="H257" s="52" t="s">
        <v>467</v>
      </c>
      <c r="I257" s="51" t="s">
        <v>415</v>
      </c>
      <c r="J257" s="51" t="s">
        <v>48</v>
      </c>
      <c r="K257" s="51" t="s">
        <v>143</v>
      </c>
      <c r="L257" s="56">
        <v>20</v>
      </c>
      <c r="M257" s="51" t="s">
        <v>503</v>
      </c>
      <c r="N257" s="57">
        <v>2500</v>
      </c>
    </row>
    <row r="258" spans="1:14" ht="25">
      <c r="A258" s="50">
        <v>240</v>
      </c>
      <c r="B258" s="51" t="s">
        <v>504</v>
      </c>
      <c r="C258" s="51" t="s">
        <v>479</v>
      </c>
      <c r="D258" s="51" t="s">
        <v>176</v>
      </c>
      <c r="E258" s="51" t="s">
        <v>60</v>
      </c>
      <c r="F258" s="51" t="s">
        <v>139</v>
      </c>
      <c r="G258" s="52" t="s">
        <v>140</v>
      </c>
      <c r="H258" s="52" t="s">
        <v>505</v>
      </c>
      <c r="I258" s="51" t="s">
        <v>415</v>
      </c>
      <c r="J258" s="51" t="s">
        <v>48</v>
      </c>
      <c r="K258" s="51" t="s">
        <v>143</v>
      </c>
      <c r="L258" s="56">
        <v>400</v>
      </c>
      <c r="M258" s="51" t="s">
        <v>501</v>
      </c>
      <c r="N258" s="57">
        <v>20000</v>
      </c>
    </row>
    <row r="259" spans="1:14" ht="25">
      <c r="A259" s="50">
        <v>241</v>
      </c>
      <c r="B259" s="51" t="s">
        <v>506</v>
      </c>
      <c r="C259" s="51" t="s">
        <v>479</v>
      </c>
      <c r="D259" s="51" t="s">
        <v>176</v>
      </c>
      <c r="E259" s="51" t="s">
        <v>60</v>
      </c>
      <c r="F259" s="51" t="s">
        <v>139</v>
      </c>
      <c r="G259" s="52" t="s">
        <v>140</v>
      </c>
      <c r="H259" s="52" t="s">
        <v>507</v>
      </c>
      <c r="I259" s="51" t="s">
        <v>415</v>
      </c>
      <c r="J259" s="51" t="s">
        <v>48</v>
      </c>
      <c r="K259" s="51" t="s">
        <v>143</v>
      </c>
      <c r="L259" s="56">
        <v>100</v>
      </c>
      <c r="M259" s="51" t="s">
        <v>501</v>
      </c>
      <c r="N259" s="57">
        <v>6000</v>
      </c>
    </row>
    <row r="260" spans="1:14" ht="25">
      <c r="A260" s="50">
        <v>242</v>
      </c>
      <c r="B260" s="51" t="s">
        <v>508</v>
      </c>
      <c r="C260" s="51" t="s">
        <v>479</v>
      </c>
      <c r="D260" s="51" t="s">
        <v>176</v>
      </c>
      <c r="E260" s="51" t="s">
        <v>60</v>
      </c>
      <c r="F260" s="51" t="s">
        <v>139</v>
      </c>
      <c r="G260" s="52" t="s">
        <v>140</v>
      </c>
      <c r="H260" s="52" t="s">
        <v>509</v>
      </c>
      <c r="I260" s="51" t="s">
        <v>415</v>
      </c>
      <c r="J260" s="51" t="s">
        <v>22</v>
      </c>
      <c r="K260" s="51" t="s">
        <v>143</v>
      </c>
      <c r="L260" s="56">
        <v>1</v>
      </c>
      <c r="M260" s="51" t="s">
        <v>14</v>
      </c>
      <c r="N260" s="57">
        <v>8000</v>
      </c>
    </row>
    <row r="261" spans="1:14" ht="38" thickBot="1">
      <c r="A261" s="50">
        <v>243</v>
      </c>
      <c r="B261" s="62" t="s">
        <v>510</v>
      </c>
      <c r="C261" s="62" t="s">
        <v>64</v>
      </c>
      <c r="D261" s="62" t="s">
        <v>511</v>
      </c>
      <c r="E261" s="62" t="s">
        <v>60</v>
      </c>
      <c r="F261" s="62" t="s">
        <v>139</v>
      </c>
      <c r="G261" s="63" t="s">
        <v>140</v>
      </c>
      <c r="H261" s="63" t="s">
        <v>512</v>
      </c>
      <c r="I261" s="62" t="s">
        <v>415</v>
      </c>
      <c r="J261" s="62" t="s">
        <v>48</v>
      </c>
      <c r="K261" s="62" t="s">
        <v>143</v>
      </c>
      <c r="L261" s="64">
        <v>12</v>
      </c>
      <c r="M261" s="62" t="s">
        <v>153</v>
      </c>
      <c r="N261" s="65">
        <v>90000</v>
      </c>
    </row>
    <row r="262" spans="1:14" ht="15" thickBot="1">
      <c r="A262" s="39"/>
      <c r="B262" s="40" t="s">
        <v>513</v>
      </c>
      <c r="C262" s="40"/>
      <c r="D262" s="40"/>
      <c r="E262" s="40"/>
      <c r="F262" s="40"/>
      <c r="G262" s="40"/>
      <c r="H262" s="41"/>
      <c r="I262" s="40"/>
      <c r="J262" s="40"/>
      <c r="K262" s="40"/>
      <c r="L262" s="42"/>
      <c r="M262" s="40"/>
      <c r="N262" s="43"/>
    </row>
    <row r="263" spans="1:14" ht="38" thickBot="1">
      <c r="A263" s="50">
        <v>244</v>
      </c>
      <c r="B263" s="51" t="s">
        <v>514</v>
      </c>
      <c r="C263" s="51" t="s">
        <v>513</v>
      </c>
      <c r="D263" s="51" t="s">
        <v>176</v>
      </c>
      <c r="E263" s="51" t="s">
        <v>60</v>
      </c>
      <c r="F263" s="51" t="s">
        <v>139</v>
      </c>
      <c r="G263" s="52" t="s">
        <v>140</v>
      </c>
      <c r="H263" s="52" t="s">
        <v>152</v>
      </c>
      <c r="I263" s="51" t="s">
        <v>515</v>
      </c>
      <c r="J263" s="62" t="s">
        <v>48</v>
      </c>
      <c r="K263" s="62" t="s">
        <v>143</v>
      </c>
      <c r="L263" s="53">
        <v>20</v>
      </c>
      <c r="M263" s="51" t="s">
        <v>287</v>
      </c>
      <c r="N263" s="55">
        <v>1500</v>
      </c>
    </row>
    <row r="264" spans="1:14" ht="38" thickBot="1">
      <c r="A264" s="50">
        <v>245</v>
      </c>
      <c r="B264" s="51" t="s">
        <v>516</v>
      </c>
      <c r="C264" s="51" t="s">
        <v>513</v>
      </c>
      <c r="D264" s="51" t="s">
        <v>176</v>
      </c>
      <c r="E264" s="51" t="s">
        <v>60</v>
      </c>
      <c r="F264" s="51" t="s">
        <v>139</v>
      </c>
      <c r="G264" s="52" t="s">
        <v>140</v>
      </c>
      <c r="H264" s="52" t="s">
        <v>152</v>
      </c>
      <c r="I264" s="51" t="s">
        <v>515</v>
      </c>
      <c r="J264" s="62" t="s">
        <v>48</v>
      </c>
      <c r="K264" s="62" t="s">
        <v>143</v>
      </c>
      <c r="L264" s="53">
        <v>20</v>
      </c>
      <c r="M264" s="51" t="s">
        <v>287</v>
      </c>
      <c r="N264" s="55">
        <v>1300</v>
      </c>
    </row>
    <row r="265" spans="1:14" ht="50.5" thickBot="1">
      <c r="A265" s="50">
        <v>246</v>
      </c>
      <c r="B265" s="51" t="s">
        <v>517</v>
      </c>
      <c r="C265" s="51" t="s">
        <v>513</v>
      </c>
      <c r="D265" s="51" t="s">
        <v>176</v>
      </c>
      <c r="E265" s="51" t="s">
        <v>60</v>
      </c>
      <c r="F265" s="51" t="s">
        <v>139</v>
      </c>
      <c r="G265" s="52" t="s">
        <v>140</v>
      </c>
      <c r="H265" s="52" t="s">
        <v>152</v>
      </c>
      <c r="I265" s="51" t="s">
        <v>515</v>
      </c>
      <c r="J265" s="62" t="s">
        <v>48</v>
      </c>
      <c r="K265" s="62" t="s">
        <v>143</v>
      </c>
      <c r="L265" s="53">
        <v>2</v>
      </c>
      <c r="M265" s="51" t="s">
        <v>14</v>
      </c>
      <c r="N265" s="55">
        <v>500</v>
      </c>
    </row>
    <row r="266" spans="1:14" ht="38" thickBot="1">
      <c r="A266" s="50">
        <v>247</v>
      </c>
      <c r="B266" s="51" t="s">
        <v>518</v>
      </c>
      <c r="C266" s="51" t="s">
        <v>513</v>
      </c>
      <c r="D266" s="51" t="s">
        <v>176</v>
      </c>
      <c r="E266" s="51" t="s">
        <v>60</v>
      </c>
      <c r="F266" s="51" t="s">
        <v>139</v>
      </c>
      <c r="G266" s="52" t="s">
        <v>140</v>
      </c>
      <c r="H266" s="52" t="s">
        <v>152</v>
      </c>
      <c r="I266" s="51" t="s">
        <v>515</v>
      </c>
      <c r="J266" s="62" t="s">
        <v>48</v>
      </c>
      <c r="K266" s="62" t="s">
        <v>143</v>
      </c>
      <c r="L266" s="53">
        <v>2</v>
      </c>
      <c r="M266" s="51" t="s">
        <v>16</v>
      </c>
      <c r="N266" s="55">
        <v>280</v>
      </c>
    </row>
    <row r="267" spans="1:14" ht="38" thickBot="1">
      <c r="A267" s="50">
        <v>248</v>
      </c>
      <c r="B267" s="51" t="s">
        <v>519</v>
      </c>
      <c r="C267" s="51" t="s">
        <v>513</v>
      </c>
      <c r="D267" s="51" t="s">
        <v>176</v>
      </c>
      <c r="E267" s="51" t="s">
        <v>60</v>
      </c>
      <c r="F267" s="51" t="s">
        <v>139</v>
      </c>
      <c r="G267" s="52" t="s">
        <v>140</v>
      </c>
      <c r="H267" s="52" t="s">
        <v>152</v>
      </c>
      <c r="I267" s="51" t="s">
        <v>515</v>
      </c>
      <c r="J267" s="62" t="s">
        <v>48</v>
      </c>
      <c r="K267" s="62" t="s">
        <v>143</v>
      </c>
      <c r="L267" s="53">
        <v>4</v>
      </c>
      <c r="M267" s="51" t="s">
        <v>16</v>
      </c>
      <c r="N267" s="55">
        <v>200</v>
      </c>
    </row>
    <row r="268" spans="1:14" ht="38" thickBot="1">
      <c r="A268" s="50">
        <v>249</v>
      </c>
      <c r="B268" s="51" t="s">
        <v>520</v>
      </c>
      <c r="C268" s="51" t="s">
        <v>513</v>
      </c>
      <c r="D268" s="51" t="s">
        <v>176</v>
      </c>
      <c r="E268" s="51" t="s">
        <v>60</v>
      </c>
      <c r="F268" s="51" t="s">
        <v>139</v>
      </c>
      <c r="G268" s="52" t="s">
        <v>140</v>
      </c>
      <c r="H268" s="52" t="s">
        <v>152</v>
      </c>
      <c r="I268" s="51" t="s">
        <v>515</v>
      </c>
      <c r="J268" s="62" t="s">
        <v>48</v>
      </c>
      <c r="K268" s="62" t="s">
        <v>143</v>
      </c>
      <c r="L268" s="53">
        <v>20</v>
      </c>
      <c r="M268" s="51" t="s">
        <v>14</v>
      </c>
      <c r="N268" s="55">
        <v>800</v>
      </c>
    </row>
    <row r="269" spans="1:14" ht="38" thickBot="1">
      <c r="A269" s="50">
        <v>250</v>
      </c>
      <c r="B269" s="51" t="s">
        <v>521</v>
      </c>
      <c r="C269" s="51" t="s">
        <v>513</v>
      </c>
      <c r="D269" s="51" t="s">
        <v>176</v>
      </c>
      <c r="E269" s="51" t="s">
        <v>60</v>
      </c>
      <c r="F269" s="51" t="s">
        <v>139</v>
      </c>
      <c r="G269" s="52" t="s">
        <v>140</v>
      </c>
      <c r="H269" s="52" t="s">
        <v>152</v>
      </c>
      <c r="I269" s="51" t="s">
        <v>515</v>
      </c>
      <c r="J269" s="62" t="s">
        <v>48</v>
      </c>
      <c r="K269" s="62" t="s">
        <v>143</v>
      </c>
      <c r="L269" s="53">
        <v>20</v>
      </c>
      <c r="M269" s="51" t="s">
        <v>14</v>
      </c>
      <c r="N269" s="55">
        <v>4000</v>
      </c>
    </row>
    <row r="270" spans="1:14" ht="38" thickBot="1">
      <c r="A270" s="50">
        <v>251</v>
      </c>
      <c r="B270" s="51" t="s">
        <v>522</v>
      </c>
      <c r="C270" s="51" t="s">
        <v>513</v>
      </c>
      <c r="D270" s="51" t="s">
        <v>176</v>
      </c>
      <c r="E270" s="51" t="s">
        <v>60</v>
      </c>
      <c r="F270" s="51" t="s">
        <v>139</v>
      </c>
      <c r="G270" s="52" t="s">
        <v>140</v>
      </c>
      <c r="H270" s="52" t="s">
        <v>152</v>
      </c>
      <c r="I270" s="51" t="s">
        <v>515</v>
      </c>
      <c r="J270" s="62" t="s">
        <v>48</v>
      </c>
      <c r="K270" s="62" t="s">
        <v>143</v>
      </c>
      <c r="L270" s="53">
        <v>80</v>
      </c>
      <c r="M270" s="51" t="s">
        <v>14</v>
      </c>
      <c r="N270" s="55">
        <v>12000</v>
      </c>
    </row>
    <row r="271" spans="1:14" ht="38" thickBot="1">
      <c r="A271" s="50">
        <v>252</v>
      </c>
      <c r="B271" s="51" t="s">
        <v>523</v>
      </c>
      <c r="C271" s="51" t="s">
        <v>513</v>
      </c>
      <c r="D271" s="51" t="s">
        <v>176</v>
      </c>
      <c r="E271" s="51" t="s">
        <v>60</v>
      </c>
      <c r="F271" s="51" t="s">
        <v>139</v>
      </c>
      <c r="G271" s="52" t="s">
        <v>140</v>
      </c>
      <c r="H271" s="52" t="s">
        <v>152</v>
      </c>
      <c r="I271" s="51" t="s">
        <v>515</v>
      </c>
      <c r="J271" s="62" t="s">
        <v>48</v>
      </c>
      <c r="K271" s="62" t="s">
        <v>143</v>
      </c>
      <c r="L271" s="53">
        <v>20</v>
      </c>
      <c r="M271" s="51" t="s">
        <v>14</v>
      </c>
      <c r="N271" s="55">
        <v>5000</v>
      </c>
    </row>
    <row r="272" spans="1:14" ht="38" thickBot="1">
      <c r="A272" s="50">
        <v>253</v>
      </c>
      <c r="B272" s="51" t="s">
        <v>524</v>
      </c>
      <c r="C272" s="51" t="s">
        <v>513</v>
      </c>
      <c r="D272" s="51" t="s">
        <v>176</v>
      </c>
      <c r="E272" s="51" t="s">
        <v>60</v>
      </c>
      <c r="F272" s="51" t="s">
        <v>139</v>
      </c>
      <c r="G272" s="52" t="s">
        <v>140</v>
      </c>
      <c r="H272" s="52" t="s">
        <v>152</v>
      </c>
      <c r="I272" s="51" t="s">
        <v>515</v>
      </c>
      <c r="J272" s="62" t="s">
        <v>48</v>
      </c>
      <c r="K272" s="62" t="s">
        <v>143</v>
      </c>
      <c r="L272" s="53">
        <v>20</v>
      </c>
      <c r="M272" s="51" t="s">
        <v>14</v>
      </c>
      <c r="N272" s="55">
        <v>8000</v>
      </c>
    </row>
    <row r="273" spans="1:14" ht="38" thickBot="1">
      <c r="A273" s="50">
        <v>254</v>
      </c>
      <c r="B273" s="51" t="s">
        <v>525</v>
      </c>
      <c r="C273" s="51" t="s">
        <v>513</v>
      </c>
      <c r="D273" s="51" t="s">
        <v>176</v>
      </c>
      <c r="E273" s="51" t="s">
        <v>60</v>
      </c>
      <c r="F273" s="51" t="s">
        <v>139</v>
      </c>
      <c r="G273" s="52" t="s">
        <v>140</v>
      </c>
      <c r="H273" s="52" t="s">
        <v>152</v>
      </c>
      <c r="I273" s="51" t="s">
        <v>515</v>
      </c>
      <c r="J273" s="62" t="s">
        <v>48</v>
      </c>
      <c r="K273" s="62" t="s">
        <v>143</v>
      </c>
      <c r="L273" s="53">
        <v>20</v>
      </c>
      <c r="M273" s="51" t="s">
        <v>14</v>
      </c>
      <c r="N273" s="55">
        <v>3000</v>
      </c>
    </row>
    <row r="274" spans="1:14" ht="38" thickBot="1">
      <c r="A274" s="50">
        <v>255</v>
      </c>
      <c r="B274" s="51" t="s">
        <v>526</v>
      </c>
      <c r="C274" s="51" t="s">
        <v>513</v>
      </c>
      <c r="D274" s="51" t="s">
        <v>176</v>
      </c>
      <c r="E274" s="51" t="s">
        <v>60</v>
      </c>
      <c r="F274" s="51" t="s">
        <v>139</v>
      </c>
      <c r="G274" s="52" t="s">
        <v>140</v>
      </c>
      <c r="H274" s="52" t="s">
        <v>152</v>
      </c>
      <c r="I274" s="51" t="s">
        <v>515</v>
      </c>
      <c r="J274" s="62" t="s">
        <v>48</v>
      </c>
      <c r="K274" s="62" t="s">
        <v>143</v>
      </c>
      <c r="L274" s="53">
        <v>100</v>
      </c>
      <c r="M274" s="51" t="s">
        <v>14</v>
      </c>
      <c r="N274" s="55">
        <v>20000</v>
      </c>
    </row>
    <row r="275" spans="1:14" ht="38" thickBot="1">
      <c r="A275" s="50">
        <v>256</v>
      </c>
      <c r="B275" s="51" t="s">
        <v>527</v>
      </c>
      <c r="C275" s="51" t="s">
        <v>513</v>
      </c>
      <c r="D275" s="51" t="s">
        <v>176</v>
      </c>
      <c r="E275" s="51" t="s">
        <v>60</v>
      </c>
      <c r="F275" s="51" t="s">
        <v>139</v>
      </c>
      <c r="G275" s="52" t="s">
        <v>140</v>
      </c>
      <c r="H275" s="52" t="s">
        <v>152</v>
      </c>
      <c r="I275" s="51" t="s">
        <v>515</v>
      </c>
      <c r="J275" s="62" t="s">
        <v>48</v>
      </c>
      <c r="K275" s="62" t="s">
        <v>143</v>
      </c>
      <c r="L275" s="53">
        <v>100</v>
      </c>
      <c r="M275" s="51" t="s">
        <v>14</v>
      </c>
      <c r="N275" s="55">
        <v>10000</v>
      </c>
    </row>
    <row r="276" spans="1:14" ht="38" thickBot="1">
      <c r="A276" s="50">
        <v>257</v>
      </c>
      <c r="B276" s="51" t="s">
        <v>528</v>
      </c>
      <c r="C276" s="51" t="s">
        <v>513</v>
      </c>
      <c r="D276" s="51" t="s">
        <v>176</v>
      </c>
      <c r="E276" s="51" t="s">
        <v>60</v>
      </c>
      <c r="F276" s="51" t="s">
        <v>139</v>
      </c>
      <c r="G276" s="52" t="s">
        <v>140</v>
      </c>
      <c r="H276" s="52" t="s">
        <v>152</v>
      </c>
      <c r="I276" s="51" t="s">
        <v>515</v>
      </c>
      <c r="J276" s="62" t="s">
        <v>48</v>
      </c>
      <c r="K276" s="62" t="s">
        <v>143</v>
      </c>
      <c r="L276" s="53">
        <v>80</v>
      </c>
      <c r="M276" s="51" t="s">
        <v>14</v>
      </c>
      <c r="N276" s="55">
        <v>25000</v>
      </c>
    </row>
    <row r="277" spans="1:14" ht="38" thickBot="1">
      <c r="A277" s="50">
        <v>258</v>
      </c>
      <c r="B277" s="51" t="s">
        <v>529</v>
      </c>
      <c r="C277" s="51" t="s">
        <v>530</v>
      </c>
      <c r="D277" s="51" t="s">
        <v>176</v>
      </c>
      <c r="E277" s="51" t="s">
        <v>177</v>
      </c>
      <c r="F277" s="51" t="s">
        <v>139</v>
      </c>
      <c r="G277" s="52" t="s">
        <v>140</v>
      </c>
      <c r="H277" s="52" t="s">
        <v>152</v>
      </c>
      <c r="I277" s="51" t="s">
        <v>531</v>
      </c>
      <c r="J277" s="62" t="s">
        <v>48</v>
      </c>
      <c r="K277" s="62" t="s">
        <v>143</v>
      </c>
      <c r="L277" s="53">
        <v>2</v>
      </c>
      <c r="M277" s="51" t="s">
        <v>14</v>
      </c>
      <c r="N277" s="55">
        <v>6000</v>
      </c>
    </row>
    <row r="278" spans="1:14" ht="25.5" thickBot="1">
      <c r="A278" s="50">
        <v>259</v>
      </c>
      <c r="B278" s="51" t="s">
        <v>532</v>
      </c>
      <c r="C278" s="51" t="s">
        <v>530</v>
      </c>
      <c r="D278" s="51" t="s">
        <v>176</v>
      </c>
      <c r="E278" s="51" t="s">
        <v>177</v>
      </c>
      <c r="F278" s="51" t="s">
        <v>139</v>
      </c>
      <c r="G278" s="52" t="s">
        <v>140</v>
      </c>
      <c r="H278" s="52" t="s">
        <v>152</v>
      </c>
      <c r="I278" s="51" t="s">
        <v>533</v>
      </c>
      <c r="J278" s="62" t="s">
        <v>48</v>
      </c>
      <c r="K278" s="62" t="s">
        <v>143</v>
      </c>
      <c r="L278" s="53">
        <v>2</v>
      </c>
      <c r="M278" s="51" t="s">
        <v>14</v>
      </c>
      <c r="N278" s="55">
        <v>5000</v>
      </c>
    </row>
    <row r="279" spans="1:14" ht="25.5" thickBot="1">
      <c r="A279" s="50">
        <v>260</v>
      </c>
      <c r="B279" s="51" t="s">
        <v>534</v>
      </c>
      <c r="C279" s="51" t="s">
        <v>530</v>
      </c>
      <c r="D279" s="51" t="s">
        <v>176</v>
      </c>
      <c r="E279" s="51" t="s">
        <v>60</v>
      </c>
      <c r="F279" s="51" t="s">
        <v>139</v>
      </c>
      <c r="G279" s="52" t="s">
        <v>140</v>
      </c>
      <c r="H279" s="52" t="s">
        <v>152</v>
      </c>
      <c r="I279" s="51" t="s">
        <v>533</v>
      </c>
      <c r="J279" s="62" t="s">
        <v>48</v>
      </c>
      <c r="K279" s="62" t="s">
        <v>143</v>
      </c>
      <c r="L279" s="53">
        <v>20</v>
      </c>
      <c r="M279" s="51" t="s">
        <v>287</v>
      </c>
      <c r="N279" s="55">
        <v>300</v>
      </c>
    </row>
    <row r="280" spans="1:14" ht="25.5" thickBot="1">
      <c r="A280" s="50">
        <v>261</v>
      </c>
      <c r="B280" s="66" t="s">
        <v>535</v>
      </c>
      <c r="C280" s="51" t="s">
        <v>530</v>
      </c>
      <c r="D280" s="51" t="s">
        <v>176</v>
      </c>
      <c r="E280" s="51" t="s">
        <v>60</v>
      </c>
      <c r="F280" s="51" t="s">
        <v>139</v>
      </c>
      <c r="G280" s="52" t="s">
        <v>140</v>
      </c>
      <c r="H280" s="52" t="s">
        <v>152</v>
      </c>
      <c r="I280" s="51" t="s">
        <v>533</v>
      </c>
      <c r="J280" s="62" t="s">
        <v>48</v>
      </c>
      <c r="K280" s="62" t="s">
        <v>143</v>
      </c>
      <c r="L280" s="53">
        <v>20</v>
      </c>
      <c r="M280" s="51" t="s">
        <v>14</v>
      </c>
      <c r="N280" s="67">
        <v>80</v>
      </c>
    </row>
    <row r="281" spans="1:14" ht="15" thickBot="1">
      <c r="A281" s="39"/>
      <c r="B281" s="40" t="s">
        <v>536</v>
      </c>
      <c r="C281" s="40"/>
      <c r="D281" s="40"/>
      <c r="E281" s="40"/>
      <c r="F281" s="40"/>
      <c r="G281" s="40"/>
      <c r="H281" s="41"/>
      <c r="I281" s="40"/>
      <c r="J281" s="40"/>
      <c r="K281" s="40"/>
      <c r="L281" s="42"/>
      <c r="M281" s="40"/>
      <c r="N281" s="43"/>
    </row>
    <row r="282" spans="1:14" ht="50">
      <c r="A282" s="50">
        <v>262</v>
      </c>
      <c r="B282" s="51" t="s">
        <v>537</v>
      </c>
      <c r="C282" s="51" t="s">
        <v>538</v>
      </c>
      <c r="D282" s="51" t="s">
        <v>539</v>
      </c>
      <c r="E282" s="51" t="s">
        <v>138</v>
      </c>
      <c r="F282" s="51" t="s">
        <v>139</v>
      </c>
      <c r="G282" s="52" t="s">
        <v>140</v>
      </c>
      <c r="H282" s="52" t="s">
        <v>540</v>
      </c>
      <c r="I282" s="51" t="s">
        <v>539</v>
      </c>
      <c r="J282" s="51" t="s">
        <v>172</v>
      </c>
      <c r="K282" s="51" t="s">
        <v>143</v>
      </c>
      <c r="L282" s="53">
        <v>20</v>
      </c>
      <c r="M282" s="51" t="s">
        <v>14</v>
      </c>
      <c r="N282" s="55">
        <v>7000</v>
      </c>
    </row>
    <row r="283" spans="1:14" ht="87.5">
      <c r="A283" s="50">
        <v>263</v>
      </c>
      <c r="B283" s="51" t="s">
        <v>541</v>
      </c>
      <c r="C283" s="51" t="s">
        <v>542</v>
      </c>
      <c r="D283" s="51" t="s">
        <v>203</v>
      </c>
      <c r="E283" s="51" t="s">
        <v>138</v>
      </c>
      <c r="F283" s="51" t="s">
        <v>139</v>
      </c>
      <c r="G283" s="52" t="s">
        <v>140</v>
      </c>
      <c r="H283" s="52" t="s">
        <v>152</v>
      </c>
      <c r="I283" s="51" t="s">
        <v>204</v>
      </c>
      <c r="J283" s="51" t="s">
        <v>172</v>
      </c>
      <c r="K283" s="51" t="s">
        <v>143</v>
      </c>
      <c r="L283" s="53">
        <v>5</v>
      </c>
      <c r="M283" s="54" t="s">
        <v>14</v>
      </c>
      <c r="N283" s="55">
        <v>2500</v>
      </c>
    </row>
    <row r="284" spans="1:14" ht="50.5" thickBot="1">
      <c r="A284" s="50">
        <v>264</v>
      </c>
      <c r="B284" s="51" t="s">
        <v>543</v>
      </c>
      <c r="C284" s="51" t="s">
        <v>538</v>
      </c>
      <c r="D284" s="51" t="s">
        <v>411</v>
      </c>
      <c r="E284" s="51" t="s">
        <v>138</v>
      </c>
      <c r="F284" s="51" t="s">
        <v>139</v>
      </c>
      <c r="G284" s="52" t="s">
        <v>140</v>
      </c>
      <c r="H284" s="52" t="s">
        <v>540</v>
      </c>
      <c r="I284" s="51" t="s">
        <v>411</v>
      </c>
      <c r="J284" s="51" t="s">
        <v>172</v>
      </c>
      <c r="K284" s="51" t="s">
        <v>143</v>
      </c>
      <c r="L284" s="53">
        <v>4</v>
      </c>
      <c r="M284" s="51" t="s">
        <v>14</v>
      </c>
      <c r="N284" s="55">
        <v>3000</v>
      </c>
    </row>
    <row r="285" spans="1:14" ht="26.5" thickBot="1">
      <c r="A285" s="39"/>
      <c r="B285" s="40" t="s">
        <v>544</v>
      </c>
      <c r="C285" s="40"/>
      <c r="D285" s="40"/>
      <c r="E285" s="40"/>
      <c r="F285" s="40"/>
      <c r="G285" s="40"/>
      <c r="H285" s="41"/>
      <c r="I285" s="40"/>
      <c r="J285" s="40"/>
      <c r="K285" s="40"/>
      <c r="L285" s="42"/>
      <c r="M285" s="40"/>
      <c r="N285" s="43"/>
    </row>
    <row r="286" spans="1:14" ht="75">
      <c r="A286" s="50">
        <v>265</v>
      </c>
      <c r="B286" s="51" t="s">
        <v>545</v>
      </c>
      <c r="C286" s="51" t="s">
        <v>546</v>
      </c>
      <c r="D286" s="51" t="s">
        <v>176</v>
      </c>
      <c r="E286" s="51" t="s">
        <v>177</v>
      </c>
      <c r="F286" s="51" t="s">
        <v>139</v>
      </c>
      <c r="G286" s="52" t="s">
        <v>140</v>
      </c>
      <c r="H286" s="52" t="s">
        <v>463</v>
      </c>
      <c r="I286" s="51" t="s">
        <v>547</v>
      </c>
      <c r="J286" s="51" t="s">
        <v>172</v>
      </c>
      <c r="K286" s="51" t="s">
        <v>143</v>
      </c>
      <c r="L286" s="53">
        <v>1</v>
      </c>
      <c r="M286" s="51" t="s">
        <v>14</v>
      </c>
      <c r="N286" s="55">
        <v>5000</v>
      </c>
    </row>
    <row r="287" spans="1:14" ht="25">
      <c r="A287" s="50">
        <v>266</v>
      </c>
      <c r="B287" s="51" t="s">
        <v>548</v>
      </c>
      <c r="C287" s="51" t="s">
        <v>549</v>
      </c>
      <c r="D287" s="51" t="s">
        <v>64</v>
      </c>
      <c r="E287" s="51" t="s">
        <v>138</v>
      </c>
      <c r="F287" s="51" t="s">
        <v>139</v>
      </c>
      <c r="G287" s="52" t="s">
        <v>140</v>
      </c>
      <c r="H287" s="52" t="s">
        <v>463</v>
      </c>
      <c r="I287" s="51" t="s">
        <v>550</v>
      </c>
      <c r="J287" s="51" t="s">
        <v>172</v>
      </c>
      <c r="K287" s="51" t="s">
        <v>143</v>
      </c>
      <c r="L287" s="53">
        <v>12</v>
      </c>
      <c r="M287" s="51" t="s">
        <v>153</v>
      </c>
      <c r="N287" s="55">
        <v>15000</v>
      </c>
    </row>
    <row r="288" spans="1:14" ht="62.5">
      <c r="A288" s="50">
        <v>267</v>
      </c>
      <c r="B288" s="51" t="s">
        <v>551</v>
      </c>
      <c r="C288" s="51" t="s">
        <v>549</v>
      </c>
      <c r="D288" s="51" t="s">
        <v>176</v>
      </c>
      <c r="E288" s="51" t="s">
        <v>177</v>
      </c>
      <c r="F288" s="51" t="s">
        <v>139</v>
      </c>
      <c r="G288" s="52" t="s">
        <v>140</v>
      </c>
      <c r="H288" s="52" t="s">
        <v>463</v>
      </c>
      <c r="I288" s="51" t="s">
        <v>550</v>
      </c>
      <c r="J288" s="51" t="s">
        <v>172</v>
      </c>
      <c r="K288" s="51" t="s">
        <v>143</v>
      </c>
      <c r="L288" s="53">
        <v>1</v>
      </c>
      <c r="M288" s="51" t="s">
        <v>14</v>
      </c>
      <c r="N288" s="55">
        <v>1500</v>
      </c>
    </row>
    <row r="289" spans="1:14" ht="50">
      <c r="A289" s="50">
        <v>268</v>
      </c>
      <c r="B289" s="51" t="s">
        <v>552</v>
      </c>
      <c r="C289" s="51" t="s">
        <v>549</v>
      </c>
      <c r="D289" s="51" t="s">
        <v>176</v>
      </c>
      <c r="E289" s="51" t="s">
        <v>177</v>
      </c>
      <c r="F289" s="51" t="s">
        <v>139</v>
      </c>
      <c r="G289" s="52" t="s">
        <v>140</v>
      </c>
      <c r="H289" s="52" t="s">
        <v>463</v>
      </c>
      <c r="I289" s="51" t="s">
        <v>550</v>
      </c>
      <c r="J289" s="51" t="s">
        <v>172</v>
      </c>
      <c r="K289" s="51" t="s">
        <v>143</v>
      </c>
      <c r="L289" s="53">
        <v>1</v>
      </c>
      <c r="M289" s="51" t="s">
        <v>14</v>
      </c>
      <c r="N289" s="55">
        <v>1900</v>
      </c>
    </row>
    <row r="290" spans="1:14" ht="100.5" thickBot="1">
      <c r="A290" s="50">
        <v>269</v>
      </c>
      <c r="B290" s="51" t="s">
        <v>553</v>
      </c>
      <c r="C290" s="51" t="s">
        <v>549</v>
      </c>
      <c r="D290" s="51" t="s">
        <v>176</v>
      </c>
      <c r="E290" s="51" t="s">
        <v>177</v>
      </c>
      <c r="F290" s="51" t="s">
        <v>139</v>
      </c>
      <c r="G290" s="52" t="s">
        <v>140</v>
      </c>
      <c r="H290" s="52" t="s">
        <v>463</v>
      </c>
      <c r="I290" s="51" t="s">
        <v>550</v>
      </c>
      <c r="J290" s="51" t="s">
        <v>172</v>
      </c>
      <c r="K290" s="51" t="s">
        <v>143</v>
      </c>
      <c r="L290" s="53">
        <v>1</v>
      </c>
      <c r="M290" s="51" t="s">
        <v>14</v>
      </c>
      <c r="N290" s="55">
        <v>1200</v>
      </c>
    </row>
    <row r="291" spans="1:14" ht="26.5" thickBot="1">
      <c r="A291" s="39"/>
      <c r="B291" s="40" t="s">
        <v>554</v>
      </c>
      <c r="C291" s="40"/>
      <c r="D291" s="40"/>
      <c r="E291" s="40"/>
      <c r="F291" s="40"/>
      <c r="G291" s="40"/>
      <c r="H291" s="41"/>
      <c r="I291" s="40"/>
      <c r="J291" s="40"/>
      <c r="K291" s="40"/>
      <c r="L291" s="42"/>
      <c r="M291" s="40"/>
      <c r="N291" s="43"/>
    </row>
    <row r="292" spans="1:14" ht="62.5">
      <c r="A292" s="50">
        <v>270</v>
      </c>
      <c r="B292" s="51" t="s">
        <v>555</v>
      </c>
      <c r="C292" s="51" t="s">
        <v>549</v>
      </c>
      <c r="D292" s="51" t="s">
        <v>176</v>
      </c>
      <c r="E292" s="51" t="s">
        <v>177</v>
      </c>
      <c r="F292" s="51" t="s">
        <v>139</v>
      </c>
      <c r="G292" s="52" t="s">
        <v>140</v>
      </c>
      <c r="H292" s="52" t="s">
        <v>420</v>
      </c>
      <c r="I292" s="51" t="s">
        <v>556</v>
      </c>
      <c r="J292" s="51" t="s">
        <v>172</v>
      </c>
      <c r="K292" s="51" t="s">
        <v>143</v>
      </c>
      <c r="L292" s="53">
        <v>1</v>
      </c>
      <c r="M292" s="51" t="s">
        <v>14</v>
      </c>
      <c r="N292" s="55">
        <v>3500</v>
      </c>
    </row>
    <row r="293" spans="1:14" ht="25">
      <c r="A293" s="50">
        <v>271</v>
      </c>
      <c r="B293" s="51" t="s">
        <v>557</v>
      </c>
      <c r="C293" s="51" t="s">
        <v>549</v>
      </c>
      <c r="D293" s="51" t="s">
        <v>176</v>
      </c>
      <c r="E293" s="51" t="s">
        <v>177</v>
      </c>
      <c r="F293" s="51" t="s">
        <v>139</v>
      </c>
      <c r="G293" s="52" t="s">
        <v>140</v>
      </c>
      <c r="H293" s="52" t="s">
        <v>420</v>
      </c>
      <c r="I293" s="51" t="s">
        <v>556</v>
      </c>
      <c r="J293" s="51" t="s">
        <v>68</v>
      </c>
      <c r="K293" s="51" t="s">
        <v>143</v>
      </c>
      <c r="L293" s="53">
        <v>1</v>
      </c>
      <c r="M293" s="51" t="s">
        <v>14</v>
      </c>
      <c r="N293" s="55">
        <v>6900</v>
      </c>
    </row>
    <row r="294" spans="1:14" ht="37.5">
      <c r="A294" s="50">
        <v>272</v>
      </c>
      <c r="B294" s="51" t="s">
        <v>558</v>
      </c>
      <c r="C294" s="51" t="s">
        <v>549</v>
      </c>
      <c r="D294" s="51" t="s">
        <v>176</v>
      </c>
      <c r="E294" s="51" t="s">
        <v>177</v>
      </c>
      <c r="F294" s="51" t="s">
        <v>139</v>
      </c>
      <c r="G294" s="52" t="s">
        <v>140</v>
      </c>
      <c r="H294" s="52" t="s">
        <v>420</v>
      </c>
      <c r="I294" s="51" t="s">
        <v>556</v>
      </c>
      <c r="J294" s="51" t="s">
        <v>22</v>
      </c>
      <c r="K294" s="51" t="s">
        <v>143</v>
      </c>
      <c r="L294" s="53">
        <v>1</v>
      </c>
      <c r="M294" s="51" t="s">
        <v>14</v>
      </c>
      <c r="N294" s="55">
        <v>4900</v>
      </c>
    </row>
    <row r="295" spans="1:14" ht="25">
      <c r="A295" s="50">
        <v>273</v>
      </c>
      <c r="B295" s="51" t="s">
        <v>559</v>
      </c>
      <c r="C295" s="51" t="s">
        <v>560</v>
      </c>
      <c r="D295" s="51" t="s">
        <v>176</v>
      </c>
      <c r="E295" s="51" t="s">
        <v>60</v>
      </c>
      <c r="F295" s="51" t="s">
        <v>139</v>
      </c>
      <c r="G295" s="52" t="s">
        <v>140</v>
      </c>
      <c r="H295" s="52" t="s">
        <v>420</v>
      </c>
      <c r="I295" s="51" t="s">
        <v>556</v>
      </c>
      <c r="J295" s="51" t="s">
        <v>22</v>
      </c>
      <c r="K295" s="51" t="s">
        <v>143</v>
      </c>
      <c r="L295" s="53">
        <v>200</v>
      </c>
      <c r="M295" s="51" t="s">
        <v>14</v>
      </c>
      <c r="N295" s="55">
        <v>100</v>
      </c>
    </row>
    <row r="296" spans="1:14" ht="25">
      <c r="A296" s="50">
        <v>274</v>
      </c>
      <c r="B296" s="51" t="s">
        <v>561</v>
      </c>
      <c r="C296" s="51" t="s">
        <v>560</v>
      </c>
      <c r="D296" s="51" t="s">
        <v>176</v>
      </c>
      <c r="E296" s="51" t="s">
        <v>60</v>
      </c>
      <c r="F296" s="51" t="s">
        <v>139</v>
      </c>
      <c r="G296" s="52" t="s">
        <v>140</v>
      </c>
      <c r="H296" s="52" t="s">
        <v>420</v>
      </c>
      <c r="I296" s="51" t="s">
        <v>556</v>
      </c>
      <c r="J296" s="51" t="s">
        <v>22</v>
      </c>
      <c r="K296" s="51" t="s">
        <v>143</v>
      </c>
      <c r="L296" s="53">
        <v>200</v>
      </c>
      <c r="M296" s="51" t="s">
        <v>14</v>
      </c>
      <c r="N296" s="55">
        <v>200</v>
      </c>
    </row>
    <row r="297" spans="1:14" ht="50.5" thickBot="1">
      <c r="A297" s="50">
        <v>275</v>
      </c>
      <c r="B297" s="51" t="s">
        <v>562</v>
      </c>
      <c r="C297" s="51" t="s">
        <v>549</v>
      </c>
      <c r="D297" s="51" t="s">
        <v>176</v>
      </c>
      <c r="E297" s="51" t="s">
        <v>177</v>
      </c>
      <c r="F297" s="51" t="s">
        <v>139</v>
      </c>
      <c r="G297" s="52" t="s">
        <v>140</v>
      </c>
      <c r="H297" s="52" t="s">
        <v>420</v>
      </c>
      <c r="I297" s="51" t="s">
        <v>556</v>
      </c>
      <c r="J297" s="51" t="s">
        <v>22</v>
      </c>
      <c r="K297" s="51" t="s">
        <v>143</v>
      </c>
      <c r="L297" s="53">
        <v>1</v>
      </c>
      <c r="M297" s="51" t="s">
        <v>14</v>
      </c>
      <c r="N297" s="55">
        <v>10000</v>
      </c>
    </row>
    <row r="298" spans="1:14" ht="15" thickBot="1">
      <c r="A298" s="39"/>
      <c r="B298" s="40" t="s">
        <v>563</v>
      </c>
      <c r="C298" s="40"/>
      <c r="D298" s="40"/>
      <c r="E298" s="40"/>
      <c r="F298" s="40"/>
      <c r="G298" s="40"/>
      <c r="H298" s="41"/>
      <c r="I298" s="40"/>
      <c r="J298" s="40"/>
      <c r="K298" s="40"/>
      <c r="L298" s="42"/>
      <c r="M298" s="40"/>
      <c r="N298" s="43"/>
    </row>
    <row r="299" spans="1:14" ht="25.5" thickBot="1">
      <c r="A299" s="50">
        <v>276</v>
      </c>
      <c r="B299" s="51" t="s">
        <v>564</v>
      </c>
      <c r="C299" s="51" t="s">
        <v>565</v>
      </c>
      <c r="D299" s="51" t="s">
        <v>64</v>
      </c>
      <c r="E299" s="51" t="s">
        <v>138</v>
      </c>
      <c r="F299" s="51" t="s">
        <v>139</v>
      </c>
      <c r="G299" s="52" t="s">
        <v>140</v>
      </c>
      <c r="H299" s="52" t="s">
        <v>566</v>
      </c>
      <c r="I299" s="51" t="s">
        <v>567</v>
      </c>
      <c r="J299" s="51" t="s">
        <v>22</v>
      </c>
      <c r="K299" s="51" t="s">
        <v>143</v>
      </c>
      <c r="L299" s="53">
        <v>12</v>
      </c>
      <c r="M299" s="51" t="s">
        <v>153</v>
      </c>
      <c r="N299" s="55">
        <v>5000</v>
      </c>
    </row>
    <row r="300" spans="1:14" ht="26.5" thickBot="1">
      <c r="A300" s="39"/>
      <c r="B300" s="40" t="s">
        <v>568</v>
      </c>
      <c r="C300" s="40"/>
      <c r="D300" s="40"/>
      <c r="E300" s="40"/>
      <c r="F300" s="40"/>
      <c r="G300" s="40"/>
      <c r="H300" s="41"/>
      <c r="I300" s="40"/>
      <c r="J300" s="40"/>
      <c r="K300" s="40"/>
      <c r="L300" s="42"/>
      <c r="M300" s="40"/>
      <c r="N300" s="43"/>
    </row>
    <row r="301" spans="1:14" ht="37.5">
      <c r="A301" s="50">
        <v>277</v>
      </c>
      <c r="B301" s="51" t="s">
        <v>569</v>
      </c>
      <c r="C301" s="51" t="s">
        <v>570</v>
      </c>
      <c r="D301" s="51" t="s">
        <v>176</v>
      </c>
      <c r="E301" s="51" t="s">
        <v>60</v>
      </c>
      <c r="F301" s="51" t="s">
        <v>139</v>
      </c>
      <c r="G301" s="52" t="s">
        <v>140</v>
      </c>
      <c r="H301" s="52" t="s">
        <v>170</v>
      </c>
      <c r="I301" s="51" t="s">
        <v>387</v>
      </c>
      <c r="J301" s="51" t="s">
        <v>48</v>
      </c>
      <c r="K301" s="51" t="s">
        <v>143</v>
      </c>
      <c r="L301" s="53">
        <v>20</v>
      </c>
      <c r="M301" s="51" t="s">
        <v>571</v>
      </c>
      <c r="N301" s="68">
        <v>420</v>
      </c>
    </row>
    <row r="302" spans="1:14" ht="37.5">
      <c r="A302" s="50">
        <v>278</v>
      </c>
      <c r="B302" s="51" t="s">
        <v>572</v>
      </c>
      <c r="C302" s="51" t="s">
        <v>570</v>
      </c>
      <c r="D302" s="51" t="s">
        <v>176</v>
      </c>
      <c r="E302" s="51" t="s">
        <v>60</v>
      </c>
      <c r="F302" s="51" t="s">
        <v>139</v>
      </c>
      <c r="G302" s="52" t="s">
        <v>140</v>
      </c>
      <c r="H302" s="52" t="s">
        <v>170</v>
      </c>
      <c r="I302" s="51" t="s">
        <v>387</v>
      </c>
      <c r="J302" s="51" t="s">
        <v>48</v>
      </c>
      <c r="K302" s="51" t="s">
        <v>143</v>
      </c>
      <c r="L302" s="53">
        <v>20</v>
      </c>
      <c r="M302" s="51" t="s">
        <v>571</v>
      </c>
      <c r="N302" s="68">
        <v>720</v>
      </c>
    </row>
    <row r="303" spans="1:14" ht="25">
      <c r="A303" s="50">
        <v>279</v>
      </c>
      <c r="B303" s="51" t="s">
        <v>573</v>
      </c>
      <c r="C303" s="51" t="s">
        <v>570</v>
      </c>
      <c r="D303" s="51" t="s">
        <v>176</v>
      </c>
      <c r="E303" s="51" t="s">
        <v>60</v>
      </c>
      <c r="F303" s="51" t="s">
        <v>139</v>
      </c>
      <c r="G303" s="52" t="s">
        <v>140</v>
      </c>
      <c r="H303" s="52" t="s">
        <v>170</v>
      </c>
      <c r="I303" s="51" t="s">
        <v>387</v>
      </c>
      <c r="J303" s="51" t="s">
        <v>48</v>
      </c>
      <c r="K303" s="51" t="s">
        <v>143</v>
      </c>
      <c r="L303" s="53">
        <v>4</v>
      </c>
      <c r="M303" s="51" t="s">
        <v>574</v>
      </c>
      <c r="N303" s="68">
        <v>360</v>
      </c>
    </row>
    <row r="304" spans="1:14" ht="25">
      <c r="A304" s="50">
        <v>280</v>
      </c>
      <c r="B304" s="51" t="s">
        <v>575</v>
      </c>
      <c r="C304" s="51" t="s">
        <v>570</v>
      </c>
      <c r="D304" s="51" t="s">
        <v>176</v>
      </c>
      <c r="E304" s="51" t="s">
        <v>60</v>
      </c>
      <c r="F304" s="51" t="s">
        <v>139</v>
      </c>
      <c r="G304" s="52" t="s">
        <v>140</v>
      </c>
      <c r="H304" s="52" t="s">
        <v>170</v>
      </c>
      <c r="I304" s="51" t="s">
        <v>387</v>
      </c>
      <c r="J304" s="51" t="s">
        <v>48</v>
      </c>
      <c r="K304" s="51" t="s">
        <v>143</v>
      </c>
      <c r="L304" s="53">
        <v>8</v>
      </c>
      <c r="M304" s="51" t="s">
        <v>14</v>
      </c>
      <c r="N304" s="68">
        <v>780</v>
      </c>
    </row>
    <row r="305" spans="1:14" ht="25">
      <c r="A305" s="50">
        <v>281</v>
      </c>
      <c r="B305" s="51" t="s">
        <v>576</v>
      </c>
      <c r="C305" s="51" t="s">
        <v>570</v>
      </c>
      <c r="D305" s="51" t="s">
        <v>176</v>
      </c>
      <c r="E305" s="51" t="s">
        <v>60</v>
      </c>
      <c r="F305" s="51" t="s">
        <v>139</v>
      </c>
      <c r="G305" s="52" t="s">
        <v>140</v>
      </c>
      <c r="H305" s="52" t="s">
        <v>170</v>
      </c>
      <c r="I305" s="51" t="s">
        <v>387</v>
      </c>
      <c r="J305" s="51" t="s">
        <v>48</v>
      </c>
      <c r="K305" s="51" t="s">
        <v>143</v>
      </c>
      <c r="L305" s="53">
        <v>8</v>
      </c>
      <c r="M305" s="51" t="s">
        <v>574</v>
      </c>
      <c r="N305" s="68">
        <v>560</v>
      </c>
    </row>
    <row r="306" spans="1:14" ht="25">
      <c r="A306" s="50">
        <v>282</v>
      </c>
      <c r="B306" s="51" t="s">
        <v>577</v>
      </c>
      <c r="C306" s="51" t="s">
        <v>570</v>
      </c>
      <c r="D306" s="51" t="s">
        <v>176</v>
      </c>
      <c r="E306" s="51" t="s">
        <v>60</v>
      </c>
      <c r="F306" s="51" t="s">
        <v>139</v>
      </c>
      <c r="G306" s="52" t="s">
        <v>140</v>
      </c>
      <c r="H306" s="52" t="s">
        <v>170</v>
      </c>
      <c r="I306" s="51" t="s">
        <v>387</v>
      </c>
      <c r="J306" s="51" t="s">
        <v>48</v>
      </c>
      <c r="K306" s="51" t="s">
        <v>143</v>
      </c>
      <c r="L306" s="53">
        <v>100</v>
      </c>
      <c r="M306" s="51" t="s">
        <v>501</v>
      </c>
      <c r="N306" s="68">
        <v>4700</v>
      </c>
    </row>
    <row r="307" spans="1:14" ht="25">
      <c r="A307" s="50">
        <v>283</v>
      </c>
      <c r="B307" s="51" t="s">
        <v>578</v>
      </c>
      <c r="C307" s="51" t="s">
        <v>570</v>
      </c>
      <c r="D307" s="51" t="s">
        <v>176</v>
      </c>
      <c r="E307" s="51" t="s">
        <v>60</v>
      </c>
      <c r="F307" s="51" t="s">
        <v>139</v>
      </c>
      <c r="G307" s="52" t="s">
        <v>140</v>
      </c>
      <c r="H307" s="52" t="s">
        <v>170</v>
      </c>
      <c r="I307" s="51" t="s">
        <v>387</v>
      </c>
      <c r="J307" s="51" t="s">
        <v>48</v>
      </c>
      <c r="K307" s="51" t="s">
        <v>143</v>
      </c>
      <c r="L307" s="53">
        <v>200</v>
      </c>
      <c r="M307" s="51" t="s">
        <v>501</v>
      </c>
      <c r="N307" s="68">
        <v>11000</v>
      </c>
    </row>
    <row r="308" spans="1:14" ht="37.5">
      <c r="A308" s="50">
        <v>284</v>
      </c>
      <c r="B308" s="51" t="s">
        <v>579</v>
      </c>
      <c r="C308" s="51" t="s">
        <v>570</v>
      </c>
      <c r="D308" s="51" t="s">
        <v>176</v>
      </c>
      <c r="E308" s="51" t="s">
        <v>60</v>
      </c>
      <c r="F308" s="51" t="s">
        <v>139</v>
      </c>
      <c r="G308" s="52" t="s">
        <v>140</v>
      </c>
      <c r="H308" s="52" t="s">
        <v>170</v>
      </c>
      <c r="I308" s="51" t="s">
        <v>387</v>
      </c>
      <c r="J308" s="51" t="s">
        <v>48</v>
      </c>
      <c r="K308" s="51" t="s">
        <v>143</v>
      </c>
      <c r="L308" s="53">
        <v>30</v>
      </c>
      <c r="M308" s="51" t="s">
        <v>14</v>
      </c>
      <c r="N308" s="68">
        <v>1000</v>
      </c>
    </row>
    <row r="309" spans="1:14" ht="25">
      <c r="A309" s="50">
        <v>285</v>
      </c>
      <c r="B309" s="51" t="s">
        <v>580</v>
      </c>
      <c r="C309" s="51" t="s">
        <v>570</v>
      </c>
      <c r="D309" s="51" t="s">
        <v>176</v>
      </c>
      <c r="E309" s="51" t="s">
        <v>60</v>
      </c>
      <c r="F309" s="51" t="s">
        <v>139</v>
      </c>
      <c r="G309" s="52" t="s">
        <v>140</v>
      </c>
      <c r="H309" s="52" t="s">
        <v>170</v>
      </c>
      <c r="I309" s="51" t="s">
        <v>387</v>
      </c>
      <c r="J309" s="51" t="s">
        <v>48</v>
      </c>
      <c r="K309" s="51" t="s">
        <v>143</v>
      </c>
      <c r="L309" s="53">
        <v>6</v>
      </c>
      <c r="M309" s="51" t="s">
        <v>14</v>
      </c>
      <c r="N309" s="68">
        <v>600</v>
      </c>
    </row>
    <row r="310" spans="1:14" ht="25">
      <c r="A310" s="50">
        <v>286</v>
      </c>
      <c r="B310" s="51" t="s">
        <v>581</v>
      </c>
      <c r="C310" s="51" t="s">
        <v>570</v>
      </c>
      <c r="D310" s="51" t="s">
        <v>176</v>
      </c>
      <c r="E310" s="51" t="s">
        <v>60</v>
      </c>
      <c r="F310" s="51" t="s">
        <v>139</v>
      </c>
      <c r="G310" s="52" t="s">
        <v>140</v>
      </c>
      <c r="H310" s="52" t="s">
        <v>170</v>
      </c>
      <c r="I310" s="51" t="s">
        <v>387</v>
      </c>
      <c r="J310" s="51" t="s">
        <v>48</v>
      </c>
      <c r="K310" s="51" t="s">
        <v>143</v>
      </c>
      <c r="L310" s="53">
        <v>100</v>
      </c>
      <c r="M310" s="51" t="s">
        <v>14</v>
      </c>
      <c r="N310" s="68">
        <v>200</v>
      </c>
    </row>
    <row r="311" spans="1:14" ht="25">
      <c r="A311" s="50">
        <v>287</v>
      </c>
      <c r="B311" s="51" t="s">
        <v>582</v>
      </c>
      <c r="C311" s="51" t="s">
        <v>570</v>
      </c>
      <c r="D311" s="51" t="s">
        <v>176</v>
      </c>
      <c r="E311" s="51" t="s">
        <v>60</v>
      </c>
      <c r="F311" s="51" t="s">
        <v>139</v>
      </c>
      <c r="G311" s="52" t="s">
        <v>140</v>
      </c>
      <c r="H311" s="52" t="s">
        <v>170</v>
      </c>
      <c r="I311" s="51" t="s">
        <v>387</v>
      </c>
      <c r="J311" s="51" t="s">
        <v>48</v>
      </c>
      <c r="K311" s="51" t="s">
        <v>143</v>
      </c>
      <c r="L311" s="53">
        <v>100</v>
      </c>
      <c r="M311" s="51" t="s">
        <v>14</v>
      </c>
      <c r="N311" s="68">
        <v>100</v>
      </c>
    </row>
    <row r="312" spans="1:14" ht="25">
      <c r="A312" s="50">
        <v>288</v>
      </c>
      <c r="B312" s="51" t="s">
        <v>583</v>
      </c>
      <c r="C312" s="51" t="s">
        <v>570</v>
      </c>
      <c r="D312" s="51" t="s">
        <v>176</v>
      </c>
      <c r="E312" s="51" t="s">
        <v>60</v>
      </c>
      <c r="F312" s="51" t="s">
        <v>139</v>
      </c>
      <c r="G312" s="52" t="s">
        <v>140</v>
      </c>
      <c r="H312" s="52" t="s">
        <v>170</v>
      </c>
      <c r="I312" s="51" t="s">
        <v>387</v>
      </c>
      <c r="J312" s="51" t="s">
        <v>48</v>
      </c>
      <c r="K312" s="51" t="s">
        <v>143</v>
      </c>
      <c r="L312" s="53">
        <v>100</v>
      </c>
      <c r="M312" s="51" t="s">
        <v>14</v>
      </c>
      <c r="N312" s="68">
        <v>250</v>
      </c>
    </row>
    <row r="313" spans="1:14" ht="25">
      <c r="A313" s="50">
        <v>289</v>
      </c>
      <c r="B313" s="51" t="s">
        <v>584</v>
      </c>
      <c r="C313" s="51" t="s">
        <v>570</v>
      </c>
      <c r="D313" s="51" t="s">
        <v>176</v>
      </c>
      <c r="E313" s="51" t="s">
        <v>60</v>
      </c>
      <c r="F313" s="51" t="s">
        <v>139</v>
      </c>
      <c r="G313" s="52" t="s">
        <v>140</v>
      </c>
      <c r="H313" s="52" t="s">
        <v>170</v>
      </c>
      <c r="I313" s="51" t="s">
        <v>387</v>
      </c>
      <c r="J313" s="51" t="s">
        <v>48</v>
      </c>
      <c r="K313" s="51" t="s">
        <v>143</v>
      </c>
      <c r="L313" s="53">
        <v>10</v>
      </c>
      <c r="M313" s="51" t="s">
        <v>14</v>
      </c>
      <c r="N313" s="68">
        <v>300</v>
      </c>
    </row>
    <row r="314" spans="1:14" ht="25">
      <c r="A314" s="50">
        <v>290</v>
      </c>
      <c r="B314" s="51" t="s">
        <v>585</v>
      </c>
      <c r="C314" s="51" t="s">
        <v>570</v>
      </c>
      <c r="D314" s="51" t="s">
        <v>176</v>
      </c>
      <c r="E314" s="51" t="s">
        <v>60</v>
      </c>
      <c r="F314" s="51" t="s">
        <v>139</v>
      </c>
      <c r="G314" s="52" t="s">
        <v>140</v>
      </c>
      <c r="H314" s="52" t="s">
        <v>170</v>
      </c>
      <c r="I314" s="51" t="s">
        <v>387</v>
      </c>
      <c r="J314" s="51" t="s">
        <v>48</v>
      </c>
      <c r="K314" s="51" t="s">
        <v>143</v>
      </c>
      <c r="L314" s="53">
        <v>10</v>
      </c>
      <c r="M314" s="51" t="s">
        <v>14</v>
      </c>
      <c r="N314" s="68">
        <v>380</v>
      </c>
    </row>
    <row r="315" spans="1:14" ht="25">
      <c r="A315" s="50">
        <v>291</v>
      </c>
      <c r="B315" s="51" t="s">
        <v>586</v>
      </c>
      <c r="C315" s="51" t="s">
        <v>570</v>
      </c>
      <c r="D315" s="51" t="s">
        <v>176</v>
      </c>
      <c r="E315" s="51" t="s">
        <v>60</v>
      </c>
      <c r="F315" s="51" t="s">
        <v>139</v>
      </c>
      <c r="G315" s="52" t="s">
        <v>140</v>
      </c>
      <c r="H315" s="52" t="s">
        <v>170</v>
      </c>
      <c r="I315" s="51" t="s">
        <v>387</v>
      </c>
      <c r="J315" s="51" t="s">
        <v>48</v>
      </c>
      <c r="K315" s="51" t="s">
        <v>143</v>
      </c>
      <c r="L315" s="53">
        <v>20</v>
      </c>
      <c r="M315" s="51" t="s">
        <v>14</v>
      </c>
      <c r="N315" s="68">
        <v>340</v>
      </c>
    </row>
    <row r="316" spans="1:14" ht="25">
      <c r="A316" s="50">
        <v>292</v>
      </c>
      <c r="B316" s="51" t="s">
        <v>587</v>
      </c>
      <c r="C316" s="51" t="s">
        <v>570</v>
      </c>
      <c r="D316" s="51" t="s">
        <v>176</v>
      </c>
      <c r="E316" s="51" t="s">
        <v>60</v>
      </c>
      <c r="F316" s="51" t="s">
        <v>139</v>
      </c>
      <c r="G316" s="52" t="s">
        <v>140</v>
      </c>
      <c r="H316" s="52" t="s">
        <v>170</v>
      </c>
      <c r="I316" s="51" t="s">
        <v>387</v>
      </c>
      <c r="J316" s="51" t="s">
        <v>48</v>
      </c>
      <c r="K316" s="51" t="s">
        <v>143</v>
      </c>
      <c r="L316" s="53">
        <v>10</v>
      </c>
      <c r="M316" s="51" t="s">
        <v>14</v>
      </c>
      <c r="N316" s="68">
        <v>420</v>
      </c>
    </row>
    <row r="317" spans="1:14" ht="25">
      <c r="A317" s="50">
        <v>293</v>
      </c>
      <c r="B317" s="51" t="s">
        <v>588</v>
      </c>
      <c r="C317" s="51" t="s">
        <v>570</v>
      </c>
      <c r="D317" s="51" t="s">
        <v>176</v>
      </c>
      <c r="E317" s="51" t="s">
        <v>60</v>
      </c>
      <c r="F317" s="51" t="s">
        <v>139</v>
      </c>
      <c r="G317" s="52" t="s">
        <v>140</v>
      </c>
      <c r="H317" s="52" t="s">
        <v>170</v>
      </c>
      <c r="I317" s="51" t="s">
        <v>387</v>
      </c>
      <c r="J317" s="51" t="s">
        <v>48</v>
      </c>
      <c r="K317" s="51" t="s">
        <v>143</v>
      </c>
      <c r="L317" s="53">
        <v>10</v>
      </c>
      <c r="M317" s="51" t="s">
        <v>14</v>
      </c>
      <c r="N317" s="68">
        <v>100</v>
      </c>
    </row>
    <row r="318" spans="1:14" ht="25">
      <c r="A318" s="50">
        <v>294</v>
      </c>
      <c r="B318" s="51" t="s">
        <v>589</v>
      </c>
      <c r="C318" s="51" t="s">
        <v>570</v>
      </c>
      <c r="D318" s="51" t="s">
        <v>176</v>
      </c>
      <c r="E318" s="51" t="s">
        <v>60</v>
      </c>
      <c r="F318" s="51" t="s">
        <v>139</v>
      </c>
      <c r="G318" s="52" t="s">
        <v>140</v>
      </c>
      <c r="H318" s="52" t="s">
        <v>170</v>
      </c>
      <c r="I318" s="51" t="s">
        <v>387</v>
      </c>
      <c r="J318" s="51" t="s">
        <v>48</v>
      </c>
      <c r="K318" s="51" t="s">
        <v>143</v>
      </c>
      <c r="L318" s="53">
        <v>10</v>
      </c>
      <c r="M318" s="51" t="s">
        <v>14</v>
      </c>
      <c r="N318" s="68">
        <v>160</v>
      </c>
    </row>
    <row r="319" spans="1:14" ht="25">
      <c r="A319" s="50">
        <v>295</v>
      </c>
      <c r="B319" s="51" t="s">
        <v>590</v>
      </c>
      <c r="C319" s="51" t="s">
        <v>570</v>
      </c>
      <c r="D319" s="51" t="s">
        <v>176</v>
      </c>
      <c r="E319" s="51" t="s">
        <v>60</v>
      </c>
      <c r="F319" s="51" t="s">
        <v>139</v>
      </c>
      <c r="G319" s="52" t="s">
        <v>140</v>
      </c>
      <c r="H319" s="52" t="s">
        <v>170</v>
      </c>
      <c r="I319" s="51" t="s">
        <v>387</v>
      </c>
      <c r="J319" s="51" t="s">
        <v>48</v>
      </c>
      <c r="K319" s="51" t="s">
        <v>143</v>
      </c>
      <c r="L319" s="53">
        <v>100</v>
      </c>
      <c r="M319" s="51" t="s">
        <v>14</v>
      </c>
      <c r="N319" s="68">
        <v>30</v>
      </c>
    </row>
    <row r="320" spans="1:14" ht="25">
      <c r="A320" s="50">
        <v>296</v>
      </c>
      <c r="B320" s="51" t="s">
        <v>591</v>
      </c>
      <c r="C320" s="51" t="s">
        <v>570</v>
      </c>
      <c r="D320" s="51" t="s">
        <v>176</v>
      </c>
      <c r="E320" s="51" t="s">
        <v>60</v>
      </c>
      <c r="F320" s="51" t="s">
        <v>139</v>
      </c>
      <c r="G320" s="52" t="s">
        <v>140</v>
      </c>
      <c r="H320" s="52" t="s">
        <v>170</v>
      </c>
      <c r="I320" s="51" t="s">
        <v>387</v>
      </c>
      <c r="J320" s="51" t="s">
        <v>48</v>
      </c>
      <c r="K320" s="51" t="s">
        <v>143</v>
      </c>
      <c r="L320" s="53">
        <v>200</v>
      </c>
      <c r="M320" s="51" t="s">
        <v>14</v>
      </c>
      <c r="N320" s="68">
        <v>34</v>
      </c>
    </row>
    <row r="321" spans="1:14" ht="25">
      <c r="A321" s="50">
        <v>297</v>
      </c>
      <c r="B321" s="51" t="s">
        <v>592</v>
      </c>
      <c r="C321" s="51" t="s">
        <v>570</v>
      </c>
      <c r="D321" s="51" t="s">
        <v>176</v>
      </c>
      <c r="E321" s="51" t="s">
        <v>60</v>
      </c>
      <c r="F321" s="51" t="s">
        <v>139</v>
      </c>
      <c r="G321" s="52" t="s">
        <v>140</v>
      </c>
      <c r="H321" s="52" t="s">
        <v>170</v>
      </c>
      <c r="I321" s="51" t="s">
        <v>387</v>
      </c>
      <c r="J321" s="51" t="s">
        <v>48</v>
      </c>
      <c r="K321" s="51" t="s">
        <v>143</v>
      </c>
      <c r="L321" s="53">
        <v>100</v>
      </c>
      <c r="M321" s="51" t="s">
        <v>14</v>
      </c>
      <c r="N321" s="68">
        <v>30</v>
      </c>
    </row>
    <row r="322" spans="1:14" ht="25">
      <c r="A322" s="50">
        <v>298</v>
      </c>
      <c r="B322" s="51" t="s">
        <v>593</v>
      </c>
      <c r="C322" s="51" t="s">
        <v>570</v>
      </c>
      <c r="D322" s="51" t="s">
        <v>176</v>
      </c>
      <c r="E322" s="51" t="s">
        <v>60</v>
      </c>
      <c r="F322" s="51" t="s">
        <v>139</v>
      </c>
      <c r="G322" s="52" t="s">
        <v>140</v>
      </c>
      <c r="H322" s="52" t="s">
        <v>170</v>
      </c>
      <c r="I322" s="51" t="s">
        <v>387</v>
      </c>
      <c r="J322" s="51" t="s">
        <v>48</v>
      </c>
      <c r="K322" s="51" t="s">
        <v>143</v>
      </c>
      <c r="L322" s="53">
        <v>30</v>
      </c>
      <c r="M322" s="51" t="s">
        <v>14</v>
      </c>
      <c r="N322" s="68">
        <v>470</v>
      </c>
    </row>
    <row r="323" spans="1:14" ht="25">
      <c r="A323" s="50">
        <v>299</v>
      </c>
      <c r="B323" s="51" t="s">
        <v>594</v>
      </c>
      <c r="C323" s="51" t="s">
        <v>570</v>
      </c>
      <c r="D323" s="51" t="s">
        <v>176</v>
      </c>
      <c r="E323" s="51" t="s">
        <v>60</v>
      </c>
      <c r="F323" s="51" t="s">
        <v>139</v>
      </c>
      <c r="G323" s="52" t="s">
        <v>140</v>
      </c>
      <c r="H323" s="52" t="s">
        <v>170</v>
      </c>
      <c r="I323" s="51" t="s">
        <v>387</v>
      </c>
      <c r="J323" s="51" t="s">
        <v>48</v>
      </c>
      <c r="K323" s="51" t="s">
        <v>143</v>
      </c>
      <c r="L323" s="53">
        <v>30</v>
      </c>
      <c r="M323" s="51" t="s">
        <v>14</v>
      </c>
      <c r="N323" s="68">
        <v>1500</v>
      </c>
    </row>
    <row r="324" spans="1:14" ht="25">
      <c r="A324" s="50">
        <v>300</v>
      </c>
      <c r="B324" s="51" t="s">
        <v>595</v>
      </c>
      <c r="C324" s="51" t="s">
        <v>570</v>
      </c>
      <c r="D324" s="51" t="s">
        <v>176</v>
      </c>
      <c r="E324" s="51" t="s">
        <v>60</v>
      </c>
      <c r="F324" s="51" t="s">
        <v>139</v>
      </c>
      <c r="G324" s="52" t="s">
        <v>140</v>
      </c>
      <c r="H324" s="52" t="s">
        <v>170</v>
      </c>
      <c r="I324" s="51" t="s">
        <v>387</v>
      </c>
      <c r="J324" s="51" t="s">
        <v>48</v>
      </c>
      <c r="K324" s="51" t="s">
        <v>143</v>
      </c>
      <c r="L324" s="53">
        <v>20</v>
      </c>
      <c r="M324" s="51" t="s">
        <v>14</v>
      </c>
      <c r="N324" s="68">
        <v>1000</v>
      </c>
    </row>
    <row r="325" spans="1:14" ht="25">
      <c r="A325" s="50">
        <v>301</v>
      </c>
      <c r="B325" s="51" t="s">
        <v>596</v>
      </c>
      <c r="C325" s="51" t="s">
        <v>570</v>
      </c>
      <c r="D325" s="51" t="s">
        <v>176</v>
      </c>
      <c r="E325" s="51" t="s">
        <v>60</v>
      </c>
      <c r="F325" s="51" t="s">
        <v>139</v>
      </c>
      <c r="G325" s="52" t="s">
        <v>140</v>
      </c>
      <c r="H325" s="52" t="s">
        <v>170</v>
      </c>
      <c r="I325" s="51" t="s">
        <v>387</v>
      </c>
      <c r="J325" s="51" t="s">
        <v>48</v>
      </c>
      <c r="K325" s="51" t="s">
        <v>143</v>
      </c>
      <c r="L325" s="53">
        <v>20</v>
      </c>
      <c r="M325" s="51" t="s">
        <v>14</v>
      </c>
      <c r="N325" s="68">
        <v>1000</v>
      </c>
    </row>
    <row r="326" spans="1:14" ht="25">
      <c r="A326" s="50">
        <v>302</v>
      </c>
      <c r="B326" s="51" t="s">
        <v>597</v>
      </c>
      <c r="C326" s="51" t="s">
        <v>570</v>
      </c>
      <c r="D326" s="51" t="s">
        <v>176</v>
      </c>
      <c r="E326" s="51" t="s">
        <v>60</v>
      </c>
      <c r="F326" s="51" t="s">
        <v>139</v>
      </c>
      <c r="G326" s="52" t="s">
        <v>140</v>
      </c>
      <c r="H326" s="52" t="s">
        <v>170</v>
      </c>
      <c r="I326" s="51" t="s">
        <v>387</v>
      </c>
      <c r="J326" s="51" t="s">
        <v>48</v>
      </c>
      <c r="K326" s="51" t="s">
        <v>143</v>
      </c>
      <c r="L326" s="53">
        <v>10</v>
      </c>
      <c r="M326" s="51" t="s">
        <v>14</v>
      </c>
      <c r="N326" s="68">
        <v>600</v>
      </c>
    </row>
    <row r="327" spans="1:14" ht="25">
      <c r="A327" s="50">
        <v>303</v>
      </c>
      <c r="B327" s="51" t="s">
        <v>598</v>
      </c>
      <c r="C327" s="51" t="s">
        <v>570</v>
      </c>
      <c r="D327" s="51" t="s">
        <v>176</v>
      </c>
      <c r="E327" s="51" t="s">
        <v>60</v>
      </c>
      <c r="F327" s="51" t="s">
        <v>139</v>
      </c>
      <c r="G327" s="52" t="s">
        <v>140</v>
      </c>
      <c r="H327" s="52" t="s">
        <v>170</v>
      </c>
      <c r="I327" s="51" t="s">
        <v>387</v>
      </c>
      <c r="J327" s="51" t="s">
        <v>48</v>
      </c>
      <c r="K327" s="51" t="s">
        <v>143</v>
      </c>
      <c r="L327" s="53">
        <v>30</v>
      </c>
      <c r="M327" s="51" t="s">
        <v>14</v>
      </c>
      <c r="N327" s="68">
        <v>3200</v>
      </c>
    </row>
    <row r="328" spans="1:14" ht="25">
      <c r="A328" s="50">
        <v>304</v>
      </c>
      <c r="B328" s="51" t="s">
        <v>599</v>
      </c>
      <c r="C328" s="51" t="s">
        <v>570</v>
      </c>
      <c r="D328" s="51" t="s">
        <v>176</v>
      </c>
      <c r="E328" s="51" t="s">
        <v>60</v>
      </c>
      <c r="F328" s="51" t="s">
        <v>139</v>
      </c>
      <c r="G328" s="52" t="s">
        <v>140</v>
      </c>
      <c r="H328" s="52" t="s">
        <v>170</v>
      </c>
      <c r="I328" s="51" t="s">
        <v>387</v>
      </c>
      <c r="J328" s="51" t="s">
        <v>48</v>
      </c>
      <c r="K328" s="51" t="s">
        <v>143</v>
      </c>
      <c r="L328" s="53">
        <v>20</v>
      </c>
      <c r="M328" s="51" t="s">
        <v>574</v>
      </c>
      <c r="N328" s="68">
        <v>1400</v>
      </c>
    </row>
    <row r="329" spans="1:14" ht="25">
      <c r="A329" s="50">
        <v>305</v>
      </c>
      <c r="B329" s="51" t="s">
        <v>600</v>
      </c>
      <c r="C329" s="51" t="s">
        <v>570</v>
      </c>
      <c r="D329" s="51" t="s">
        <v>176</v>
      </c>
      <c r="E329" s="51" t="s">
        <v>60</v>
      </c>
      <c r="F329" s="51" t="s">
        <v>139</v>
      </c>
      <c r="G329" s="52" t="s">
        <v>140</v>
      </c>
      <c r="H329" s="52" t="s">
        <v>170</v>
      </c>
      <c r="I329" s="51" t="s">
        <v>387</v>
      </c>
      <c r="J329" s="51" t="s">
        <v>48</v>
      </c>
      <c r="K329" s="51" t="s">
        <v>143</v>
      </c>
      <c r="L329" s="53">
        <v>10</v>
      </c>
      <c r="M329" s="51" t="s">
        <v>14</v>
      </c>
      <c r="N329" s="68">
        <v>600</v>
      </c>
    </row>
    <row r="330" spans="1:14" ht="25">
      <c r="A330" s="50">
        <v>306</v>
      </c>
      <c r="B330" s="51" t="s">
        <v>601</v>
      </c>
      <c r="C330" s="51" t="s">
        <v>570</v>
      </c>
      <c r="D330" s="51" t="s">
        <v>176</v>
      </c>
      <c r="E330" s="51" t="s">
        <v>60</v>
      </c>
      <c r="F330" s="51" t="s">
        <v>139</v>
      </c>
      <c r="G330" s="52" t="s">
        <v>140</v>
      </c>
      <c r="H330" s="52" t="s">
        <v>170</v>
      </c>
      <c r="I330" s="51" t="s">
        <v>387</v>
      </c>
      <c r="J330" s="51" t="s">
        <v>48</v>
      </c>
      <c r="K330" s="51" t="s">
        <v>143</v>
      </c>
      <c r="L330" s="53">
        <v>5</v>
      </c>
      <c r="M330" s="51" t="s">
        <v>14</v>
      </c>
      <c r="N330" s="68">
        <v>100</v>
      </c>
    </row>
    <row r="331" spans="1:14" ht="25">
      <c r="A331" s="50">
        <v>307</v>
      </c>
      <c r="B331" s="51" t="s">
        <v>602</v>
      </c>
      <c r="C331" s="51" t="s">
        <v>570</v>
      </c>
      <c r="D331" s="51" t="s">
        <v>176</v>
      </c>
      <c r="E331" s="51" t="s">
        <v>60</v>
      </c>
      <c r="F331" s="51" t="s">
        <v>139</v>
      </c>
      <c r="G331" s="52" t="s">
        <v>140</v>
      </c>
      <c r="H331" s="52" t="s">
        <v>170</v>
      </c>
      <c r="I331" s="51" t="s">
        <v>387</v>
      </c>
      <c r="J331" s="51" t="s">
        <v>48</v>
      </c>
      <c r="K331" s="51" t="s">
        <v>143</v>
      </c>
      <c r="L331" s="53">
        <v>10</v>
      </c>
      <c r="M331" s="51" t="s">
        <v>14</v>
      </c>
      <c r="N331" s="68">
        <v>200</v>
      </c>
    </row>
    <row r="332" spans="1:14" ht="25">
      <c r="A332" s="50">
        <v>308</v>
      </c>
      <c r="B332" s="51" t="s">
        <v>603</v>
      </c>
      <c r="C332" s="51" t="s">
        <v>570</v>
      </c>
      <c r="D332" s="51" t="s">
        <v>176</v>
      </c>
      <c r="E332" s="51" t="s">
        <v>60</v>
      </c>
      <c r="F332" s="51" t="s">
        <v>139</v>
      </c>
      <c r="G332" s="52" t="s">
        <v>140</v>
      </c>
      <c r="H332" s="52" t="s">
        <v>170</v>
      </c>
      <c r="I332" s="51" t="s">
        <v>387</v>
      </c>
      <c r="J332" s="51" t="s">
        <v>48</v>
      </c>
      <c r="K332" s="51" t="s">
        <v>143</v>
      </c>
      <c r="L332" s="53">
        <v>10</v>
      </c>
      <c r="M332" s="51" t="s">
        <v>14</v>
      </c>
      <c r="N332" s="68">
        <v>250</v>
      </c>
    </row>
    <row r="333" spans="1:14" ht="37.5">
      <c r="A333" s="50">
        <v>309</v>
      </c>
      <c r="B333" s="51" t="s">
        <v>604</v>
      </c>
      <c r="C333" s="51" t="s">
        <v>570</v>
      </c>
      <c r="D333" s="51" t="s">
        <v>176</v>
      </c>
      <c r="E333" s="51" t="s">
        <v>60</v>
      </c>
      <c r="F333" s="51" t="s">
        <v>139</v>
      </c>
      <c r="G333" s="52" t="s">
        <v>140</v>
      </c>
      <c r="H333" s="52" t="s">
        <v>170</v>
      </c>
      <c r="I333" s="51" t="s">
        <v>387</v>
      </c>
      <c r="J333" s="51" t="s">
        <v>48</v>
      </c>
      <c r="K333" s="51" t="s">
        <v>143</v>
      </c>
      <c r="L333" s="53">
        <v>8</v>
      </c>
      <c r="M333" s="51" t="s">
        <v>14</v>
      </c>
      <c r="N333" s="68">
        <v>800</v>
      </c>
    </row>
    <row r="334" spans="1:14" ht="25">
      <c r="A334" s="50">
        <v>310</v>
      </c>
      <c r="B334" s="51" t="s">
        <v>605</v>
      </c>
      <c r="C334" s="51" t="s">
        <v>570</v>
      </c>
      <c r="D334" s="51" t="s">
        <v>176</v>
      </c>
      <c r="E334" s="51" t="s">
        <v>60</v>
      </c>
      <c r="F334" s="51" t="s">
        <v>139</v>
      </c>
      <c r="G334" s="52" t="s">
        <v>140</v>
      </c>
      <c r="H334" s="52" t="s">
        <v>170</v>
      </c>
      <c r="I334" s="51" t="s">
        <v>387</v>
      </c>
      <c r="J334" s="51" t="s">
        <v>48</v>
      </c>
      <c r="K334" s="51" t="s">
        <v>143</v>
      </c>
      <c r="L334" s="53">
        <v>8</v>
      </c>
      <c r="M334" s="51" t="s">
        <v>14</v>
      </c>
      <c r="N334" s="68">
        <v>600</v>
      </c>
    </row>
    <row r="335" spans="1:14" ht="25">
      <c r="A335" s="50">
        <v>311</v>
      </c>
      <c r="B335" s="51" t="s">
        <v>606</v>
      </c>
      <c r="C335" s="51" t="s">
        <v>570</v>
      </c>
      <c r="D335" s="51" t="s">
        <v>176</v>
      </c>
      <c r="E335" s="51" t="s">
        <v>60</v>
      </c>
      <c r="F335" s="51" t="s">
        <v>139</v>
      </c>
      <c r="G335" s="52" t="s">
        <v>140</v>
      </c>
      <c r="H335" s="52" t="s">
        <v>170</v>
      </c>
      <c r="I335" s="51" t="s">
        <v>387</v>
      </c>
      <c r="J335" s="51" t="s">
        <v>48</v>
      </c>
      <c r="K335" s="51" t="s">
        <v>143</v>
      </c>
      <c r="L335" s="53">
        <v>8</v>
      </c>
      <c r="M335" s="51" t="s">
        <v>14</v>
      </c>
      <c r="N335" s="68">
        <v>180</v>
      </c>
    </row>
    <row r="336" spans="1:14" ht="25">
      <c r="A336" s="50">
        <v>312</v>
      </c>
      <c r="B336" s="51" t="s">
        <v>607</v>
      </c>
      <c r="C336" s="51" t="s">
        <v>570</v>
      </c>
      <c r="D336" s="51" t="s">
        <v>176</v>
      </c>
      <c r="E336" s="51" t="s">
        <v>60</v>
      </c>
      <c r="F336" s="51" t="s">
        <v>139</v>
      </c>
      <c r="G336" s="52" t="s">
        <v>140</v>
      </c>
      <c r="H336" s="52" t="s">
        <v>170</v>
      </c>
      <c r="I336" s="51" t="s">
        <v>387</v>
      </c>
      <c r="J336" s="51" t="s">
        <v>48</v>
      </c>
      <c r="K336" s="51" t="s">
        <v>143</v>
      </c>
      <c r="L336" s="53">
        <v>10</v>
      </c>
      <c r="M336" s="51" t="s">
        <v>14</v>
      </c>
      <c r="N336" s="68">
        <v>140</v>
      </c>
    </row>
    <row r="337" spans="1:14" ht="25">
      <c r="A337" s="50">
        <v>313</v>
      </c>
      <c r="B337" s="51" t="s">
        <v>608</v>
      </c>
      <c r="C337" s="51" t="s">
        <v>570</v>
      </c>
      <c r="D337" s="51" t="s">
        <v>176</v>
      </c>
      <c r="E337" s="51" t="s">
        <v>60</v>
      </c>
      <c r="F337" s="51" t="s">
        <v>139</v>
      </c>
      <c r="G337" s="52" t="s">
        <v>140</v>
      </c>
      <c r="H337" s="52" t="s">
        <v>170</v>
      </c>
      <c r="I337" s="51" t="s">
        <v>387</v>
      </c>
      <c r="J337" s="51" t="s">
        <v>48</v>
      </c>
      <c r="K337" s="51" t="s">
        <v>143</v>
      </c>
      <c r="L337" s="53">
        <v>10</v>
      </c>
      <c r="M337" s="51" t="s">
        <v>14</v>
      </c>
      <c r="N337" s="68">
        <v>460</v>
      </c>
    </row>
    <row r="338" spans="1:14" ht="25">
      <c r="A338" s="50">
        <v>314</v>
      </c>
      <c r="B338" s="51" t="s">
        <v>609</v>
      </c>
      <c r="C338" s="51" t="s">
        <v>570</v>
      </c>
      <c r="D338" s="51" t="s">
        <v>176</v>
      </c>
      <c r="E338" s="51" t="s">
        <v>60</v>
      </c>
      <c r="F338" s="51" t="s">
        <v>139</v>
      </c>
      <c r="G338" s="52" t="s">
        <v>140</v>
      </c>
      <c r="H338" s="52" t="s">
        <v>170</v>
      </c>
      <c r="I338" s="51" t="s">
        <v>387</v>
      </c>
      <c r="J338" s="51" t="s">
        <v>48</v>
      </c>
      <c r="K338" s="51" t="s">
        <v>143</v>
      </c>
      <c r="L338" s="53">
        <v>10</v>
      </c>
      <c r="M338" s="51" t="s">
        <v>14</v>
      </c>
      <c r="N338" s="68">
        <v>300</v>
      </c>
    </row>
    <row r="339" spans="1:14" ht="25">
      <c r="A339" s="50">
        <v>315</v>
      </c>
      <c r="B339" s="51" t="s">
        <v>610</v>
      </c>
      <c r="C339" s="51" t="s">
        <v>570</v>
      </c>
      <c r="D339" s="51" t="s">
        <v>176</v>
      </c>
      <c r="E339" s="51" t="s">
        <v>60</v>
      </c>
      <c r="F339" s="51" t="s">
        <v>139</v>
      </c>
      <c r="G339" s="52" t="s">
        <v>140</v>
      </c>
      <c r="H339" s="52" t="s">
        <v>170</v>
      </c>
      <c r="I339" s="51" t="s">
        <v>387</v>
      </c>
      <c r="J339" s="51" t="s">
        <v>48</v>
      </c>
      <c r="K339" s="51" t="s">
        <v>143</v>
      </c>
      <c r="L339" s="53">
        <v>300</v>
      </c>
      <c r="M339" s="51" t="s">
        <v>14</v>
      </c>
      <c r="N339" s="68">
        <v>9000</v>
      </c>
    </row>
    <row r="340" spans="1:14" ht="25">
      <c r="A340" s="50">
        <v>316</v>
      </c>
      <c r="B340" s="51" t="s">
        <v>611</v>
      </c>
      <c r="C340" s="51" t="s">
        <v>570</v>
      </c>
      <c r="D340" s="51" t="s">
        <v>176</v>
      </c>
      <c r="E340" s="51" t="s">
        <v>60</v>
      </c>
      <c r="F340" s="51" t="s">
        <v>139</v>
      </c>
      <c r="G340" s="52" t="s">
        <v>140</v>
      </c>
      <c r="H340" s="52" t="s">
        <v>170</v>
      </c>
      <c r="I340" s="51" t="s">
        <v>387</v>
      </c>
      <c r="J340" s="51" t="s">
        <v>48</v>
      </c>
      <c r="K340" s="51" t="s">
        <v>143</v>
      </c>
      <c r="L340" s="53">
        <v>8</v>
      </c>
      <c r="M340" s="51" t="s">
        <v>14</v>
      </c>
      <c r="N340" s="68">
        <v>300</v>
      </c>
    </row>
    <row r="341" spans="1:14" ht="25">
      <c r="A341" s="50">
        <v>317</v>
      </c>
      <c r="B341" s="51" t="s">
        <v>612</v>
      </c>
      <c r="C341" s="51" t="s">
        <v>570</v>
      </c>
      <c r="D341" s="51" t="s">
        <v>176</v>
      </c>
      <c r="E341" s="51" t="s">
        <v>60</v>
      </c>
      <c r="F341" s="51" t="s">
        <v>139</v>
      </c>
      <c r="G341" s="52" t="s">
        <v>140</v>
      </c>
      <c r="H341" s="52" t="s">
        <v>170</v>
      </c>
      <c r="I341" s="51" t="s">
        <v>387</v>
      </c>
      <c r="J341" s="51" t="s">
        <v>48</v>
      </c>
      <c r="K341" s="51" t="s">
        <v>143</v>
      </c>
      <c r="L341" s="53">
        <v>10</v>
      </c>
      <c r="M341" s="51" t="s">
        <v>14</v>
      </c>
      <c r="N341" s="68">
        <v>270</v>
      </c>
    </row>
    <row r="342" spans="1:14" ht="25">
      <c r="A342" s="50">
        <v>318</v>
      </c>
      <c r="B342" s="51" t="s">
        <v>613</v>
      </c>
      <c r="C342" s="51" t="s">
        <v>570</v>
      </c>
      <c r="D342" s="51" t="s">
        <v>176</v>
      </c>
      <c r="E342" s="51" t="s">
        <v>60</v>
      </c>
      <c r="F342" s="51" t="s">
        <v>139</v>
      </c>
      <c r="G342" s="52" t="s">
        <v>140</v>
      </c>
      <c r="H342" s="52" t="s">
        <v>170</v>
      </c>
      <c r="I342" s="51" t="s">
        <v>387</v>
      </c>
      <c r="J342" s="51" t="s">
        <v>48</v>
      </c>
      <c r="K342" s="51" t="s">
        <v>143</v>
      </c>
      <c r="L342" s="53">
        <v>10</v>
      </c>
      <c r="M342" s="51" t="s">
        <v>14</v>
      </c>
      <c r="N342" s="68">
        <v>500</v>
      </c>
    </row>
    <row r="343" spans="1:14" ht="25">
      <c r="A343" s="50">
        <v>319</v>
      </c>
      <c r="B343" s="51" t="s">
        <v>614</v>
      </c>
      <c r="C343" s="51" t="s">
        <v>570</v>
      </c>
      <c r="D343" s="51" t="s">
        <v>176</v>
      </c>
      <c r="E343" s="51" t="s">
        <v>60</v>
      </c>
      <c r="F343" s="51" t="s">
        <v>139</v>
      </c>
      <c r="G343" s="52" t="s">
        <v>140</v>
      </c>
      <c r="H343" s="52" t="s">
        <v>170</v>
      </c>
      <c r="I343" s="51" t="s">
        <v>387</v>
      </c>
      <c r="J343" s="51" t="s">
        <v>48</v>
      </c>
      <c r="K343" s="51" t="s">
        <v>143</v>
      </c>
      <c r="L343" s="53">
        <v>20</v>
      </c>
      <c r="M343" s="51" t="s">
        <v>574</v>
      </c>
      <c r="N343" s="68">
        <v>280</v>
      </c>
    </row>
    <row r="344" spans="1:14" ht="37.5">
      <c r="A344" s="50">
        <v>320</v>
      </c>
      <c r="B344" s="51" t="s">
        <v>615</v>
      </c>
      <c r="C344" s="51" t="s">
        <v>570</v>
      </c>
      <c r="D344" s="51" t="s">
        <v>176</v>
      </c>
      <c r="E344" s="51" t="s">
        <v>60</v>
      </c>
      <c r="F344" s="51" t="s">
        <v>139</v>
      </c>
      <c r="G344" s="52" t="s">
        <v>140</v>
      </c>
      <c r="H344" s="52" t="s">
        <v>170</v>
      </c>
      <c r="I344" s="51" t="s">
        <v>387</v>
      </c>
      <c r="J344" s="51" t="s">
        <v>48</v>
      </c>
      <c r="K344" s="51" t="s">
        <v>143</v>
      </c>
      <c r="L344" s="53">
        <v>20</v>
      </c>
      <c r="M344" s="51" t="s">
        <v>14</v>
      </c>
      <c r="N344" s="68">
        <v>2028</v>
      </c>
    </row>
    <row r="345" spans="1:14" ht="37.5">
      <c r="A345" s="50">
        <v>321</v>
      </c>
      <c r="B345" s="51" t="s">
        <v>616</v>
      </c>
      <c r="C345" s="51" t="s">
        <v>570</v>
      </c>
      <c r="D345" s="51" t="s">
        <v>176</v>
      </c>
      <c r="E345" s="51" t="s">
        <v>60</v>
      </c>
      <c r="F345" s="51" t="s">
        <v>139</v>
      </c>
      <c r="G345" s="52" t="s">
        <v>140</v>
      </c>
      <c r="H345" s="52" t="s">
        <v>170</v>
      </c>
      <c r="I345" s="51" t="s">
        <v>387</v>
      </c>
      <c r="J345" s="51" t="s">
        <v>48</v>
      </c>
      <c r="K345" s="51" t="s">
        <v>143</v>
      </c>
      <c r="L345" s="53">
        <v>10</v>
      </c>
      <c r="M345" s="51" t="s">
        <v>14</v>
      </c>
      <c r="N345" s="68">
        <v>472.2</v>
      </c>
    </row>
    <row r="346" spans="1:14" ht="25">
      <c r="A346" s="50">
        <v>322</v>
      </c>
      <c r="B346" s="51" t="s">
        <v>617</v>
      </c>
      <c r="C346" s="51" t="s">
        <v>570</v>
      </c>
      <c r="D346" s="51" t="s">
        <v>176</v>
      </c>
      <c r="E346" s="51" t="s">
        <v>60</v>
      </c>
      <c r="F346" s="51" t="s">
        <v>139</v>
      </c>
      <c r="G346" s="52" t="s">
        <v>140</v>
      </c>
      <c r="H346" s="52" t="s">
        <v>170</v>
      </c>
      <c r="I346" s="51" t="s">
        <v>387</v>
      </c>
      <c r="J346" s="51" t="s">
        <v>48</v>
      </c>
      <c r="K346" s="51" t="s">
        <v>143</v>
      </c>
      <c r="L346" s="53">
        <v>20</v>
      </c>
      <c r="M346" s="51" t="s">
        <v>14</v>
      </c>
      <c r="N346" s="68">
        <v>1633.6000000000001</v>
      </c>
    </row>
    <row r="347" spans="1:14" ht="25">
      <c r="A347" s="50">
        <v>323</v>
      </c>
      <c r="B347" s="51" t="s">
        <v>618</v>
      </c>
      <c r="C347" s="51" t="s">
        <v>570</v>
      </c>
      <c r="D347" s="51" t="s">
        <v>176</v>
      </c>
      <c r="E347" s="51" t="s">
        <v>60</v>
      </c>
      <c r="F347" s="51" t="s">
        <v>139</v>
      </c>
      <c r="G347" s="52" t="s">
        <v>140</v>
      </c>
      <c r="H347" s="52" t="s">
        <v>170</v>
      </c>
      <c r="I347" s="51" t="s">
        <v>387</v>
      </c>
      <c r="J347" s="51" t="s">
        <v>48</v>
      </c>
      <c r="K347" s="51" t="s">
        <v>143</v>
      </c>
      <c r="L347" s="53">
        <v>20</v>
      </c>
      <c r="M347" s="51" t="s">
        <v>14</v>
      </c>
      <c r="N347" s="68">
        <v>1673.8</v>
      </c>
    </row>
    <row r="348" spans="1:14" ht="25">
      <c r="A348" s="50">
        <v>324</v>
      </c>
      <c r="B348" s="51" t="s">
        <v>619</v>
      </c>
      <c r="C348" s="51" t="s">
        <v>570</v>
      </c>
      <c r="D348" s="51" t="s">
        <v>176</v>
      </c>
      <c r="E348" s="51" t="s">
        <v>60</v>
      </c>
      <c r="F348" s="51" t="s">
        <v>139</v>
      </c>
      <c r="G348" s="52" t="s">
        <v>140</v>
      </c>
      <c r="H348" s="52" t="s">
        <v>170</v>
      </c>
      <c r="I348" s="51" t="s">
        <v>387</v>
      </c>
      <c r="J348" s="51" t="s">
        <v>48</v>
      </c>
      <c r="K348" s="51" t="s">
        <v>143</v>
      </c>
      <c r="L348" s="53">
        <v>20</v>
      </c>
      <c r="M348" s="51" t="s">
        <v>14</v>
      </c>
      <c r="N348" s="68">
        <v>479.20000000000005</v>
      </c>
    </row>
    <row r="349" spans="1:14" ht="25">
      <c r="A349" s="50">
        <v>325</v>
      </c>
      <c r="B349" s="51" t="s">
        <v>620</v>
      </c>
      <c r="C349" s="51" t="s">
        <v>570</v>
      </c>
      <c r="D349" s="51" t="s">
        <v>176</v>
      </c>
      <c r="E349" s="51" t="s">
        <v>60</v>
      </c>
      <c r="F349" s="51" t="s">
        <v>139</v>
      </c>
      <c r="G349" s="52" t="s">
        <v>140</v>
      </c>
      <c r="H349" s="52" t="s">
        <v>170</v>
      </c>
      <c r="I349" s="51" t="s">
        <v>387</v>
      </c>
      <c r="J349" s="51" t="s">
        <v>48</v>
      </c>
      <c r="K349" s="51" t="s">
        <v>143</v>
      </c>
      <c r="L349" s="53">
        <v>20</v>
      </c>
      <c r="M349" s="51" t="s">
        <v>14</v>
      </c>
      <c r="N349" s="68">
        <v>577.75</v>
      </c>
    </row>
    <row r="350" spans="1:14" ht="25">
      <c r="A350" s="50">
        <v>326</v>
      </c>
      <c r="B350" s="51" t="s">
        <v>621</v>
      </c>
      <c r="C350" s="51" t="s">
        <v>570</v>
      </c>
      <c r="D350" s="51" t="s">
        <v>176</v>
      </c>
      <c r="E350" s="51" t="s">
        <v>60</v>
      </c>
      <c r="F350" s="51" t="s">
        <v>139</v>
      </c>
      <c r="G350" s="52" t="s">
        <v>140</v>
      </c>
      <c r="H350" s="52" t="s">
        <v>170</v>
      </c>
      <c r="I350" s="51" t="s">
        <v>387</v>
      </c>
      <c r="J350" s="51" t="s">
        <v>48</v>
      </c>
      <c r="K350" s="51" t="s">
        <v>143</v>
      </c>
      <c r="L350" s="53">
        <v>25</v>
      </c>
      <c r="M350" s="51" t="s">
        <v>14</v>
      </c>
      <c r="N350" s="68">
        <v>851.04</v>
      </c>
    </row>
    <row r="351" spans="1:14" ht="25">
      <c r="A351" s="50">
        <v>327</v>
      </c>
      <c r="B351" s="51" t="s">
        <v>622</v>
      </c>
      <c r="C351" s="51" t="s">
        <v>570</v>
      </c>
      <c r="D351" s="51" t="s">
        <v>176</v>
      </c>
      <c r="E351" s="51" t="s">
        <v>60</v>
      </c>
      <c r="F351" s="51" t="s">
        <v>139</v>
      </c>
      <c r="G351" s="52" t="s">
        <v>140</v>
      </c>
      <c r="H351" s="52" t="s">
        <v>170</v>
      </c>
      <c r="I351" s="51" t="s">
        <v>387</v>
      </c>
      <c r="J351" s="51" t="s">
        <v>48</v>
      </c>
      <c r="K351" s="51" t="s">
        <v>143</v>
      </c>
      <c r="L351" s="53">
        <v>6</v>
      </c>
      <c r="M351" s="51" t="s">
        <v>14</v>
      </c>
      <c r="N351" s="68">
        <v>9184</v>
      </c>
    </row>
    <row r="352" spans="1:14" ht="25">
      <c r="A352" s="50">
        <v>328</v>
      </c>
      <c r="B352" s="51" t="s">
        <v>623</v>
      </c>
      <c r="C352" s="51" t="s">
        <v>570</v>
      </c>
      <c r="D352" s="51" t="s">
        <v>176</v>
      </c>
      <c r="E352" s="51" t="s">
        <v>60</v>
      </c>
      <c r="F352" s="51" t="s">
        <v>139</v>
      </c>
      <c r="G352" s="52" t="s">
        <v>140</v>
      </c>
      <c r="H352" s="52" t="s">
        <v>170</v>
      </c>
      <c r="I352" s="51" t="s">
        <v>387</v>
      </c>
      <c r="J352" s="51" t="s">
        <v>48</v>
      </c>
      <c r="K352" s="51" t="s">
        <v>143</v>
      </c>
      <c r="L352" s="53">
        <v>200</v>
      </c>
      <c r="M352" s="51" t="s">
        <v>624</v>
      </c>
      <c r="N352" s="68">
        <v>1545</v>
      </c>
    </row>
    <row r="353" spans="1:14" ht="25">
      <c r="A353" s="50">
        <v>329</v>
      </c>
      <c r="B353" s="51" t="s">
        <v>625</v>
      </c>
      <c r="C353" s="51" t="s">
        <v>570</v>
      </c>
      <c r="D353" s="51" t="s">
        <v>176</v>
      </c>
      <c r="E353" s="51" t="s">
        <v>60</v>
      </c>
      <c r="F353" s="51" t="s">
        <v>139</v>
      </c>
      <c r="G353" s="52" t="s">
        <v>140</v>
      </c>
      <c r="H353" s="52" t="s">
        <v>170</v>
      </c>
      <c r="I353" s="51" t="s">
        <v>387</v>
      </c>
      <c r="J353" s="51" t="s">
        <v>48</v>
      </c>
      <c r="K353" s="51" t="s">
        <v>143</v>
      </c>
      <c r="L353" s="53">
        <v>50</v>
      </c>
      <c r="M353" s="51" t="s">
        <v>14</v>
      </c>
      <c r="N353" s="68">
        <v>1150</v>
      </c>
    </row>
    <row r="354" spans="1:14" ht="25">
      <c r="A354" s="50">
        <v>330</v>
      </c>
      <c r="B354" s="51" t="s">
        <v>626</v>
      </c>
      <c r="C354" s="51" t="s">
        <v>570</v>
      </c>
      <c r="D354" s="51" t="s">
        <v>176</v>
      </c>
      <c r="E354" s="51" t="s">
        <v>60</v>
      </c>
      <c r="F354" s="51" t="s">
        <v>139</v>
      </c>
      <c r="G354" s="52" t="s">
        <v>140</v>
      </c>
      <c r="H354" s="52" t="s">
        <v>170</v>
      </c>
      <c r="I354" s="51" t="s">
        <v>387</v>
      </c>
      <c r="J354" s="51" t="s">
        <v>48</v>
      </c>
      <c r="K354" s="51" t="s">
        <v>143</v>
      </c>
      <c r="L354" s="53">
        <v>30</v>
      </c>
      <c r="M354" s="51" t="s">
        <v>14</v>
      </c>
      <c r="N354" s="68">
        <v>3000</v>
      </c>
    </row>
    <row r="355" spans="1:14" ht="25">
      <c r="A355" s="50">
        <v>331</v>
      </c>
      <c r="B355" s="51" t="s">
        <v>627</v>
      </c>
      <c r="C355" s="51" t="s">
        <v>570</v>
      </c>
      <c r="D355" s="51" t="s">
        <v>176</v>
      </c>
      <c r="E355" s="51" t="s">
        <v>60</v>
      </c>
      <c r="F355" s="51" t="s">
        <v>139</v>
      </c>
      <c r="G355" s="52" t="s">
        <v>140</v>
      </c>
      <c r="H355" s="52" t="s">
        <v>170</v>
      </c>
      <c r="I355" s="51" t="s">
        <v>387</v>
      </c>
      <c r="J355" s="51" t="s">
        <v>48</v>
      </c>
      <c r="K355" s="51" t="s">
        <v>143</v>
      </c>
      <c r="L355" s="53">
        <v>40</v>
      </c>
      <c r="M355" s="51" t="s">
        <v>14</v>
      </c>
      <c r="N355" s="68">
        <v>1800</v>
      </c>
    </row>
    <row r="356" spans="1:14" ht="25">
      <c r="A356" s="50">
        <v>332</v>
      </c>
      <c r="B356" s="51" t="s">
        <v>628</v>
      </c>
      <c r="C356" s="51" t="s">
        <v>570</v>
      </c>
      <c r="D356" s="51" t="s">
        <v>176</v>
      </c>
      <c r="E356" s="51" t="s">
        <v>60</v>
      </c>
      <c r="F356" s="51" t="s">
        <v>139</v>
      </c>
      <c r="G356" s="52" t="s">
        <v>140</v>
      </c>
      <c r="H356" s="52" t="s">
        <v>170</v>
      </c>
      <c r="I356" s="51" t="s">
        <v>387</v>
      </c>
      <c r="J356" s="51" t="s">
        <v>48</v>
      </c>
      <c r="K356" s="51" t="s">
        <v>143</v>
      </c>
      <c r="L356" s="53">
        <v>200</v>
      </c>
      <c r="M356" s="51" t="s">
        <v>14</v>
      </c>
      <c r="N356" s="68">
        <v>1574.3999999999999</v>
      </c>
    </row>
    <row r="357" spans="1:14" ht="25">
      <c r="A357" s="50">
        <v>333</v>
      </c>
      <c r="B357" s="51" t="s">
        <v>629</v>
      </c>
      <c r="C357" s="51" t="s">
        <v>570</v>
      </c>
      <c r="D357" s="51" t="s">
        <v>176</v>
      </c>
      <c r="E357" s="51" t="s">
        <v>60</v>
      </c>
      <c r="F357" s="51" t="s">
        <v>139</v>
      </c>
      <c r="G357" s="52" t="s">
        <v>140</v>
      </c>
      <c r="H357" s="52" t="s">
        <v>170</v>
      </c>
      <c r="I357" s="51" t="s">
        <v>387</v>
      </c>
      <c r="J357" s="51" t="s">
        <v>48</v>
      </c>
      <c r="K357" s="51" t="s">
        <v>143</v>
      </c>
      <c r="L357" s="53">
        <v>15</v>
      </c>
      <c r="M357" s="51" t="s">
        <v>14</v>
      </c>
      <c r="N357" s="68">
        <v>1200</v>
      </c>
    </row>
    <row r="358" spans="1:14" ht="25">
      <c r="A358" s="50">
        <v>334</v>
      </c>
      <c r="B358" s="51" t="s">
        <v>630</v>
      </c>
      <c r="C358" s="51" t="s">
        <v>570</v>
      </c>
      <c r="D358" s="51" t="s">
        <v>176</v>
      </c>
      <c r="E358" s="51" t="s">
        <v>60</v>
      </c>
      <c r="F358" s="51" t="s">
        <v>139</v>
      </c>
      <c r="G358" s="52" t="s">
        <v>140</v>
      </c>
      <c r="H358" s="52" t="s">
        <v>170</v>
      </c>
      <c r="I358" s="51" t="s">
        <v>387</v>
      </c>
      <c r="J358" s="51" t="s">
        <v>48</v>
      </c>
      <c r="K358" s="51" t="s">
        <v>143</v>
      </c>
      <c r="L358" s="53">
        <v>5000</v>
      </c>
      <c r="M358" s="51" t="s">
        <v>14</v>
      </c>
      <c r="N358" s="68">
        <v>9000</v>
      </c>
    </row>
    <row r="359" spans="1:14" ht="25">
      <c r="A359" s="50">
        <v>335</v>
      </c>
      <c r="B359" s="51" t="s">
        <v>631</v>
      </c>
      <c r="C359" s="51" t="s">
        <v>570</v>
      </c>
      <c r="D359" s="51" t="s">
        <v>176</v>
      </c>
      <c r="E359" s="51" t="s">
        <v>60</v>
      </c>
      <c r="F359" s="51" t="s">
        <v>139</v>
      </c>
      <c r="G359" s="52" t="s">
        <v>140</v>
      </c>
      <c r="H359" s="52" t="s">
        <v>170</v>
      </c>
      <c r="I359" s="51" t="s">
        <v>387</v>
      </c>
      <c r="J359" s="51" t="s">
        <v>48</v>
      </c>
      <c r="K359" s="51" t="s">
        <v>143</v>
      </c>
      <c r="L359" s="53">
        <v>10</v>
      </c>
      <c r="M359" s="51" t="s">
        <v>14</v>
      </c>
      <c r="N359" s="68">
        <v>100</v>
      </c>
    </row>
    <row r="360" spans="1:14" ht="25">
      <c r="A360" s="50">
        <v>336</v>
      </c>
      <c r="B360" s="51" t="s">
        <v>632</v>
      </c>
      <c r="C360" s="51" t="s">
        <v>570</v>
      </c>
      <c r="D360" s="51" t="s">
        <v>176</v>
      </c>
      <c r="E360" s="51" t="s">
        <v>60</v>
      </c>
      <c r="F360" s="51" t="s">
        <v>139</v>
      </c>
      <c r="G360" s="52" t="s">
        <v>140</v>
      </c>
      <c r="H360" s="52" t="s">
        <v>170</v>
      </c>
      <c r="I360" s="51" t="s">
        <v>387</v>
      </c>
      <c r="J360" s="51" t="s">
        <v>48</v>
      </c>
      <c r="K360" s="51" t="s">
        <v>143</v>
      </c>
      <c r="L360" s="53">
        <v>10</v>
      </c>
      <c r="M360" s="51" t="s">
        <v>14</v>
      </c>
      <c r="N360" s="68">
        <v>320</v>
      </c>
    </row>
    <row r="361" spans="1:14" ht="25">
      <c r="A361" s="50">
        <v>337</v>
      </c>
      <c r="B361" s="51" t="s">
        <v>633</v>
      </c>
      <c r="C361" s="51" t="s">
        <v>570</v>
      </c>
      <c r="D361" s="51" t="s">
        <v>176</v>
      </c>
      <c r="E361" s="51" t="s">
        <v>60</v>
      </c>
      <c r="F361" s="51" t="s">
        <v>139</v>
      </c>
      <c r="G361" s="52" t="s">
        <v>140</v>
      </c>
      <c r="H361" s="52" t="s">
        <v>170</v>
      </c>
      <c r="I361" s="51" t="s">
        <v>387</v>
      </c>
      <c r="J361" s="51" t="s">
        <v>48</v>
      </c>
      <c r="K361" s="51" t="s">
        <v>143</v>
      </c>
      <c r="L361" s="53">
        <v>20</v>
      </c>
      <c r="M361" s="51" t="s">
        <v>14</v>
      </c>
      <c r="N361" s="68">
        <v>200</v>
      </c>
    </row>
    <row r="362" spans="1:14" ht="25">
      <c r="A362" s="50">
        <v>338</v>
      </c>
      <c r="B362" s="51" t="s">
        <v>634</v>
      </c>
      <c r="C362" s="51" t="s">
        <v>570</v>
      </c>
      <c r="D362" s="51" t="s">
        <v>176</v>
      </c>
      <c r="E362" s="51" t="s">
        <v>60</v>
      </c>
      <c r="F362" s="51" t="s">
        <v>139</v>
      </c>
      <c r="G362" s="52" t="s">
        <v>140</v>
      </c>
      <c r="H362" s="52" t="s">
        <v>170</v>
      </c>
      <c r="I362" s="51" t="s">
        <v>387</v>
      </c>
      <c r="J362" s="51" t="s">
        <v>48</v>
      </c>
      <c r="K362" s="51" t="s">
        <v>143</v>
      </c>
      <c r="L362" s="53">
        <v>30</v>
      </c>
      <c r="M362" s="51" t="s">
        <v>14</v>
      </c>
      <c r="N362" s="68">
        <v>1500</v>
      </c>
    </row>
    <row r="363" spans="1:14" ht="25">
      <c r="A363" s="50">
        <v>339</v>
      </c>
      <c r="B363" s="51" t="s">
        <v>635</v>
      </c>
      <c r="C363" s="51" t="s">
        <v>570</v>
      </c>
      <c r="D363" s="51" t="s">
        <v>176</v>
      </c>
      <c r="E363" s="51" t="s">
        <v>60</v>
      </c>
      <c r="F363" s="51" t="s">
        <v>139</v>
      </c>
      <c r="G363" s="52" t="s">
        <v>140</v>
      </c>
      <c r="H363" s="52" t="s">
        <v>170</v>
      </c>
      <c r="I363" s="51" t="s">
        <v>387</v>
      </c>
      <c r="J363" s="51" t="s">
        <v>48</v>
      </c>
      <c r="K363" s="51" t="s">
        <v>143</v>
      </c>
      <c r="L363" s="53">
        <v>10</v>
      </c>
      <c r="M363" s="51" t="s">
        <v>14</v>
      </c>
      <c r="N363" s="68">
        <v>1000</v>
      </c>
    </row>
    <row r="364" spans="1:14" ht="25">
      <c r="A364" s="50">
        <v>340</v>
      </c>
      <c r="B364" s="51" t="s">
        <v>636</v>
      </c>
      <c r="C364" s="51" t="s">
        <v>570</v>
      </c>
      <c r="D364" s="51" t="s">
        <v>176</v>
      </c>
      <c r="E364" s="51" t="s">
        <v>60</v>
      </c>
      <c r="F364" s="51" t="s">
        <v>139</v>
      </c>
      <c r="G364" s="52" t="s">
        <v>140</v>
      </c>
      <c r="H364" s="52" t="s">
        <v>170</v>
      </c>
      <c r="I364" s="51" t="s">
        <v>387</v>
      </c>
      <c r="J364" s="51" t="s">
        <v>48</v>
      </c>
      <c r="K364" s="51" t="s">
        <v>143</v>
      </c>
      <c r="L364" s="53">
        <v>20</v>
      </c>
      <c r="M364" s="51" t="s">
        <v>14</v>
      </c>
      <c r="N364" s="68">
        <v>220</v>
      </c>
    </row>
    <row r="365" spans="1:14" ht="25">
      <c r="A365" s="50">
        <v>341</v>
      </c>
      <c r="B365" s="51" t="s">
        <v>637</v>
      </c>
      <c r="C365" s="51" t="s">
        <v>570</v>
      </c>
      <c r="D365" s="51" t="s">
        <v>176</v>
      </c>
      <c r="E365" s="51" t="s">
        <v>60</v>
      </c>
      <c r="F365" s="51" t="s">
        <v>139</v>
      </c>
      <c r="G365" s="52" t="s">
        <v>140</v>
      </c>
      <c r="H365" s="52" t="s">
        <v>170</v>
      </c>
      <c r="I365" s="51" t="s">
        <v>387</v>
      </c>
      <c r="J365" s="51" t="s">
        <v>48</v>
      </c>
      <c r="K365" s="51" t="s">
        <v>143</v>
      </c>
      <c r="L365" s="53">
        <v>20</v>
      </c>
      <c r="M365" s="51" t="s">
        <v>14</v>
      </c>
      <c r="N365" s="68">
        <v>400</v>
      </c>
    </row>
    <row r="366" spans="1:14" ht="25">
      <c r="A366" s="50">
        <v>342</v>
      </c>
      <c r="B366" s="51" t="s">
        <v>638</v>
      </c>
      <c r="C366" s="51" t="s">
        <v>570</v>
      </c>
      <c r="D366" s="51" t="s">
        <v>176</v>
      </c>
      <c r="E366" s="51" t="s">
        <v>60</v>
      </c>
      <c r="F366" s="51" t="s">
        <v>139</v>
      </c>
      <c r="G366" s="52" t="s">
        <v>140</v>
      </c>
      <c r="H366" s="52" t="s">
        <v>170</v>
      </c>
      <c r="I366" s="51" t="s">
        <v>387</v>
      </c>
      <c r="J366" s="51" t="s">
        <v>48</v>
      </c>
      <c r="K366" s="51" t="s">
        <v>143</v>
      </c>
      <c r="L366" s="53">
        <v>10</v>
      </c>
      <c r="M366" s="51" t="s">
        <v>14</v>
      </c>
      <c r="N366" s="68">
        <v>500</v>
      </c>
    </row>
    <row r="367" spans="1:14" ht="25">
      <c r="A367" s="50">
        <v>343</v>
      </c>
      <c r="B367" s="51" t="s">
        <v>639</v>
      </c>
      <c r="C367" s="51" t="s">
        <v>570</v>
      </c>
      <c r="D367" s="51" t="s">
        <v>176</v>
      </c>
      <c r="E367" s="51" t="s">
        <v>60</v>
      </c>
      <c r="F367" s="51" t="s">
        <v>139</v>
      </c>
      <c r="G367" s="52" t="s">
        <v>140</v>
      </c>
      <c r="H367" s="52" t="s">
        <v>170</v>
      </c>
      <c r="I367" s="51" t="s">
        <v>387</v>
      </c>
      <c r="J367" s="51" t="s">
        <v>48</v>
      </c>
      <c r="K367" s="51" t="s">
        <v>143</v>
      </c>
      <c r="L367" s="53">
        <v>10</v>
      </c>
      <c r="M367" s="51" t="s">
        <v>14</v>
      </c>
      <c r="N367" s="68">
        <v>781.7</v>
      </c>
    </row>
    <row r="368" spans="1:14" ht="25">
      <c r="A368" s="50">
        <v>344</v>
      </c>
      <c r="B368" s="51" t="s">
        <v>640</v>
      </c>
      <c r="C368" s="51" t="s">
        <v>570</v>
      </c>
      <c r="D368" s="51" t="s">
        <v>176</v>
      </c>
      <c r="E368" s="51" t="s">
        <v>60</v>
      </c>
      <c r="F368" s="51" t="s">
        <v>139</v>
      </c>
      <c r="G368" s="52" t="s">
        <v>140</v>
      </c>
      <c r="H368" s="52" t="s">
        <v>170</v>
      </c>
      <c r="I368" s="51" t="s">
        <v>387</v>
      </c>
      <c r="J368" s="51" t="s">
        <v>48</v>
      </c>
      <c r="K368" s="51" t="s">
        <v>143</v>
      </c>
      <c r="L368" s="53">
        <v>10</v>
      </c>
      <c r="M368" s="51" t="s">
        <v>14</v>
      </c>
      <c r="N368" s="68">
        <v>1149.8499999999999</v>
      </c>
    </row>
    <row r="369" spans="1:14" ht="25">
      <c r="A369" s="50">
        <v>345</v>
      </c>
      <c r="B369" s="51" t="s">
        <v>641</v>
      </c>
      <c r="C369" s="51" t="s">
        <v>570</v>
      </c>
      <c r="D369" s="51" t="s">
        <v>176</v>
      </c>
      <c r="E369" s="51" t="s">
        <v>60</v>
      </c>
      <c r="F369" s="51" t="s">
        <v>139</v>
      </c>
      <c r="G369" s="52" t="s">
        <v>140</v>
      </c>
      <c r="H369" s="52" t="s">
        <v>170</v>
      </c>
      <c r="I369" s="51" t="s">
        <v>387</v>
      </c>
      <c r="J369" s="51" t="s">
        <v>48</v>
      </c>
      <c r="K369" s="51" t="s">
        <v>143</v>
      </c>
      <c r="L369" s="53">
        <v>5</v>
      </c>
      <c r="M369" s="51" t="s">
        <v>14</v>
      </c>
      <c r="N369" s="68">
        <v>600</v>
      </c>
    </row>
    <row r="370" spans="1:14" ht="25">
      <c r="A370" s="50">
        <v>346</v>
      </c>
      <c r="B370" s="51" t="s">
        <v>642</v>
      </c>
      <c r="C370" s="51" t="s">
        <v>570</v>
      </c>
      <c r="D370" s="51" t="s">
        <v>176</v>
      </c>
      <c r="E370" s="51" t="s">
        <v>60</v>
      </c>
      <c r="F370" s="51" t="s">
        <v>139</v>
      </c>
      <c r="G370" s="52" t="s">
        <v>140</v>
      </c>
      <c r="H370" s="52" t="s">
        <v>170</v>
      </c>
      <c r="I370" s="51" t="s">
        <v>387</v>
      </c>
      <c r="J370" s="51" t="s">
        <v>48</v>
      </c>
      <c r="K370" s="51" t="s">
        <v>143</v>
      </c>
      <c r="L370" s="53">
        <v>2</v>
      </c>
      <c r="M370" s="51" t="s">
        <v>14</v>
      </c>
      <c r="N370" s="68">
        <v>484.90000000000003</v>
      </c>
    </row>
    <row r="371" spans="1:14" ht="25">
      <c r="A371" s="50">
        <v>347</v>
      </c>
      <c r="B371" s="51" t="s">
        <v>643</v>
      </c>
      <c r="C371" s="51" t="s">
        <v>570</v>
      </c>
      <c r="D371" s="51" t="s">
        <v>176</v>
      </c>
      <c r="E371" s="51" t="s">
        <v>60</v>
      </c>
      <c r="F371" s="51" t="s">
        <v>139</v>
      </c>
      <c r="G371" s="52" t="s">
        <v>140</v>
      </c>
      <c r="H371" s="52" t="s">
        <v>170</v>
      </c>
      <c r="I371" s="51" t="s">
        <v>387</v>
      </c>
      <c r="J371" s="51" t="s">
        <v>48</v>
      </c>
      <c r="K371" s="51" t="s">
        <v>143</v>
      </c>
      <c r="L371" s="53">
        <v>10</v>
      </c>
      <c r="M371" s="51" t="s">
        <v>14</v>
      </c>
      <c r="N371" s="68">
        <v>381.65</v>
      </c>
    </row>
    <row r="372" spans="1:14" ht="25">
      <c r="A372" s="50">
        <v>348</v>
      </c>
      <c r="B372" s="51" t="s">
        <v>644</v>
      </c>
      <c r="C372" s="51" t="s">
        <v>570</v>
      </c>
      <c r="D372" s="51" t="s">
        <v>176</v>
      </c>
      <c r="E372" s="51" t="s">
        <v>60</v>
      </c>
      <c r="F372" s="51" t="s">
        <v>139</v>
      </c>
      <c r="G372" s="52" t="s">
        <v>140</v>
      </c>
      <c r="H372" s="52" t="s">
        <v>170</v>
      </c>
      <c r="I372" s="51" t="s">
        <v>387</v>
      </c>
      <c r="J372" s="51" t="s">
        <v>48</v>
      </c>
      <c r="K372" s="51" t="s">
        <v>143</v>
      </c>
      <c r="L372" s="53">
        <v>5</v>
      </c>
      <c r="M372" s="51" t="s">
        <v>14</v>
      </c>
      <c r="N372" s="68">
        <v>262.10000000000002</v>
      </c>
    </row>
    <row r="373" spans="1:14" ht="25">
      <c r="A373" s="50">
        <v>349</v>
      </c>
      <c r="B373" s="51" t="s">
        <v>645</v>
      </c>
      <c r="C373" s="51" t="s">
        <v>570</v>
      </c>
      <c r="D373" s="51" t="s">
        <v>176</v>
      </c>
      <c r="E373" s="51" t="s">
        <v>60</v>
      </c>
      <c r="F373" s="51" t="s">
        <v>139</v>
      </c>
      <c r="G373" s="52" t="s">
        <v>140</v>
      </c>
      <c r="H373" s="52" t="s">
        <v>170</v>
      </c>
      <c r="I373" s="51" t="s">
        <v>387</v>
      </c>
      <c r="J373" s="51" t="s">
        <v>48</v>
      </c>
      <c r="K373" s="51" t="s">
        <v>143</v>
      </c>
      <c r="L373" s="53">
        <v>5</v>
      </c>
      <c r="M373" s="51" t="s">
        <v>14</v>
      </c>
      <c r="N373" s="68">
        <v>495.7</v>
      </c>
    </row>
    <row r="374" spans="1:14" ht="25">
      <c r="A374" s="50">
        <v>350</v>
      </c>
      <c r="B374" s="51" t="s">
        <v>646</v>
      </c>
      <c r="C374" s="51" t="s">
        <v>570</v>
      </c>
      <c r="D374" s="51" t="s">
        <v>176</v>
      </c>
      <c r="E374" s="51" t="s">
        <v>60</v>
      </c>
      <c r="F374" s="51" t="s">
        <v>139</v>
      </c>
      <c r="G374" s="52" t="s">
        <v>140</v>
      </c>
      <c r="H374" s="52" t="s">
        <v>170</v>
      </c>
      <c r="I374" s="51" t="s">
        <v>387</v>
      </c>
      <c r="J374" s="51" t="s">
        <v>48</v>
      </c>
      <c r="K374" s="51" t="s">
        <v>143</v>
      </c>
      <c r="L374" s="53">
        <v>10</v>
      </c>
      <c r="M374" s="51" t="s">
        <v>14</v>
      </c>
      <c r="N374" s="68">
        <v>218.00000000000003</v>
      </c>
    </row>
    <row r="375" spans="1:14" ht="25">
      <c r="A375" s="50">
        <v>351</v>
      </c>
      <c r="B375" s="51" t="s">
        <v>647</v>
      </c>
      <c r="C375" s="51" t="s">
        <v>570</v>
      </c>
      <c r="D375" s="51" t="s">
        <v>176</v>
      </c>
      <c r="E375" s="51" t="s">
        <v>60</v>
      </c>
      <c r="F375" s="51" t="s">
        <v>139</v>
      </c>
      <c r="G375" s="52" t="s">
        <v>140</v>
      </c>
      <c r="H375" s="52" t="s">
        <v>170</v>
      </c>
      <c r="I375" s="51" t="s">
        <v>387</v>
      </c>
      <c r="J375" s="51" t="s">
        <v>48</v>
      </c>
      <c r="K375" s="51" t="s">
        <v>143</v>
      </c>
      <c r="L375" s="53">
        <v>100</v>
      </c>
      <c r="M375" s="51" t="s">
        <v>14</v>
      </c>
      <c r="N375" s="68">
        <v>200</v>
      </c>
    </row>
    <row r="376" spans="1:14" ht="25">
      <c r="A376" s="50">
        <v>352</v>
      </c>
      <c r="B376" s="51" t="s">
        <v>648</v>
      </c>
      <c r="C376" s="51" t="s">
        <v>570</v>
      </c>
      <c r="D376" s="51" t="s">
        <v>176</v>
      </c>
      <c r="E376" s="51" t="s">
        <v>60</v>
      </c>
      <c r="F376" s="51" t="s">
        <v>139</v>
      </c>
      <c r="G376" s="52" t="s">
        <v>140</v>
      </c>
      <c r="H376" s="52" t="s">
        <v>170</v>
      </c>
      <c r="I376" s="51" t="s">
        <v>387</v>
      </c>
      <c r="J376" s="51" t="s">
        <v>48</v>
      </c>
      <c r="K376" s="51" t="s">
        <v>143</v>
      </c>
      <c r="L376" s="53">
        <v>200</v>
      </c>
      <c r="M376" s="51" t="s">
        <v>14</v>
      </c>
      <c r="N376" s="68">
        <v>200</v>
      </c>
    </row>
    <row r="377" spans="1:14" ht="25">
      <c r="A377" s="50">
        <v>353</v>
      </c>
      <c r="B377" s="51" t="s">
        <v>649</v>
      </c>
      <c r="C377" s="51" t="s">
        <v>570</v>
      </c>
      <c r="D377" s="51" t="s">
        <v>176</v>
      </c>
      <c r="E377" s="51" t="s">
        <v>60</v>
      </c>
      <c r="F377" s="51" t="s">
        <v>139</v>
      </c>
      <c r="G377" s="52" t="s">
        <v>140</v>
      </c>
      <c r="H377" s="52" t="s">
        <v>170</v>
      </c>
      <c r="I377" s="51" t="s">
        <v>387</v>
      </c>
      <c r="J377" s="51" t="s">
        <v>48</v>
      </c>
      <c r="K377" s="51" t="s">
        <v>143</v>
      </c>
      <c r="L377" s="53">
        <v>100</v>
      </c>
      <c r="M377" s="51" t="s">
        <v>14</v>
      </c>
      <c r="N377" s="68">
        <v>150</v>
      </c>
    </row>
    <row r="378" spans="1:14" ht="25">
      <c r="A378" s="50">
        <v>354</v>
      </c>
      <c r="B378" s="51" t="s">
        <v>650</v>
      </c>
      <c r="C378" s="51" t="s">
        <v>570</v>
      </c>
      <c r="D378" s="51" t="s">
        <v>176</v>
      </c>
      <c r="E378" s="51" t="s">
        <v>60</v>
      </c>
      <c r="F378" s="51" t="s">
        <v>139</v>
      </c>
      <c r="G378" s="52" t="s">
        <v>140</v>
      </c>
      <c r="H378" s="52" t="s">
        <v>170</v>
      </c>
      <c r="I378" s="51" t="s">
        <v>387</v>
      </c>
      <c r="J378" s="51" t="s">
        <v>48</v>
      </c>
      <c r="K378" s="51" t="s">
        <v>143</v>
      </c>
      <c r="L378" s="53">
        <v>100</v>
      </c>
      <c r="M378" s="51" t="s">
        <v>14</v>
      </c>
      <c r="N378" s="68">
        <v>200</v>
      </c>
    </row>
    <row r="379" spans="1:14" ht="25">
      <c r="A379" s="50">
        <v>355</v>
      </c>
      <c r="B379" s="51" t="s">
        <v>651</v>
      </c>
      <c r="C379" s="51" t="s">
        <v>570</v>
      </c>
      <c r="D379" s="51" t="s">
        <v>176</v>
      </c>
      <c r="E379" s="51" t="s">
        <v>60</v>
      </c>
      <c r="F379" s="51" t="s">
        <v>139</v>
      </c>
      <c r="G379" s="52" t="s">
        <v>140</v>
      </c>
      <c r="H379" s="52" t="s">
        <v>170</v>
      </c>
      <c r="I379" s="51" t="s">
        <v>387</v>
      </c>
      <c r="J379" s="51" t="s">
        <v>48</v>
      </c>
      <c r="K379" s="51" t="s">
        <v>143</v>
      </c>
      <c r="L379" s="53">
        <v>100</v>
      </c>
      <c r="M379" s="51" t="s">
        <v>14</v>
      </c>
      <c r="N379" s="68">
        <v>200</v>
      </c>
    </row>
    <row r="380" spans="1:14" ht="25">
      <c r="A380" s="50">
        <v>356</v>
      </c>
      <c r="B380" s="51" t="s">
        <v>652</v>
      </c>
      <c r="C380" s="51" t="s">
        <v>570</v>
      </c>
      <c r="D380" s="51" t="s">
        <v>176</v>
      </c>
      <c r="E380" s="51" t="s">
        <v>60</v>
      </c>
      <c r="F380" s="51" t="s">
        <v>139</v>
      </c>
      <c r="G380" s="52" t="s">
        <v>140</v>
      </c>
      <c r="H380" s="52" t="s">
        <v>170</v>
      </c>
      <c r="I380" s="51" t="s">
        <v>387</v>
      </c>
      <c r="J380" s="51" t="s">
        <v>48</v>
      </c>
      <c r="K380" s="51" t="s">
        <v>143</v>
      </c>
      <c r="L380" s="53">
        <v>100</v>
      </c>
      <c r="M380" s="51" t="s">
        <v>14</v>
      </c>
      <c r="N380" s="68">
        <v>400</v>
      </c>
    </row>
    <row r="381" spans="1:14" ht="25">
      <c r="A381" s="50">
        <v>357</v>
      </c>
      <c r="B381" s="51" t="s">
        <v>653</v>
      </c>
      <c r="C381" s="51" t="s">
        <v>570</v>
      </c>
      <c r="D381" s="51" t="s">
        <v>176</v>
      </c>
      <c r="E381" s="51" t="s">
        <v>60</v>
      </c>
      <c r="F381" s="51" t="s">
        <v>139</v>
      </c>
      <c r="G381" s="52" t="s">
        <v>140</v>
      </c>
      <c r="H381" s="52" t="s">
        <v>170</v>
      </c>
      <c r="I381" s="51" t="s">
        <v>387</v>
      </c>
      <c r="J381" s="51" t="s">
        <v>48</v>
      </c>
      <c r="K381" s="51" t="s">
        <v>143</v>
      </c>
      <c r="L381" s="53">
        <v>100</v>
      </c>
      <c r="M381" s="51" t="s">
        <v>14</v>
      </c>
      <c r="N381" s="68">
        <v>400</v>
      </c>
    </row>
    <row r="382" spans="1:14" ht="25">
      <c r="A382" s="50">
        <v>358</v>
      </c>
      <c r="B382" s="51" t="s">
        <v>654</v>
      </c>
      <c r="C382" s="51" t="s">
        <v>570</v>
      </c>
      <c r="D382" s="51" t="s">
        <v>176</v>
      </c>
      <c r="E382" s="51" t="s">
        <v>60</v>
      </c>
      <c r="F382" s="51" t="s">
        <v>139</v>
      </c>
      <c r="G382" s="52" t="s">
        <v>140</v>
      </c>
      <c r="H382" s="52" t="s">
        <v>170</v>
      </c>
      <c r="I382" s="51" t="s">
        <v>387</v>
      </c>
      <c r="J382" s="51" t="s">
        <v>48</v>
      </c>
      <c r="K382" s="51" t="s">
        <v>143</v>
      </c>
      <c r="L382" s="53">
        <v>100</v>
      </c>
      <c r="M382" s="51" t="s">
        <v>14</v>
      </c>
      <c r="N382" s="68">
        <v>200</v>
      </c>
    </row>
    <row r="383" spans="1:14" ht="25">
      <c r="A383" s="50">
        <v>359</v>
      </c>
      <c r="B383" s="51" t="s">
        <v>655</v>
      </c>
      <c r="C383" s="51" t="s">
        <v>570</v>
      </c>
      <c r="D383" s="51" t="s">
        <v>176</v>
      </c>
      <c r="E383" s="51" t="s">
        <v>60</v>
      </c>
      <c r="F383" s="51" t="s">
        <v>139</v>
      </c>
      <c r="G383" s="52" t="s">
        <v>140</v>
      </c>
      <c r="H383" s="52" t="s">
        <v>170</v>
      </c>
      <c r="I383" s="51" t="s">
        <v>387</v>
      </c>
      <c r="J383" s="51" t="s">
        <v>48</v>
      </c>
      <c r="K383" s="51" t="s">
        <v>143</v>
      </c>
      <c r="L383" s="53">
        <v>100</v>
      </c>
      <c r="M383" s="51" t="s">
        <v>14</v>
      </c>
      <c r="N383" s="68">
        <v>200</v>
      </c>
    </row>
    <row r="384" spans="1:14" ht="25">
      <c r="A384" s="50">
        <v>360</v>
      </c>
      <c r="B384" s="51" t="s">
        <v>656</v>
      </c>
      <c r="C384" s="51" t="s">
        <v>570</v>
      </c>
      <c r="D384" s="51" t="s">
        <v>176</v>
      </c>
      <c r="E384" s="51" t="s">
        <v>60</v>
      </c>
      <c r="F384" s="51" t="s">
        <v>139</v>
      </c>
      <c r="G384" s="52" t="s">
        <v>140</v>
      </c>
      <c r="H384" s="52" t="s">
        <v>170</v>
      </c>
      <c r="I384" s="51" t="s">
        <v>387</v>
      </c>
      <c r="J384" s="51" t="s">
        <v>48</v>
      </c>
      <c r="K384" s="51" t="s">
        <v>143</v>
      </c>
      <c r="L384" s="53">
        <v>50</v>
      </c>
      <c r="M384" s="51" t="s">
        <v>14</v>
      </c>
      <c r="N384" s="68">
        <v>75</v>
      </c>
    </row>
    <row r="385" spans="1:14" ht="25">
      <c r="A385" s="50">
        <v>361</v>
      </c>
      <c r="B385" s="51" t="s">
        <v>657</v>
      </c>
      <c r="C385" s="51" t="s">
        <v>570</v>
      </c>
      <c r="D385" s="51" t="s">
        <v>176</v>
      </c>
      <c r="E385" s="51" t="s">
        <v>60</v>
      </c>
      <c r="F385" s="51" t="s">
        <v>139</v>
      </c>
      <c r="G385" s="52" t="s">
        <v>140</v>
      </c>
      <c r="H385" s="52" t="s">
        <v>170</v>
      </c>
      <c r="I385" s="51" t="s">
        <v>387</v>
      </c>
      <c r="J385" s="51" t="s">
        <v>48</v>
      </c>
      <c r="K385" s="51" t="s">
        <v>143</v>
      </c>
      <c r="L385" s="53">
        <v>50</v>
      </c>
      <c r="M385" s="51" t="s">
        <v>14</v>
      </c>
      <c r="N385" s="68">
        <v>75</v>
      </c>
    </row>
    <row r="386" spans="1:14" ht="25">
      <c r="A386" s="50">
        <v>362</v>
      </c>
      <c r="B386" s="51" t="s">
        <v>658</v>
      </c>
      <c r="C386" s="51" t="s">
        <v>570</v>
      </c>
      <c r="D386" s="51" t="s">
        <v>176</v>
      </c>
      <c r="E386" s="51" t="s">
        <v>60</v>
      </c>
      <c r="F386" s="51" t="s">
        <v>139</v>
      </c>
      <c r="G386" s="52" t="s">
        <v>140</v>
      </c>
      <c r="H386" s="52" t="s">
        <v>170</v>
      </c>
      <c r="I386" s="51" t="s">
        <v>387</v>
      </c>
      <c r="J386" s="51" t="s">
        <v>48</v>
      </c>
      <c r="K386" s="51" t="s">
        <v>143</v>
      </c>
      <c r="L386" s="53">
        <v>50</v>
      </c>
      <c r="M386" s="51" t="s">
        <v>14</v>
      </c>
      <c r="N386" s="68">
        <v>350</v>
      </c>
    </row>
    <row r="387" spans="1:14" ht="25">
      <c r="A387" s="50">
        <v>363</v>
      </c>
      <c r="B387" s="51" t="s">
        <v>659</v>
      </c>
      <c r="C387" s="51" t="s">
        <v>570</v>
      </c>
      <c r="D387" s="51" t="s">
        <v>176</v>
      </c>
      <c r="E387" s="51" t="s">
        <v>60</v>
      </c>
      <c r="F387" s="51" t="s">
        <v>139</v>
      </c>
      <c r="G387" s="52" t="s">
        <v>140</v>
      </c>
      <c r="H387" s="52" t="s">
        <v>170</v>
      </c>
      <c r="I387" s="51" t="s">
        <v>387</v>
      </c>
      <c r="J387" s="51" t="s">
        <v>48</v>
      </c>
      <c r="K387" s="51" t="s">
        <v>143</v>
      </c>
      <c r="L387" s="53">
        <v>50</v>
      </c>
      <c r="M387" s="51" t="s">
        <v>14</v>
      </c>
      <c r="N387" s="68">
        <v>550</v>
      </c>
    </row>
    <row r="388" spans="1:14" ht="25">
      <c r="A388" s="50">
        <v>364</v>
      </c>
      <c r="B388" s="51" t="s">
        <v>660</v>
      </c>
      <c r="C388" s="51" t="s">
        <v>570</v>
      </c>
      <c r="D388" s="51" t="s">
        <v>176</v>
      </c>
      <c r="E388" s="51" t="s">
        <v>60</v>
      </c>
      <c r="F388" s="51" t="s">
        <v>139</v>
      </c>
      <c r="G388" s="52" t="s">
        <v>140</v>
      </c>
      <c r="H388" s="52" t="s">
        <v>170</v>
      </c>
      <c r="I388" s="51" t="s">
        <v>387</v>
      </c>
      <c r="J388" s="51" t="s">
        <v>48</v>
      </c>
      <c r="K388" s="51" t="s">
        <v>143</v>
      </c>
      <c r="L388" s="53">
        <v>50</v>
      </c>
      <c r="M388" s="51" t="s">
        <v>14</v>
      </c>
      <c r="N388" s="68">
        <v>110</v>
      </c>
    </row>
    <row r="389" spans="1:14" ht="25">
      <c r="A389" s="50">
        <v>365</v>
      </c>
      <c r="B389" s="51" t="s">
        <v>661</v>
      </c>
      <c r="C389" s="51" t="s">
        <v>570</v>
      </c>
      <c r="D389" s="51" t="s">
        <v>176</v>
      </c>
      <c r="E389" s="51" t="s">
        <v>60</v>
      </c>
      <c r="F389" s="51" t="s">
        <v>139</v>
      </c>
      <c r="G389" s="52" t="s">
        <v>140</v>
      </c>
      <c r="H389" s="52" t="s">
        <v>170</v>
      </c>
      <c r="I389" s="51" t="s">
        <v>387</v>
      </c>
      <c r="J389" s="51" t="s">
        <v>48</v>
      </c>
      <c r="K389" s="51" t="s">
        <v>143</v>
      </c>
      <c r="L389" s="53">
        <v>10</v>
      </c>
      <c r="M389" s="51" t="s">
        <v>14</v>
      </c>
      <c r="N389" s="68">
        <v>263.28000000000003</v>
      </c>
    </row>
    <row r="390" spans="1:14" ht="25">
      <c r="A390" s="50">
        <v>366</v>
      </c>
      <c r="B390" s="51" t="s">
        <v>662</v>
      </c>
      <c r="C390" s="51" t="s">
        <v>570</v>
      </c>
      <c r="D390" s="51" t="s">
        <v>176</v>
      </c>
      <c r="E390" s="51" t="s">
        <v>60</v>
      </c>
      <c r="F390" s="51" t="s">
        <v>139</v>
      </c>
      <c r="G390" s="52" t="s">
        <v>140</v>
      </c>
      <c r="H390" s="52" t="s">
        <v>170</v>
      </c>
      <c r="I390" s="51" t="s">
        <v>387</v>
      </c>
      <c r="J390" s="51" t="s">
        <v>48</v>
      </c>
      <c r="K390" s="51" t="s">
        <v>143</v>
      </c>
      <c r="L390" s="53">
        <v>6</v>
      </c>
      <c r="M390" s="51" t="s">
        <v>14</v>
      </c>
      <c r="N390" s="68">
        <v>310.62</v>
      </c>
    </row>
    <row r="391" spans="1:14" ht="25">
      <c r="A391" s="50">
        <v>367</v>
      </c>
      <c r="B391" s="51" t="s">
        <v>663</v>
      </c>
      <c r="C391" s="51" t="s">
        <v>570</v>
      </c>
      <c r="D391" s="51" t="s">
        <v>176</v>
      </c>
      <c r="E391" s="51" t="s">
        <v>60</v>
      </c>
      <c r="F391" s="51" t="s">
        <v>139</v>
      </c>
      <c r="G391" s="52" t="s">
        <v>140</v>
      </c>
      <c r="H391" s="52" t="s">
        <v>170</v>
      </c>
      <c r="I391" s="51" t="s">
        <v>387</v>
      </c>
      <c r="J391" s="51" t="s">
        <v>48</v>
      </c>
      <c r="K391" s="51" t="s">
        <v>143</v>
      </c>
      <c r="L391" s="53">
        <v>6</v>
      </c>
      <c r="M391" s="51" t="s">
        <v>14</v>
      </c>
      <c r="N391" s="68">
        <v>262.5</v>
      </c>
    </row>
    <row r="392" spans="1:14" ht="25">
      <c r="A392" s="50">
        <v>368</v>
      </c>
      <c r="B392" s="51" t="s">
        <v>664</v>
      </c>
      <c r="C392" s="51" t="s">
        <v>570</v>
      </c>
      <c r="D392" s="51" t="s">
        <v>176</v>
      </c>
      <c r="E392" s="51" t="s">
        <v>60</v>
      </c>
      <c r="F392" s="51" t="s">
        <v>139</v>
      </c>
      <c r="G392" s="52" t="s">
        <v>140</v>
      </c>
      <c r="H392" s="52" t="s">
        <v>170</v>
      </c>
      <c r="I392" s="51" t="s">
        <v>387</v>
      </c>
      <c r="J392" s="51" t="s">
        <v>48</v>
      </c>
      <c r="K392" s="51" t="s">
        <v>143</v>
      </c>
      <c r="L392" s="53">
        <v>6</v>
      </c>
      <c r="M392" s="51" t="s">
        <v>14</v>
      </c>
      <c r="N392" s="68">
        <v>886.80000000000007</v>
      </c>
    </row>
    <row r="393" spans="1:14" ht="25">
      <c r="A393" s="50">
        <v>369</v>
      </c>
      <c r="B393" s="51" t="s">
        <v>665</v>
      </c>
      <c r="C393" s="51" t="s">
        <v>570</v>
      </c>
      <c r="D393" s="51" t="s">
        <v>176</v>
      </c>
      <c r="E393" s="51" t="s">
        <v>60</v>
      </c>
      <c r="F393" s="51" t="s">
        <v>139</v>
      </c>
      <c r="G393" s="52" t="s">
        <v>140</v>
      </c>
      <c r="H393" s="52" t="s">
        <v>170</v>
      </c>
      <c r="I393" s="51" t="s">
        <v>387</v>
      </c>
      <c r="J393" s="51" t="s">
        <v>48</v>
      </c>
      <c r="K393" s="51" t="s">
        <v>143</v>
      </c>
      <c r="L393" s="53">
        <v>6</v>
      </c>
      <c r="M393" s="51" t="s">
        <v>14</v>
      </c>
      <c r="N393" s="68">
        <v>174.60000000000002</v>
      </c>
    </row>
    <row r="394" spans="1:14" ht="25">
      <c r="A394" s="50">
        <v>370</v>
      </c>
      <c r="B394" s="51" t="s">
        <v>666</v>
      </c>
      <c r="C394" s="51" t="s">
        <v>570</v>
      </c>
      <c r="D394" s="51" t="s">
        <v>176</v>
      </c>
      <c r="E394" s="51" t="s">
        <v>60</v>
      </c>
      <c r="F394" s="51" t="s">
        <v>139</v>
      </c>
      <c r="G394" s="52" t="s">
        <v>140</v>
      </c>
      <c r="H394" s="52" t="s">
        <v>170</v>
      </c>
      <c r="I394" s="51" t="s">
        <v>387</v>
      </c>
      <c r="J394" s="51" t="s">
        <v>48</v>
      </c>
      <c r="K394" s="51" t="s">
        <v>143</v>
      </c>
      <c r="L394" s="53">
        <v>20</v>
      </c>
      <c r="M394" s="51" t="s">
        <v>14</v>
      </c>
      <c r="N394" s="68">
        <v>495.79999999999995</v>
      </c>
    </row>
    <row r="395" spans="1:14" ht="25">
      <c r="A395" s="50">
        <v>371</v>
      </c>
      <c r="B395" s="51" t="s">
        <v>667</v>
      </c>
      <c r="C395" s="51" t="s">
        <v>570</v>
      </c>
      <c r="D395" s="51" t="s">
        <v>176</v>
      </c>
      <c r="E395" s="51" t="s">
        <v>60</v>
      </c>
      <c r="F395" s="51" t="s">
        <v>139</v>
      </c>
      <c r="G395" s="52" t="s">
        <v>140</v>
      </c>
      <c r="H395" s="52" t="s">
        <v>170</v>
      </c>
      <c r="I395" s="51" t="s">
        <v>387</v>
      </c>
      <c r="J395" s="51" t="s">
        <v>48</v>
      </c>
      <c r="K395" s="51" t="s">
        <v>143</v>
      </c>
      <c r="L395" s="53">
        <v>20</v>
      </c>
      <c r="M395" s="51" t="s">
        <v>14</v>
      </c>
      <c r="N395" s="68">
        <v>247.5</v>
      </c>
    </row>
    <row r="396" spans="1:14" ht="25">
      <c r="A396" s="50">
        <v>372</v>
      </c>
      <c r="B396" s="51" t="s">
        <v>668</v>
      </c>
      <c r="C396" s="51" t="s">
        <v>570</v>
      </c>
      <c r="D396" s="51" t="s">
        <v>176</v>
      </c>
      <c r="E396" s="51" t="s">
        <v>60</v>
      </c>
      <c r="F396" s="51" t="s">
        <v>139</v>
      </c>
      <c r="G396" s="52" t="s">
        <v>140</v>
      </c>
      <c r="H396" s="52" t="s">
        <v>170</v>
      </c>
      <c r="I396" s="51" t="s">
        <v>387</v>
      </c>
      <c r="J396" s="51" t="s">
        <v>48</v>
      </c>
      <c r="K396" s="51" t="s">
        <v>143</v>
      </c>
      <c r="L396" s="53">
        <v>150</v>
      </c>
      <c r="M396" s="51" t="s">
        <v>14</v>
      </c>
      <c r="N396" s="68">
        <v>178.5</v>
      </c>
    </row>
    <row r="397" spans="1:14" ht="25">
      <c r="A397" s="50">
        <v>373</v>
      </c>
      <c r="B397" s="51" t="s">
        <v>669</v>
      </c>
      <c r="C397" s="51" t="s">
        <v>570</v>
      </c>
      <c r="D397" s="51" t="s">
        <v>176</v>
      </c>
      <c r="E397" s="51" t="s">
        <v>60</v>
      </c>
      <c r="F397" s="51" t="s">
        <v>139</v>
      </c>
      <c r="G397" s="52" t="s">
        <v>140</v>
      </c>
      <c r="H397" s="52" t="s">
        <v>170</v>
      </c>
      <c r="I397" s="51" t="s">
        <v>387</v>
      </c>
      <c r="J397" s="51" t="s">
        <v>48</v>
      </c>
      <c r="K397" s="51" t="s">
        <v>143</v>
      </c>
      <c r="L397" s="53">
        <v>150</v>
      </c>
      <c r="M397" s="51" t="s">
        <v>14</v>
      </c>
      <c r="N397" s="68">
        <v>244.49999999999997</v>
      </c>
    </row>
    <row r="398" spans="1:14" ht="25">
      <c r="A398" s="50">
        <v>374</v>
      </c>
      <c r="B398" s="51" t="s">
        <v>670</v>
      </c>
      <c r="C398" s="51" t="s">
        <v>570</v>
      </c>
      <c r="D398" s="51" t="s">
        <v>176</v>
      </c>
      <c r="E398" s="51" t="s">
        <v>60</v>
      </c>
      <c r="F398" s="51" t="s">
        <v>139</v>
      </c>
      <c r="G398" s="52" t="s">
        <v>140</v>
      </c>
      <c r="H398" s="52" t="s">
        <v>170</v>
      </c>
      <c r="I398" s="51" t="s">
        <v>387</v>
      </c>
      <c r="J398" s="51" t="s">
        <v>48</v>
      </c>
      <c r="K398" s="51" t="s">
        <v>143</v>
      </c>
      <c r="L398" s="53">
        <v>150</v>
      </c>
      <c r="M398" s="51" t="s">
        <v>14</v>
      </c>
      <c r="N398" s="68">
        <v>204.00000000000003</v>
      </c>
    </row>
    <row r="399" spans="1:14" ht="25">
      <c r="A399" s="50">
        <v>375</v>
      </c>
      <c r="B399" s="51" t="s">
        <v>671</v>
      </c>
      <c r="C399" s="51" t="s">
        <v>570</v>
      </c>
      <c r="D399" s="51" t="s">
        <v>176</v>
      </c>
      <c r="E399" s="51" t="s">
        <v>60</v>
      </c>
      <c r="F399" s="51" t="s">
        <v>139</v>
      </c>
      <c r="G399" s="52" t="s">
        <v>140</v>
      </c>
      <c r="H399" s="52" t="s">
        <v>170</v>
      </c>
      <c r="I399" s="51" t="s">
        <v>387</v>
      </c>
      <c r="J399" s="51" t="s">
        <v>48</v>
      </c>
      <c r="K399" s="51" t="s">
        <v>143</v>
      </c>
      <c r="L399" s="53">
        <v>150</v>
      </c>
      <c r="M399" s="51" t="s">
        <v>14</v>
      </c>
      <c r="N399" s="68">
        <v>349.5</v>
      </c>
    </row>
    <row r="400" spans="1:14" ht="25">
      <c r="A400" s="50">
        <v>376</v>
      </c>
      <c r="B400" s="51" t="s">
        <v>672</v>
      </c>
      <c r="C400" s="51" t="s">
        <v>570</v>
      </c>
      <c r="D400" s="51" t="s">
        <v>176</v>
      </c>
      <c r="E400" s="51" t="s">
        <v>60</v>
      </c>
      <c r="F400" s="51" t="s">
        <v>139</v>
      </c>
      <c r="G400" s="52" t="s">
        <v>140</v>
      </c>
      <c r="H400" s="52" t="s">
        <v>170</v>
      </c>
      <c r="I400" s="51" t="s">
        <v>387</v>
      </c>
      <c r="J400" s="51" t="s">
        <v>48</v>
      </c>
      <c r="K400" s="51" t="s">
        <v>143</v>
      </c>
      <c r="L400" s="53">
        <v>150</v>
      </c>
      <c r="M400" s="51" t="s">
        <v>14</v>
      </c>
      <c r="N400" s="68">
        <v>258</v>
      </c>
    </row>
    <row r="401" spans="1:14" ht="25">
      <c r="A401" s="50">
        <v>377</v>
      </c>
      <c r="B401" s="51" t="s">
        <v>673</v>
      </c>
      <c r="C401" s="51" t="s">
        <v>570</v>
      </c>
      <c r="D401" s="51" t="s">
        <v>176</v>
      </c>
      <c r="E401" s="51" t="s">
        <v>60</v>
      </c>
      <c r="F401" s="51" t="s">
        <v>139</v>
      </c>
      <c r="G401" s="52" t="s">
        <v>140</v>
      </c>
      <c r="H401" s="52" t="s">
        <v>170</v>
      </c>
      <c r="I401" s="51" t="s">
        <v>387</v>
      </c>
      <c r="J401" s="51" t="s">
        <v>48</v>
      </c>
      <c r="K401" s="51" t="s">
        <v>143</v>
      </c>
      <c r="L401" s="53">
        <v>150</v>
      </c>
      <c r="M401" s="51" t="s">
        <v>14</v>
      </c>
      <c r="N401" s="68">
        <v>493</v>
      </c>
    </row>
    <row r="402" spans="1:14" ht="25">
      <c r="A402" s="50">
        <v>378</v>
      </c>
      <c r="B402" s="51" t="s">
        <v>674</v>
      </c>
      <c r="C402" s="51" t="s">
        <v>570</v>
      </c>
      <c r="D402" s="51" t="s">
        <v>176</v>
      </c>
      <c r="E402" s="51" t="s">
        <v>60</v>
      </c>
      <c r="F402" s="51" t="s">
        <v>139</v>
      </c>
      <c r="G402" s="52" t="s">
        <v>140</v>
      </c>
      <c r="H402" s="52" t="s">
        <v>170</v>
      </c>
      <c r="I402" s="51" t="s">
        <v>387</v>
      </c>
      <c r="J402" s="51" t="s">
        <v>48</v>
      </c>
      <c r="K402" s="51" t="s">
        <v>143</v>
      </c>
      <c r="L402" s="53">
        <v>50</v>
      </c>
      <c r="M402" s="51" t="s">
        <v>14</v>
      </c>
      <c r="N402" s="68">
        <v>401</v>
      </c>
    </row>
    <row r="403" spans="1:14" ht="25">
      <c r="A403" s="50">
        <v>379</v>
      </c>
      <c r="B403" s="51" t="s">
        <v>675</v>
      </c>
      <c r="C403" s="51" t="s">
        <v>570</v>
      </c>
      <c r="D403" s="51" t="s">
        <v>176</v>
      </c>
      <c r="E403" s="51" t="s">
        <v>60</v>
      </c>
      <c r="F403" s="51" t="s">
        <v>139</v>
      </c>
      <c r="G403" s="52" t="s">
        <v>140</v>
      </c>
      <c r="H403" s="52" t="s">
        <v>170</v>
      </c>
      <c r="I403" s="51" t="s">
        <v>387</v>
      </c>
      <c r="J403" s="51" t="s">
        <v>48</v>
      </c>
      <c r="K403" s="51" t="s">
        <v>143</v>
      </c>
      <c r="L403" s="53">
        <v>50</v>
      </c>
      <c r="M403" s="51" t="s">
        <v>14</v>
      </c>
      <c r="N403" s="68">
        <v>479.79999999999995</v>
      </c>
    </row>
    <row r="404" spans="1:14" ht="25">
      <c r="A404" s="50">
        <v>380</v>
      </c>
      <c r="B404" s="51" t="s">
        <v>676</v>
      </c>
      <c r="C404" s="51" t="s">
        <v>570</v>
      </c>
      <c r="D404" s="51" t="s">
        <v>176</v>
      </c>
      <c r="E404" s="51" t="s">
        <v>60</v>
      </c>
      <c r="F404" s="51" t="s">
        <v>139</v>
      </c>
      <c r="G404" s="52" t="s">
        <v>140</v>
      </c>
      <c r="H404" s="52" t="s">
        <v>170</v>
      </c>
      <c r="I404" s="51" t="s">
        <v>387</v>
      </c>
      <c r="J404" s="51" t="s">
        <v>48</v>
      </c>
      <c r="K404" s="51" t="s">
        <v>143</v>
      </c>
      <c r="L404" s="53">
        <v>10</v>
      </c>
      <c r="M404" s="51" t="s">
        <v>501</v>
      </c>
      <c r="N404" s="68">
        <v>482</v>
      </c>
    </row>
    <row r="405" spans="1:14" ht="25">
      <c r="A405" s="50">
        <v>381</v>
      </c>
      <c r="B405" s="51" t="s">
        <v>677</v>
      </c>
      <c r="C405" s="51" t="s">
        <v>570</v>
      </c>
      <c r="D405" s="51" t="s">
        <v>176</v>
      </c>
      <c r="E405" s="51" t="s">
        <v>60</v>
      </c>
      <c r="F405" s="51" t="s">
        <v>139</v>
      </c>
      <c r="G405" s="52" t="s">
        <v>140</v>
      </c>
      <c r="H405" s="52" t="s">
        <v>170</v>
      </c>
      <c r="I405" s="51" t="s">
        <v>387</v>
      </c>
      <c r="J405" s="51" t="s">
        <v>48</v>
      </c>
      <c r="K405" s="51" t="s">
        <v>143</v>
      </c>
      <c r="L405" s="53">
        <v>10</v>
      </c>
      <c r="M405" s="51" t="s">
        <v>501</v>
      </c>
      <c r="N405" s="68">
        <v>852.6</v>
      </c>
    </row>
    <row r="406" spans="1:14" ht="25">
      <c r="A406" s="50">
        <v>382</v>
      </c>
      <c r="B406" s="51" t="s">
        <v>678</v>
      </c>
      <c r="C406" s="51" t="s">
        <v>570</v>
      </c>
      <c r="D406" s="51" t="s">
        <v>176</v>
      </c>
      <c r="E406" s="51" t="s">
        <v>60</v>
      </c>
      <c r="F406" s="51" t="s">
        <v>139</v>
      </c>
      <c r="G406" s="52" t="s">
        <v>140</v>
      </c>
      <c r="H406" s="52" t="s">
        <v>170</v>
      </c>
      <c r="I406" s="51" t="s">
        <v>387</v>
      </c>
      <c r="J406" s="51" t="s">
        <v>48</v>
      </c>
      <c r="K406" s="51" t="s">
        <v>143</v>
      </c>
      <c r="L406" s="53">
        <v>20</v>
      </c>
      <c r="M406" s="51" t="s">
        <v>501</v>
      </c>
      <c r="N406" s="68">
        <v>947.2</v>
      </c>
    </row>
    <row r="407" spans="1:14" ht="25">
      <c r="A407" s="50">
        <v>383</v>
      </c>
      <c r="B407" s="51" t="s">
        <v>679</v>
      </c>
      <c r="C407" s="51" t="s">
        <v>570</v>
      </c>
      <c r="D407" s="51" t="s">
        <v>176</v>
      </c>
      <c r="E407" s="51" t="s">
        <v>60</v>
      </c>
      <c r="F407" s="51" t="s">
        <v>139</v>
      </c>
      <c r="G407" s="52" t="s">
        <v>140</v>
      </c>
      <c r="H407" s="52" t="s">
        <v>170</v>
      </c>
      <c r="I407" s="51" t="s">
        <v>387</v>
      </c>
      <c r="J407" s="51" t="s">
        <v>48</v>
      </c>
      <c r="K407" s="51" t="s">
        <v>143</v>
      </c>
      <c r="L407" s="53">
        <v>20</v>
      </c>
      <c r="M407" s="51" t="s">
        <v>501</v>
      </c>
      <c r="N407" s="68">
        <v>280.3</v>
      </c>
    </row>
    <row r="408" spans="1:14" ht="25">
      <c r="A408" s="50">
        <v>384</v>
      </c>
      <c r="B408" s="51" t="s">
        <v>680</v>
      </c>
      <c r="C408" s="51" t="s">
        <v>570</v>
      </c>
      <c r="D408" s="51" t="s">
        <v>176</v>
      </c>
      <c r="E408" s="51" t="s">
        <v>60</v>
      </c>
      <c r="F408" s="51" t="s">
        <v>139</v>
      </c>
      <c r="G408" s="52" t="s">
        <v>140</v>
      </c>
      <c r="H408" s="52" t="s">
        <v>170</v>
      </c>
      <c r="I408" s="51" t="s">
        <v>387</v>
      </c>
      <c r="J408" s="51" t="s">
        <v>48</v>
      </c>
      <c r="K408" s="51" t="s">
        <v>143</v>
      </c>
      <c r="L408" s="53">
        <v>5</v>
      </c>
      <c r="M408" s="51" t="s">
        <v>14</v>
      </c>
      <c r="N408" s="68">
        <v>61</v>
      </c>
    </row>
    <row r="409" spans="1:14" ht="25">
      <c r="A409" s="50">
        <v>385</v>
      </c>
      <c r="B409" s="51" t="s">
        <v>681</v>
      </c>
      <c r="C409" s="51" t="s">
        <v>570</v>
      </c>
      <c r="D409" s="51" t="s">
        <v>176</v>
      </c>
      <c r="E409" s="51" t="s">
        <v>60</v>
      </c>
      <c r="F409" s="51" t="s">
        <v>139</v>
      </c>
      <c r="G409" s="52" t="s">
        <v>140</v>
      </c>
      <c r="H409" s="52" t="s">
        <v>170</v>
      </c>
      <c r="I409" s="51" t="s">
        <v>387</v>
      </c>
      <c r="J409" s="51" t="s">
        <v>48</v>
      </c>
      <c r="K409" s="51" t="s">
        <v>143</v>
      </c>
      <c r="L409" s="53">
        <v>100</v>
      </c>
      <c r="M409" s="51" t="s">
        <v>14</v>
      </c>
      <c r="N409" s="68">
        <v>57.999999999999993</v>
      </c>
    </row>
    <row r="410" spans="1:14" ht="25">
      <c r="A410" s="50">
        <v>386</v>
      </c>
      <c r="B410" s="51" t="s">
        <v>682</v>
      </c>
      <c r="C410" s="51" t="s">
        <v>570</v>
      </c>
      <c r="D410" s="51" t="s">
        <v>176</v>
      </c>
      <c r="E410" s="51" t="s">
        <v>60</v>
      </c>
      <c r="F410" s="51" t="s">
        <v>139</v>
      </c>
      <c r="G410" s="52" t="s">
        <v>140</v>
      </c>
      <c r="H410" s="52" t="s">
        <v>170</v>
      </c>
      <c r="I410" s="51" t="s">
        <v>387</v>
      </c>
      <c r="J410" s="51" t="s">
        <v>48</v>
      </c>
      <c r="K410" s="51" t="s">
        <v>143</v>
      </c>
      <c r="L410" s="53">
        <v>100</v>
      </c>
      <c r="M410" s="51" t="s">
        <v>14</v>
      </c>
      <c r="N410" s="68">
        <v>420.09999999999997</v>
      </c>
    </row>
    <row r="411" spans="1:14" ht="25">
      <c r="A411" s="50">
        <v>387</v>
      </c>
      <c r="B411" s="51" t="s">
        <v>683</v>
      </c>
      <c r="C411" s="51" t="s">
        <v>570</v>
      </c>
      <c r="D411" s="51" t="s">
        <v>176</v>
      </c>
      <c r="E411" s="51" t="s">
        <v>60</v>
      </c>
      <c r="F411" s="51" t="s">
        <v>139</v>
      </c>
      <c r="G411" s="52" t="s">
        <v>140</v>
      </c>
      <c r="H411" s="52" t="s">
        <v>170</v>
      </c>
      <c r="I411" s="51" t="s">
        <v>387</v>
      </c>
      <c r="J411" s="51" t="s">
        <v>48</v>
      </c>
      <c r="K411" s="51" t="s">
        <v>143</v>
      </c>
      <c r="L411" s="53">
        <v>10</v>
      </c>
      <c r="M411" s="51" t="s">
        <v>14</v>
      </c>
      <c r="N411" s="68">
        <v>270</v>
      </c>
    </row>
    <row r="412" spans="1:14" ht="37.5">
      <c r="A412" s="50">
        <v>388</v>
      </c>
      <c r="B412" s="51" t="s">
        <v>684</v>
      </c>
      <c r="C412" s="51" t="s">
        <v>570</v>
      </c>
      <c r="D412" s="51" t="s">
        <v>176</v>
      </c>
      <c r="E412" s="51" t="s">
        <v>60</v>
      </c>
      <c r="F412" s="51" t="s">
        <v>139</v>
      </c>
      <c r="G412" s="52" t="s">
        <v>140</v>
      </c>
      <c r="H412" s="52" t="s">
        <v>170</v>
      </c>
      <c r="I412" s="51" t="s">
        <v>387</v>
      </c>
      <c r="J412" s="51" t="s">
        <v>48</v>
      </c>
      <c r="K412" s="51" t="s">
        <v>143</v>
      </c>
      <c r="L412" s="53">
        <v>10</v>
      </c>
      <c r="M412" s="51" t="s">
        <v>14</v>
      </c>
      <c r="N412" s="68">
        <v>500</v>
      </c>
    </row>
    <row r="413" spans="1:14" ht="50">
      <c r="A413" s="50">
        <v>389</v>
      </c>
      <c r="B413" s="51" t="s">
        <v>685</v>
      </c>
      <c r="C413" s="51" t="s">
        <v>570</v>
      </c>
      <c r="D413" s="51" t="s">
        <v>176</v>
      </c>
      <c r="E413" s="51" t="s">
        <v>60</v>
      </c>
      <c r="F413" s="51" t="s">
        <v>139</v>
      </c>
      <c r="G413" s="52" t="s">
        <v>140</v>
      </c>
      <c r="H413" s="52" t="s">
        <v>170</v>
      </c>
      <c r="I413" s="51" t="s">
        <v>387</v>
      </c>
      <c r="J413" s="51" t="s">
        <v>48</v>
      </c>
      <c r="K413" s="51" t="s">
        <v>143</v>
      </c>
      <c r="L413" s="53">
        <v>10</v>
      </c>
      <c r="M413" s="51" t="s">
        <v>14</v>
      </c>
      <c r="N413" s="68">
        <v>95.34</v>
      </c>
    </row>
    <row r="414" spans="1:14" ht="25">
      <c r="A414" s="50">
        <v>390</v>
      </c>
      <c r="B414" s="51" t="s">
        <v>686</v>
      </c>
      <c r="C414" s="51" t="s">
        <v>570</v>
      </c>
      <c r="D414" s="51" t="s">
        <v>176</v>
      </c>
      <c r="E414" s="51" t="s">
        <v>60</v>
      </c>
      <c r="F414" s="51" t="s">
        <v>139</v>
      </c>
      <c r="G414" s="52" t="s">
        <v>140</v>
      </c>
      <c r="H414" s="52" t="s">
        <v>170</v>
      </c>
      <c r="I414" s="51" t="s">
        <v>387</v>
      </c>
      <c r="J414" s="51" t="s">
        <v>48</v>
      </c>
      <c r="K414" s="51" t="s">
        <v>143</v>
      </c>
      <c r="L414" s="53">
        <v>6</v>
      </c>
      <c r="M414" s="51" t="s">
        <v>14</v>
      </c>
      <c r="N414" s="68">
        <v>184.56</v>
      </c>
    </row>
    <row r="415" spans="1:14" ht="25">
      <c r="A415" s="50">
        <v>391</v>
      </c>
      <c r="B415" s="51" t="s">
        <v>687</v>
      </c>
      <c r="C415" s="51" t="s">
        <v>570</v>
      </c>
      <c r="D415" s="51" t="s">
        <v>176</v>
      </c>
      <c r="E415" s="51" t="s">
        <v>60</v>
      </c>
      <c r="F415" s="51" t="s">
        <v>139</v>
      </c>
      <c r="G415" s="52" t="s">
        <v>140</v>
      </c>
      <c r="H415" s="52" t="s">
        <v>170</v>
      </c>
      <c r="I415" s="51" t="s">
        <v>387</v>
      </c>
      <c r="J415" s="51" t="s">
        <v>48</v>
      </c>
      <c r="K415" s="51" t="s">
        <v>143</v>
      </c>
      <c r="L415" s="53">
        <v>1</v>
      </c>
      <c r="M415" s="51" t="s">
        <v>14</v>
      </c>
      <c r="N415" s="68">
        <v>630.65</v>
      </c>
    </row>
    <row r="416" spans="1:14" ht="25">
      <c r="A416" s="50">
        <v>392</v>
      </c>
      <c r="B416" s="51" t="s">
        <v>688</v>
      </c>
      <c r="C416" s="51" t="s">
        <v>570</v>
      </c>
      <c r="D416" s="51" t="s">
        <v>176</v>
      </c>
      <c r="E416" s="51" t="s">
        <v>60</v>
      </c>
      <c r="F416" s="51" t="s">
        <v>139</v>
      </c>
      <c r="G416" s="52" t="s">
        <v>140</v>
      </c>
      <c r="H416" s="52" t="s">
        <v>170</v>
      </c>
      <c r="I416" s="51" t="s">
        <v>387</v>
      </c>
      <c r="J416" s="51" t="s">
        <v>48</v>
      </c>
      <c r="K416" s="51" t="s">
        <v>143</v>
      </c>
      <c r="L416" s="53">
        <v>5</v>
      </c>
      <c r="M416" s="51" t="s">
        <v>14</v>
      </c>
      <c r="N416" s="68">
        <v>505.4</v>
      </c>
    </row>
    <row r="417" spans="1:14" ht="25">
      <c r="A417" s="50">
        <v>393</v>
      </c>
      <c r="B417" s="51" t="s">
        <v>689</v>
      </c>
      <c r="C417" s="51" t="s">
        <v>570</v>
      </c>
      <c r="D417" s="51" t="s">
        <v>176</v>
      </c>
      <c r="E417" s="51" t="s">
        <v>60</v>
      </c>
      <c r="F417" s="51" t="s">
        <v>139</v>
      </c>
      <c r="G417" s="52" t="s">
        <v>140</v>
      </c>
      <c r="H417" s="52" t="s">
        <v>170</v>
      </c>
      <c r="I417" s="51" t="s">
        <v>387</v>
      </c>
      <c r="J417" s="51" t="s">
        <v>48</v>
      </c>
      <c r="K417" s="51" t="s">
        <v>143</v>
      </c>
      <c r="L417" s="53">
        <v>5</v>
      </c>
      <c r="M417" s="51" t="s">
        <v>14</v>
      </c>
      <c r="N417" s="68">
        <v>14446</v>
      </c>
    </row>
    <row r="418" spans="1:14" ht="25">
      <c r="A418" s="50">
        <v>394</v>
      </c>
      <c r="B418" s="51" t="s">
        <v>690</v>
      </c>
      <c r="C418" s="51" t="s">
        <v>570</v>
      </c>
      <c r="D418" s="51" t="s">
        <v>176</v>
      </c>
      <c r="E418" s="51" t="s">
        <v>60</v>
      </c>
      <c r="F418" s="51" t="s">
        <v>139</v>
      </c>
      <c r="G418" s="52" t="s">
        <v>140</v>
      </c>
      <c r="H418" s="52" t="s">
        <v>170</v>
      </c>
      <c r="I418" s="51" t="s">
        <v>387</v>
      </c>
      <c r="J418" s="51" t="s">
        <v>48</v>
      </c>
      <c r="K418" s="51" t="s">
        <v>143</v>
      </c>
      <c r="L418" s="53">
        <v>200</v>
      </c>
      <c r="M418" s="51" t="s">
        <v>14</v>
      </c>
      <c r="N418" s="68">
        <v>802.6</v>
      </c>
    </row>
    <row r="419" spans="1:14" ht="25">
      <c r="A419" s="50">
        <v>395</v>
      </c>
      <c r="B419" s="51" t="s">
        <v>691</v>
      </c>
      <c r="C419" s="51" t="s">
        <v>570</v>
      </c>
      <c r="D419" s="51" t="s">
        <v>176</v>
      </c>
      <c r="E419" s="51" t="s">
        <v>60</v>
      </c>
      <c r="F419" s="51" t="s">
        <v>139</v>
      </c>
      <c r="G419" s="52" t="s">
        <v>140</v>
      </c>
      <c r="H419" s="52" t="s">
        <v>170</v>
      </c>
      <c r="I419" s="51" t="s">
        <v>387</v>
      </c>
      <c r="J419" s="51" t="s">
        <v>48</v>
      </c>
      <c r="K419" s="51" t="s">
        <v>143</v>
      </c>
      <c r="L419" s="53">
        <v>20</v>
      </c>
      <c r="M419" s="51" t="s">
        <v>14</v>
      </c>
      <c r="N419" s="68">
        <v>553.6</v>
      </c>
    </row>
    <row r="420" spans="1:14" ht="25">
      <c r="A420" s="50">
        <v>396</v>
      </c>
      <c r="B420" s="51" t="s">
        <v>692</v>
      </c>
      <c r="C420" s="51" t="s">
        <v>570</v>
      </c>
      <c r="D420" s="51" t="s">
        <v>176</v>
      </c>
      <c r="E420" s="51" t="s">
        <v>60</v>
      </c>
      <c r="F420" s="51" t="s">
        <v>139</v>
      </c>
      <c r="G420" s="52" t="s">
        <v>140</v>
      </c>
      <c r="H420" s="52" t="s">
        <v>170</v>
      </c>
      <c r="I420" s="51" t="s">
        <v>387</v>
      </c>
      <c r="J420" s="51" t="s">
        <v>48</v>
      </c>
      <c r="K420" s="51" t="s">
        <v>143</v>
      </c>
      <c r="L420" s="53">
        <v>20</v>
      </c>
      <c r="M420" s="51" t="s">
        <v>14</v>
      </c>
      <c r="N420" s="68">
        <v>529.74</v>
      </c>
    </row>
    <row r="421" spans="1:14" ht="25">
      <c r="A421" s="50">
        <v>397</v>
      </c>
      <c r="B421" s="51" t="s">
        <v>693</v>
      </c>
      <c r="C421" s="51" t="s">
        <v>570</v>
      </c>
      <c r="D421" s="51" t="s">
        <v>176</v>
      </c>
      <c r="E421" s="51" t="s">
        <v>60</v>
      </c>
      <c r="F421" s="51" t="s">
        <v>139</v>
      </c>
      <c r="G421" s="52" t="s">
        <v>140</v>
      </c>
      <c r="H421" s="52" t="s">
        <v>170</v>
      </c>
      <c r="I421" s="51" t="s">
        <v>387</v>
      </c>
      <c r="J421" s="51" t="s">
        <v>48</v>
      </c>
      <c r="K421" s="51" t="s">
        <v>143</v>
      </c>
      <c r="L421" s="53">
        <v>6</v>
      </c>
      <c r="M421" s="51" t="s">
        <v>14</v>
      </c>
      <c r="N421" s="68">
        <v>400</v>
      </c>
    </row>
    <row r="422" spans="1:14" ht="25">
      <c r="A422" s="50">
        <v>398</v>
      </c>
      <c r="B422" s="51" t="s">
        <v>694</v>
      </c>
      <c r="C422" s="51" t="s">
        <v>570</v>
      </c>
      <c r="D422" s="51" t="s">
        <v>176</v>
      </c>
      <c r="E422" s="51" t="s">
        <v>60</v>
      </c>
      <c r="F422" s="51" t="s">
        <v>139</v>
      </c>
      <c r="G422" s="52" t="s">
        <v>140</v>
      </c>
      <c r="H422" s="52" t="s">
        <v>170</v>
      </c>
      <c r="I422" s="51" t="s">
        <v>387</v>
      </c>
      <c r="J422" s="51" t="s">
        <v>48</v>
      </c>
      <c r="K422" s="51" t="s">
        <v>143</v>
      </c>
      <c r="L422" s="53">
        <v>20</v>
      </c>
      <c r="M422" s="51" t="s">
        <v>14</v>
      </c>
      <c r="N422" s="68">
        <v>500</v>
      </c>
    </row>
    <row r="423" spans="1:14" ht="25">
      <c r="A423" s="50">
        <v>399</v>
      </c>
      <c r="B423" s="51" t="s">
        <v>695</v>
      </c>
      <c r="C423" s="51" t="s">
        <v>570</v>
      </c>
      <c r="D423" s="51" t="s">
        <v>176</v>
      </c>
      <c r="E423" s="51" t="s">
        <v>60</v>
      </c>
      <c r="F423" s="51" t="s">
        <v>139</v>
      </c>
      <c r="G423" s="52" t="s">
        <v>140</v>
      </c>
      <c r="H423" s="52" t="s">
        <v>170</v>
      </c>
      <c r="I423" s="51" t="s">
        <v>387</v>
      </c>
      <c r="J423" s="51" t="s">
        <v>48</v>
      </c>
      <c r="K423" s="51" t="s">
        <v>143</v>
      </c>
      <c r="L423" s="53">
        <v>20</v>
      </c>
      <c r="M423" s="51" t="s">
        <v>14</v>
      </c>
      <c r="N423" s="68">
        <v>500</v>
      </c>
    </row>
    <row r="424" spans="1:14" ht="25">
      <c r="A424" s="50">
        <v>400</v>
      </c>
      <c r="B424" s="51" t="s">
        <v>696</v>
      </c>
      <c r="C424" s="51" t="s">
        <v>570</v>
      </c>
      <c r="D424" s="51" t="s">
        <v>176</v>
      </c>
      <c r="E424" s="51" t="s">
        <v>60</v>
      </c>
      <c r="F424" s="51" t="s">
        <v>139</v>
      </c>
      <c r="G424" s="52" t="s">
        <v>140</v>
      </c>
      <c r="H424" s="52" t="s">
        <v>170</v>
      </c>
      <c r="I424" s="51" t="s">
        <v>387</v>
      </c>
      <c r="J424" s="51" t="s">
        <v>48</v>
      </c>
      <c r="K424" s="51" t="s">
        <v>143</v>
      </c>
      <c r="L424" s="53">
        <v>20</v>
      </c>
      <c r="M424" s="51" t="s">
        <v>14</v>
      </c>
      <c r="N424" s="68">
        <v>151.4</v>
      </c>
    </row>
    <row r="425" spans="1:14" ht="25">
      <c r="A425" s="50">
        <v>401</v>
      </c>
      <c r="B425" s="51" t="s">
        <v>697</v>
      </c>
      <c r="C425" s="51" t="s">
        <v>570</v>
      </c>
      <c r="D425" s="51" t="s">
        <v>176</v>
      </c>
      <c r="E425" s="51" t="s">
        <v>60</v>
      </c>
      <c r="F425" s="51" t="s">
        <v>139</v>
      </c>
      <c r="G425" s="52" t="s">
        <v>140</v>
      </c>
      <c r="H425" s="52" t="s">
        <v>170</v>
      </c>
      <c r="I425" s="51" t="s">
        <v>387</v>
      </c>
      <c r="J425" s="51" t="s">
        <v>48</v>
      </c>
      <c r="K425" s="51" t="s">
        <v>143</v>
      </c>
      <c r="L425" s="53">
        <v>10</v>
      </c>
      <c r="M425" s="51" t="s">
        <v>14</v>
      </c>
      <c r="N425" s="68">
        <v>254.60000000000002</v>
      </c>
    </row>
    <row r="426" spans="1:14" ht="25">
      <c r="A426" s="50">
        <v>402</v>
      </c>
      <c r="B426" s="51" t="s">
        <v>698</v>
      </c>
      <c r="C426" s="51" t="s">
        <v>570</v>
      </c>
      <c r="D426" s="51" t="s">
        <v>176</v>
      </c>
      <c r="E426" s="51" t="s">
        <v>60</v>
      </c>
      <c r="F426" s="51" t="s">
        <v>139</v>
      </c>
      <c r="G426" s="52" t="s">
        <v>140</v>
      </c>
      <c r="H426" s="52" t="s">
        <v>170</v>
      </c>
      <c r="I426" s="51" t="s">
        <v>387</v>
      </c>
      <c r="J426" s="51" t="s">
        <v>48</v>
      </c>
      <c r="K426" s="51" t="s">
        <v>143</v>
      </c>
      <c r="L426" s="53">
        <v>10</v>
      </c>
      <c r="M426" s="51" t="s">
        <v>14</v>
      </c>
      <c r="N426" s="68">
        <v>566.4</v>
      </c>
    </row>
    <row r="427" spans="1:14" ht="25">
      <c r="A427" s="50">
        <v>403</v>
      </c>
      <c r="B427" s="51" t="s">
        <v>699</v>
      </c>
      <c r="C427" s="51" t="s">
        <v>570</v>
      </c>
      <c r="D427" s="51" t="s">
        <v>176</v>
      </c>
      <c r="E427" s="51" t="s">
        <v>60</v>
      </c>
      <c r="F427" s="51" t="s">
        <v>139</v>
      </c>
      <c r="G427" s="52" t="s">
        <v>140</v>
      </c>
      <c r="H427" s="52" t="s">
        <v>170</v>
      </c>
      <c r="I427" s="51" t="s">
        <v>387</v>
      </c>
      <c r="J427" s="51" t="s">
        <v>48</v>
      </c>
      <c r="K427" s="51" t="s">
        <v>143</v>
      </c>
      <c r="L427" s="53">
        <v>20</v>
      </c>
      <c r="M427" s="51" t="s">
        <v>14</v>
      </c>
      <c r="N427" s="68">
        <v>600</v>
      </c>
    </row>
    <row r="428" spans="1:14" ht="50">
      <c r="A428" s="50">
        <v>404</v>
      </c>
      <c r="B428" s="51" t="s">
        <v>700</v>
      </c>
      <c r="C428" s="51" t="s">
        <v>570</v>
      </c>
      <c r="D428" s="51" t="s">
        <v>176</v>
      </c>
      <c r="E428" s="51" t="s">
        <v>60</v>
      </c>
      <c r="F428" s="51" t="s">
        <v>139</v>
      </c>
      <c r="G428" s="52" t="s">
        <v>140</v>
      </c>
      <c r="H428" s="52" t="s">
        <v>170</v>
      </c>
      <c r="I428" s="51" t="s">
        <v>387</v>
      </c>
      <c r="J428" s="51" t="s">
        <v>48</v>
      </c>
      <c r="K428" s="51" t="s">
        <v>143</v>
      </c>
      <c r="L428" s="53">
        <v>20</v>
      </c>
      <c r="M428" s="51" t="s">
        <v>14</v>
      </c>
      <c r="N428" s="68">
        <v>700</v>
      </c>
    </row>
    <row r="429" spans="1:14" ht="25">
      <c r="A429" s="50">
        <v>405</v>
      </c>
      <c r="B429" s="51" t="s">
        <v>701</v>
      </c>
      <c r="C429" s="51" t="s">
        <v>570</v>
      </c>
      <c r="D429" s="51" t="s">
        <v>176</v>
      </c>
      <c r="E429" s="51" t="s">
        <v>60</v>
      </c>
      <c r="F429" s="51" t="s">
        <v>139</v>
      </c>
      <c r="G429" s="52" t="s">
        <v>140</v>
      </c>
      <c r="H429" s="52" t="s">
        <v>170</v>
      </c>
      <c r="I429" s="51" t="s">
        <v>387</v>
      </c>
      <c r="J429" s="51" t="s">
        <v>48</v>
      </c>
      <c r="K429" s="51" t="s">
        <v>143</v>
      </c>
      <c r="L429" s="53">
        <v>40</v>
      </c>
      <c r="M429" s="51" t="s">
        <v>14</v>
      </c>
      <c r="N429" s="68">
        <v>600</v>
      </c>
    </row>
    <row r="430" spans="1:14" ht="25">
      <c r="A430" s="50">
        <v>406</v>
      </c>
      <c r="B430" s="51" t="s">
        <v>702</v>
      </c>
      <c r="C430" s="51" t="s">
        <v>570</v>
      </c>
      <c r="D430" s="51" t="s">
        <v>176</v>
      </c>
      <c r="E430" s="51" t="s">
        <v>60</v>
      </c>
      <c r="F430" s="51" t="s">
        <v>139</v>
      </c>
      <c r="G430" s="52" t="s">
        <v>140</v>
      </c>
      <c r="H430" s="52" t="s">
        <v>170</v>
      </c>
      <c r="I430" s="51" t="s">
        <v>387</v>
      </c>
      <c r="J430" s="51" t="s">
        <v>48</v>
      </c>
      <c r="K430" s="51" t="s">
        <v>143</v>
      </c>
      <c r="L430" s="53">
        <v>100</v>
      </c>
      <c r="M430" s="51" t="s">
        <v>14</v>
      </c>
      <c r="N430" s="68">
        <v>2000</v>
      </c>
    </row>
    <row r="431" spans="1:14" ht="37.5">
      <c r="A431" s="50">
        <v>407</v>
      </c>
      <c r="B431" s="51" t="s">
        <v>703</v>
      </c>
      <c r="C431" s="51" t="s">
        <v>570</v>
      </c>
      <c r="D431" s="51" t="s">
        <v>176</v>
      </c>
      <c r="E431" s="51" t="s">
        <v>60</v>
      </c>
      <c r="F431" s="51" t="s">
        <v>139</v>
      </c>
      <c r="G431" s="52" t="s">
        <v>140</v>
      </c>
      <c r="H431" s="52" t="s">
        <v>170</v>
      </c>
      <c r="I431" s="51" t="s">
        <v>387</v>
      </c>
      <c r="J431" s="51" t="s">
        <v>48</v>
      </c>
      <c r="K431" s="51" t="s">
        <v>143</v>
      </c>
      <c r="L431" s="53">
        <v>10</v>
      </c>
      <c r="M431" s="51" t="s">
        <v>14</v>
      </c>
      <c r="N431" s="68">
        <v>400</v>
      </c>
    </row>
    <row r="432" spans="1:14" ht="25">
      <c r="A432" s="50">
        <v>408</v>
      </c>
      <c r="B432" s="51" t="s">
        <v>704</v>
      </c>
      <c r="C432" s="51" t="s">
        <v>570</v>
      </c>
      <c r="D432" s="51" t="s">
        <v>176</v>
      </c>
      <c r="E432" s="51" t="s">
        <v>60</v>
      </c>
      <c r="F432" s="51" t="s">
        <v>139</v>
      </c>
      <c r="G432" s="52" t="s">
        <v>140</v>
      </c>
      <c r="H432" s="52" t="s">
        <v>170</v>
      </c>
      <c r="I432" s="51" t="s">
        <v>387</v>
      </c>
      <c r="J432" s="51" t="s">
        <v>48</v>
      </c>
      <c r="K432" s="51" t="s">
        <v>143</v>
      </c>
      <c r="L432" s="53">
        <v>5000</v>
      </c>
      <c r="M432" s="51" t="s">
        <v>14</v>
      </c>
      <c r="N432" s="68">
        <v>11750</v>
      </c>
    </row>
    <row r="433" spans="1:14" ht="25">
      <c r="A433" s="50">
        <v>409</v>
      </c>
      <c r="B433" s="51" t="s">
        <v>705</v>
      </c>
      <c r="C433" s="51" t="s">
        <v>570</v>
      </c>
      <c r="D433" s="51" t="s">
        <v>176</v>
      </c>
      <c r="E433" s="51" t="s">
        <v>60</v>
      </c>
      <c r="F433" s="51" t="s">
        <v>139</v>
      </c>
      <c r="G433" s="52" t="s">
        <v>140</v>
      </c>
      <c r="H433" s="52" t="s">
        <v>170</v>
      </c>
      <c r="I433" s="51" t="s">
        <v>387</v>
      </c>
      <c r="J433" s="51" t="s">
        <v>48</v>
      </c>
      <c r="K433" s="51" t="s">
        <v>143</v>
      </c>
      <c r="L433" s="53">
        <v>10</v>
      </c>
      <c r="M433" s="51" t="s">
        <v>14</v>
      </c>
      <c r="N433" s="68">
        <v>186</v>
      </c>
    </row>
    <row r="434" spans="1:14" ht="25">
      <c r="A434" s="50">
        <v>410</v>
      </c>
      <c r="B434" s="51" t="s">
        <v>706</v>
      </c>
      <c r="C434" s="51" t="s">
        <v>570</v>
      </c>
      <c r="D434" s="51" t="s">
        <v>176</v>
      </c>
      <c r="E434" s="51" t="s">
        <v>60</v>
      </c>
      <c r="F434" s="51" t="s">
        <v>139</v>
      </c>
      <c r="G434" s="52" t="s">
        <v>140</v>
      </c>
      <c r="H434" s="52" t="s">
        <v>170</v>
      </c>
      <c r="I434" s="51" t="s">
        <v>387</v>
      </c>
      <c r="J434" s="51" t="s">
        <v>48</v>
      </c>
      <c r="K434" s="51" t="s">
        <v>143</v>
      </c>
      <c r="L434" s="53">
        <v>20</v>
      </c>
      <c r="M434" s="51" t="s">
        <v>14</v>
      </c>
      <c r="N434" s="68">
        <v>2209.6999999999998</v>
      </c>
    </row>
    <row r="435" spans="1:14" ht="50">
      <c r="A435" s="50">
        <v>411</v>
      </c>
      <c r="B435" s="51" t="s">
        <v>707</v>
      </c>
      <c r="C435" s="51" t="s">
        <v>570</v>
      </c>
      <c r="D435" s="51" t="s">
        <v>176</v>
      </c>
      <c r="E435" s="51" t="s">
        <v>60</v>
      </c>
      <c r="F435" s="51" t="s">
        <v>139</v>
      </c>
      <c r="G435" s="52" t="s">
        <v>140</v>
      </c>
      <c r="H435" s="52" t="s">
        <v>170</v>
      </c>
      <c r="I435" s="51" t="s">
        <v>387</v>
      </c>
      <c r="J435" s="51" t="s">
        <v>48</v>
      </c>
      <c r="K435" s="51" t="s">
        <v>143</v>
      </c>
      <c r="L435" s="53">
        <v>10</v>
      </c>
      <c r="M435" s="51" t="s">
        <v>14</v>
      </c>
      <c r="N435" s="68">
        <v>1016.4</v>
      </c>
    </row>
    <row r="436" spans="1:14" ht="50">
      <c r="A436" s="50">
        <v>412</v>
      </c>
      <c r="B436" s="51" t="s">
        <v>708</v>
      </c>
      <c r="C436" s="51" t="s">
        <v>570</v>
      </c>
      <c r="D436" s="51" t="s">
        <v>176</v>
      </c>
      <c r="E436" s="51" t="s">
        <v>60</v>
      </c>
      <c r="F436" s="51" t="s">
        <v>139</v>
      </c>
      <c r="G436" s="52" t="s">
        <v>140</v>
      </c>
      <c r="H436" s="52" t="s">
        <v>170</v>
      </c>
      <c r="I436" s="51" t="s">
        <v>387</v>
      </c>
      <c r="J436" s="51" t="s">
        <v>48</v>
      </c>
      <c r="K436" s="51" t="s">
        <v>143</v>
      </c>
      <c r="L436" s="53">
        <v>10</v>
      </c>
      <c r="M436" s="51" t="s">
        <v>14</v>
      </c>
      <c r="N436" s="68">
        <v>120.5</v>
      </c>
    </row>
    <row r="437" spans="1:14" ht="25">
      <c r="A437" s="50">
        <v>413</v>
      </c>
      <c r="B437" s="51" t="s">
        <v>709</v>
      </c>
      <c r="C437" s="51" t="s">
        <v>570</v>
      </c>
      <c r="D437" s="51" t="s">
        <v>176</v>
      </c>
      <c r="E437" s="51" t="s">
        <v>60</v>
      </c>
      <c r="F437" s="51" t="s">
        <v>139</v>
      </c>
      <c r="G437" s="52" t="s">
        <v>140</v>
      </c>
      <c r="H437" s="52" t="s">
        <v>170</v>
      </c>
      <c r="I437" s="51" t="s">
        <v>387</v>
      </c>
      <c r="J437" s="51" t="s">
        <v>48</v>
      </c>
      <c r="K437" s="51" t="s">
        <v>143</v>
      </c>
      <c r="L437" s="53">
        <v>10</v>
      </c>
      <c r="M437" s="51" t="s">
        <v>501</v>
      </c>
      <c r="N437" s="68">
        <v>310.2</v>
      </c>
    </row>
    <row r="438" spans="1:14" ht="25">
      <c r="A438" s="50">
        <v>414</v>
      </c>
      <c r="B438" s="51" t="s">
        <v>710</v>
      </c>
      <c r="C438" s="51" t="s">
        <v>570</v>
      </c>
      <c r="D438" s="51" t="s">
        <v>176</v>
      </c>
      <c r="E438" s="51" t="s">
        <v>60</v>
      </c>
      <c r="F438" s="51" t="s">
        <v>139</v>
      </c>
      <c r="G438" s="52" t="s">
        <v>140</v>
      </c>
      <c r="H438" s="52" t="s">
        <v>170</v>
      </c>
      <c r="I438" s="51" t="s">
        <v>387</v>
      </c>
      <c r="J438" s="51" t="s">
        <v>48</v>
      </c>
      <c r="K438" s="51" t="s">
        <v>143</v>
      </c>
      <c r="L438" s="53">
        <v>10</v>
      </c>
      <c r="M438" s="51" t="s">
        <v>711</v>
      </c>
      <c r="N438" s="68">
        <v>350</v>
      </c>
    </row>
    <row r="439" spans="1:14" ht="25">
      <c r="A439" s="50">
        <v>415</v>
      </c>
      <c r="B439" s="51" t="s">
        <v>712</v>
      </c>
      <c r="C439" s="51" t="s">
        <v>570</v>
      </c>
      <c r="D439" s="51" t="s">
        <v>176</v>
      </c>
      <c r="E439" s="51" t="s">
        <v>60</v>
      </c>
      <c r="F439" s="51" t="s">
        <v>139</v>
      </c>
      <c r="G439" s="52" t="s">
        <v>140</v>
      </c>
      <c r="H439" s="52" t="s">
        <v>170</v>
      </c>
      <c r="I439" s="51" t="s">
        <v>387</v>
      </c>
      <c r="J439" s="51" t="s">
        <v>48</v>
      </c>
      <c r="K439" s="51" t="s">
        <v>143</v>
      </c>
      <c r="L439" s="53">
        <v>100</v>
      </c>
      <c r="M439" s="51" t="s">
        <v>711</v>
      </c>
      <c r="N439" s="68">
        <v>3500</v>
      </c>
    </row>
    <row r="440" spans="1:14" ht="25">
      <c r="A440" s="50">
        <v>416</v>
      </c>
      <c r="B440" s="51" t="s">
        <v>713</v>
      </c>
      <c r="C440" s="51" t="s">
        <v>570</v>
      </c>
      <c r="D440" s="51" t="s">
        <v>176</v>
      </c>
      <c r="E440" s="51" t="s">
        <v>60</v>
      </c>
      <c r="F440" s="51" t="s">
        <v>139</v>
      </c>
      <c r="G440" s="52" t="s">
        <v>140</v>
      </c>
      <c r="H440" s="52" t="s">
        <v>170</v>
      </c>
      <c r="I440" s="51" t="s">
        <v>387</v>
      </c>
      <c r="J440" s="51" t="s">
        <v>48</v>
      </c>
      <c r="K440" s="51" t="s">
        <v>143</v>
      </c>
      <c r="L440" s="53">
        <v>10</v>
      </c>
      <c r="M440" s="51" t="s">
        <v>14</v>
      </c>
      <c r="N440" s="68">
        <v>400</v>
      </c>
    </row>
    <row r="441" spans="1:14" ht="25">
      <c r="A441" s="50">
        <v>417</v>
      </c>
      <c r="B441" s="51" t="s">
        <v>714</v>
      </c>
      <c r="C441" s="51" t="s">
        <v>570</v>
      </c>
      <c r="D441" s="51" t="s">
        <v>176</v>
      </c>
      <c r="E441" s="51" t="s">
        <v>60</v>
      </c>
      <c r="F441" s="51" t="s">
        <v>139</v>
      </c>
      <c r="G441" s="52" t="s">
        <v>140</v>
      </c>
      <c r="H441" s="52" t="s">
        <v>170</v>
      </c>
      <c r="I441" s="51" t="s">
        <v>387</v>
      </c>
      <c r="J441" s="51" t="s">
        <v>48</v>
      </c>
      <c r="K441" s="51" t="s">
        <v>143</v>
      </c>
      <c r="L441" s="53">
        <v>10</v>
      </c>
      <c r="M441" s="51" t="s">
        <v>715</v>
      </c>
      <c r="N441" s="68">
        <v>500</v>
      </c>
    </row>
    <row r="442" spans="1:14" ht="37.5">
      <c r="A442" s="50">
        <v>418</v>
      </c>
      <c r="B442" s="51" t="s">
        <v>716</v>
      </c>
      <c r="C442" s="51" t="s">
        <v>570</v>
      </c>
      <c r="D442" s="51" t="s">
        <v>176</v>
      </c>
      <c r="E442" s="51" t="s">
        <v>60</v>
      </c>
      <c r="F442" s="51" t="s">
        <v>139</v>
      </c>
      <c r="G442" s="52" t="s">
        <v>140</v>
      </c>
      <c r="H442" s="52" t="s">
        <v>170</v>
      </c>
      <c r="I442" s="51" t="s">
        <v>387</v>
      </c>
      <c r="J442" s="51" t="s">
        <v>48</v>
      </c>
      <c r="K442" s="51" t="s">
        <v>143</v>
      </c>
      <c r="L442" s="53">
        <v>10</v>
      </c>
      <c r="M442" s="51" t="s">
        <v>18</v>
      </c>
      <c r="N442" s="68">
        <v>1400</v>
      </c>
    </row>
    <row r="443" spans="1:14" ht="37.5">
      <c r="A443" s="50">
        <v>419</v>
      </c>
      <c r="B443" s="51" t="s">
        <v>717</v>
      </c>
      <c r="C443" s="51" t="s">
        <v>570</v>
      </c>
      <c r="D443" s="51" t="s">
        <v>176</v>
      </c>
      <c r="E443" s="51" t="s">
        <v>60</v>
      </c>
      <c r="F443" s="51" t="s">
        <v>139</v>
      </c>
      <c r="G443" s="52" t="s">
        <v>140</v>
      </c>
      <c r="H443" s="52" t="s">
        <v>170</v>
      </c>
      <c r="I443" s="51" t="s">
        <v>387</v>
      </c>
      <c r="J443" s="51" t="s">
        <v>48</v>
      </c>
      <c r="K443" s="51" t="s">
        <v>143</v>
      </c>
      <c r="L443" s="53">
        <v>10</v>
      </c>
      <c r="M443" s="51" t="s">
        <v>18</v>
      </c>
      <c r="N443" s="68">
        <v>4500</v>
      </c>
    </row>
    <row r="444" spans="1:14" ht="37.5">
      <c r="A444" s="50">
        <v>420</v>
      </c>
      <c r="B444" s="51" t="s">
        <v>718</v>
      </c>
      <c r="C444" s="51" t="s">
        <v>570</v>
      </c>
      <c r="D444" s="51" t="s">
        <v>176</v>
      </c>
      <c r="E444" s="51" t="s">
        <v>60</v>
      </c>
      <c r="F444" s="51" t="s">
        <v>139</v>
      </c>
      <c r="G444" s="52" t="s">
        <v>140</v>
      </c>
      <c r="H444" s="52" t="s">
        <v>170</v>
      </c>
      <c r="I444" s="51" t="s">
        <v>387</v>
      </c>
      <c r="J444" s="51" t="s">
        <v>48</v>
      </c>
      <c r="K444" s="51" t="s">
        <v>143</v>
      </c>
      <c r="L444" s="53">
        <v>5</v>
      </c>
      <c r="M444" s="51" t="s">
        <v>481</v>
      </c>
      <c r="N444" s="68">
        <v>2500</v>
      </c>
    </row>
    <row r="445" spans="1:14" ht="37.5">
      <c r="A445" s="50">
        <v>421</v>
      </c>
      <c r="B445" s="51" t="s">
        <v>719</v>
      </c>
      <c r="C445" s="51" t="s">
        <v>570</v>
      </c>
      <c r="D445" s="51" t="s">
        <v>176</v>
      </c>
      <c r="E445" s="51" t="s">
        <v>60</v>
      </c>
      <c r="F445" s="51" t="s">
        <v>139</v>
      </c>
      <c r="G445" s="52" t="s">
        <v>140</v>
      </c>
      <c r="H445" s="52" t="s">
        <v>170</v>
      </c>
      <c r="I445" s="51" t="s">
        <v>387</v>
      </c>
      <c r="J445" s="51" t="s">
        <v>48</v>
      </c>
      <c r="K445" s="51" t="s">
        <v>143</v>
      </c>
      <c r="L445" s="53">
        <v>100</v>
      </c>
      <c r="M445" s="51" t="s">
        <v>14</v>
      </c>
      <c r="N445" s="68">
        <v>28000</v>
      </c>
    </row>
    <row r="446" spans="1:14" ht="50">
      <c r="A446" s="50">
        <v>422</v>
      </c>
      <c r="B446" s="51" t="s">
        <v>720</v>
      </c>
      <c r="C446" s="51" t="s">
        <v>570</v>
      </c>
      <c r="D446" s="51" t="s">
        <v>176</v>
      </c>
      <c r="E446" s="51" t="s">
        <v>60</v>
      </c>
      <c r="F446" s="51" t="s">
        <v>139</v>
      </c>
      <c r="G446" s="52" t="s">
        <v>140</v>
      </c>
      <c r="H446" s="52" t="s">
        <v>170</v>
      </c>
      <c r="I446" s="51" t="s">
        <v>387</v>
      </c>
      <c r="J446" s="51" t="s">
        <v>48</v>
      </c>
      <c r="K446" s="51" t="s">
        <v>143</v>
      </c>
      <c r="L446" s="53">
        <v>10000</v>
      </c>
      <c r="M446" s="51" t="s">
        <v>14</v>
      </c>
      <c r="N446" s="68">
        <v>16900</v>
      </c>
    </row>
    <row r="447" spans="1:14" ht="62.5">
      <c r="A447" s="50">
        <v>423</v>
      </c>
      <c r="B447" s="51" t="s">
        <v>721</v>
      </c>
      <c r="C447" s="51" t="s">
        <v>570</v>
      </c>
      <c r="D447" s="51" t="s">
        <v>176</v>
      </c>
      <c r="E447" s="51" t="s">
        <v>60</v>
      </c>
      <c r="F447" s="51" t="s">
        <v>139</v>
      </c>
      <c r="G447" s="52" t="s">
        <v>140</v>
      </c>
      <c r="H447" s="52" t="s">
        <v>170</v>
      </c>
      <c r="I447" s="51" t="s">
        <v>387</v>
      </c>
      <c r="J447" s="51" t="s">
        <v>48</v>
      </c>
      <c r="K447" s="51" t="s">
        <v>143</v>
      </c>
      <c r="L447" s="53">
        <v>10000</v>
      </c>
      <c r="M447" s="51" t="s">
        <v>14</v>
      </c>
      <c r="N447" s="68">
        <v>24500</v>
      </c>
    </row>
    <row r="448" spans="1:14" ht="25">
      <c r="A448" s="50">
        <v>424</v>
      </c>
      <c r="B448" s="51" t="s">
        <v>722</v>
      </c>
      <c r="C448" s="51" t="s">
        <v>570</v>
      </c>
      <c r="D448" s="51" t="s">
        <v>176</v>
      </c>
      <c r="E448" s="51" t="s">
        <v>60</v>
      </c>
      <c r="F448" s="51" t="s">
        <v>139</v>
      </c>
      <c r="G448" s="52" t="s">
        <v>140</v>
      </c>
      <c r="H448" s="52" t="s">
        <v>170</v>
      </c>
      <c r="I448" s="51" t="s">
        <v>387</v>
      </c>
      <c r="J448" s="51" t="s">
        <v>48</v>
      </c>
      <c r="K448" s="51" t="s">
        <v>143</v>
      </c>
      <c r="L448" s="53">
        <v>2</v>
      </c>
      <c r="M448" s="51" t="s">
        <v>14</v>
      </c>
      <c r="N448" s="68">
        <v>299</v>
      </c>
    </row>
    <row r="449" spans="1:14" ht="25">
      <c r="A449" s="50">
        <v>425</v>
      </c>
      <c r="B449" s="51" t="s">
        <v>723</v>
      </c>
      <c r="C449" s="51" t="s">
        <v>570</v>
      </c>
      <c r="D449" s="51" t="s">
        <v>176</v>
      </c>
      <c r="E449" s="51" t="s">
        <v>60</v>
      </c>
      <c r="F449" s="51" t="s">
        <v>139</v>
      </c>
      <c r="G449" s="52" t="s">
        <v>140</v>
      </c>
      <c r="H449" s="52" t="s">
        <v>170</v>
      </c>
      <c r="I449" s="51" t="s">
        <v>387</v>
      </c>
      <c r="J449" s="51" t="s">
        <v>48</v>
      </c>
      <c r="K449" s="51" t="s">
        <v>143</v>
      </c>
      <c r="L449" s="53">
        <v>100</v>
      </c>
      <c r="M449" s="51" t="s">
        <v>14</v>
      </c>
      <c r="N449" s="68">
        <v>235</v>
      </c>
    </row>
    <row r="450" spans="1:14" ht="25">
      <c r="A450" s="50">
        <v>426</v>
      </c>
      <c r="B450" s="51" t="s">
        <v>724</v>
      </c>
      <c r="C450" s="51" t="s">
        <v>570</v>
      </c>
      <c r="D450" s="51" t="s">
        <v>176</v>
      </c>
      <c r="E450" s="51" t="s">
        <v>60</v>
      </c>
      <c r="F450" s="51" t="s">
        <v>139</v>
      </c>
      <c r="G450" s="52" t="s">
        <v>140</v>
      </c>
      <c r="H450" s="52" t="s">
        <v>170</v>
      </c>
      <c r="I450" s="51" t="s">
        <v>387</v>
      </c>
      <c r="J450" s="51" t="s">
        <v>48</v>
      </c>
      <c r="K450" s="51" t="s">
        <v>143</v>
      </c>
      <c r="L450" s="53">
        <v>100</v>
      </c>
      <c r="M450" s="51" t="s">
        <v>14</v>
      </c>
      <c r="N450" s="68">
        <v>233</v>
      </c>
    </row>
    <row r="451" spans="1:14" ht="25">
      <c r="A451" s="50">
        <v>427</v>
      </c>
      <c r="B451" s="51" t="s">
        <v>725</v>
      </c>
      <c r="C451" s="51" t="s">
        <v>570</v>
      </c>
      <c r="D451" s="51" t="s">
        <v>176</v>
      </c>
      <c r="E451" s="51" t="s">
        <v>60</v>
      </c>
      <c r="F451" s="51" t="s">
        <v>139</v>
      </c>
      <c r="G451" s="52" t="s">
        <v>140</v>
      </c>
      <c r="H451" s="52" t="s">
        <v>170</v>
      </c>
      <c r="I451" s="51" t="s">
        <v>387</v>
      </c>
      <c r="J451" s="51" t="s">
        <v>48</v>
      </c>
      <c r="K451" s="51" t="s">
        <v>143</v>
      </c>
      <c r="L451" s="53">
        <v>100</v>
      </c>
      <c r="M451" s="51" t="s">
        <v>14</v>
      </c>
      <c r="N451" s="68">
        <v>200</v>
      </c>
    </row>
    <row r="452" spans="1:14" ht="25">
      <c r="A452" s="50">
        <v>428</v>
      </c>
      <c r="B452" s="51" t="s">
        <v>726</v>
      </c>
      <c r="C452" s="51" t="s">
        <v>570</v>
      </c>
      <c r="D452" s="51" t="s">
        <v>176</v>
      </c>
      <c r="E452" s="51" t="s">
        <v>60</v>
      </c>
      <c r="F452" s="51" t="s">
        <v>139</v>
      </c>
      <c r="G452" s="52" t="s">
        <v>140</v>
      </c>
      <c r="H452" s="52" t="s">
        <v>170</v>
      </c>
      <c r="I452" s="51" t="s">
        <v>387</v>
      </c>
      <c r="J452" s="51" t="s">
        <v>48</v>
      </c>
      <c r="K452" s="51" t="s">
        <v>143</v>
      </c>
      <c r="L452" s="53">
        <v>3000</v>
      </c>
      <c r="M452" s="51" t="s">
        <v>14</v>
      </c>
      <c r="N452" s="68">
        <v>1489</v>
      </c>
    </row>
    <row r="453" spans="1:14" ht="25">
      <c r="A453" s="50">
        <v>429</v>
      </c>
      <c r="B453" s="51" t="s">
        <v>727</v>
      </c>
      <c r="C453" s="51" t="s">
        <v>570</v>
      </c>
      <c r="D453" s="51" t="s">
        <v>176</v>
      </c>
      <c r="E453" s="51" t="s">
        <v>60</v>
      </c>
      <c r="F453" s="51" t="s">
        <v>139</v>
      </c>
      <c r="G453" s="52" t="s">
        <v>140</v>
      </c>
      <c r="H453" s="52" t="s">
        <v>170</v>
      </c>
      <c r="I453" s="51" t="s">
        <v>387</v>
      </c>
      <c r="J453" s="51" t="s">
        <v>48</v>
      </c>
      <c r="K453" s="51" t="s">
        <v>143</v>
      </c>
      <c r="L453" s="53">
        <v>100</v>
      </c>
      <c r="M453" s="51" t="s">
        <v>14</v>
      </c>
      <c r="N453" s="68">
        <v>4195</v>
      </c>
    </row>
    <row r="454" spans="1:14" ht="50">
      <c r="A454" s="50">
        <v>430</v>
      </c>
      <c r="B454" s="51" t="s">
        <v>728</v>
      </c>
      <c r="C454" s="51" t="s">
        <v>570</v>
      </c>
      <c r="D454" s="51" t="s">
        <v>176</v>
      </c>
      <c r="E454" s="51" t="s">
        <v>60</v>
      </c>
      <c r="F454" s="51" t="s">
        <v>139</v>
      </c>
      <c r="G454" s="52" t="s">
        <v>140</v>
      </c>
      <c r="H454" s="52" t="s">
        <v>170</v>
      </c>
      <c r="I454" s="51" t="s">
        <v>387</v>
      </c>
      <c r="J454" s="51" t="s">
        <v>48</v>
      </c>
      <c r="K454" s="51" t="s">
        <v>143</v>
      </c>
      <c r="L454" s="53">
        <v>100</v>
      </c>
      <c r="M454" s="51" t="s">
        <v>14</v>
      </c>
      <c r="N454" s="68">
        <v>203.64</v>
      </c>
    </row>
    <row r="455" spans="1:14" ht="25">
      <c r="A455" s="50">
        <v>431</v>
      </c>
      <c r="B455" s="51" t="s">
        <v>729</v>
      </c>
      <c r="C455" s="51" t="s">
        <v>570</v>
      </c>
      <c r="D455" s="51" t="s">
        <v>176</v>
      </c>
      <c r="E455" s="51" t="s">
        <v>60</v>
      </c>
      <c r="F455" s="51" t="s">
        <v>139</v>
      </c>
      <c r="G455" s="52" t="s">
        <v>140</v>
      </c>
      <c r="H455" s="52" t="s">
        <v>170</v>
      </c>
      <c r="I455" s="51" t="s">
        <v>387</v>
      </c>
      <c r="J455" s="51" t="s">
        <v>48</v>
      </c>
      <c r="K455" s="51" t="s">
        <v>143</v>
      </c>
      <c r="L455" s="53">
        <v>2</v>
      </c>
      <c r="M455" s="51" t="s">
        <v>14</v>
      </c>
      <c r="N455" s="68">
        <v>244.82</v>
      </c>
    </row>
    <row r="456" spans="1:14" ht="25">
      <c r="A456" s="50">
        <v>432</v>
      </c>
      <c r="B456" s="51" t="s">
        <v>730</v>
      </c>
      <c r="C456" s="51" t="s">
        <v>570</v>
      </c>
      <c r="D456" s="51" t="s">
        <v>176</v>
      </c>
      <c r="E456" s="51" t="s">
        <v>60</v>
      </c>
      <c r="F456" s="51" t="s">
        <v>139</v>
      </c>
      <c r="G456" s="52" t="s">
        <v>140</v>
      </c>
      <c r="H456" s="52" t="s">
        <v>170</v>
      </c>
      <c r="I456" s="51" t="s">
        <v>387</v>
      </c>
      <c r="J456" s="51" t="s">
        <v>48</v>
      </c>
      <c r="K456" s="51" t="s">
        <v>143</v>
      </c>
      <c r="L456" s="53">
        <v>2</v>
      </c>
      <c r="M456" s="51" t="s">
        <v>14</v>
      </c>
      <c r="N456" s="68">
        <v>126.92</v>
      </c>
    </row>
    <row r="457" spans="1:14" ht="37.5">
      <c r="A457" s="50">
        <v>433</v>
      </c>
      <c r="B457" s="51" t="s">
        <v>731</v>
      </c>
      <c r="C457" s="51" t="s">
        <v>570</v>
      </c>
      <c r="D457" s="51" t="s">
        <v>176</v>
      </c>
      <c r="E457" s="51" t="s">
        <v>60</v>
      </c>
      <c r="F457" s="51" t="s">
        <v>139</v>
      </c>
      <c r="G457" s="52" t="s">
        <v>140</v>
      </c>
      <c r="H457" s="52" t="s">
        <v>170</v>
      </c>
      <c r="I457" s="51" t="s">
        <v>387</v>
      </c>
      <c r="J457" s="51" t="s">
        <v>48</v>
      </c>
      <c r="K457" s="51" t="s">
        <v>143</v>
      </c>
      <c r="L457" s="53">
        <v>2</v>
      </c>
      <c r="M457" s="51" t="s">
        <v>14</v>
      </c>
      <c r="N457" s="68">
        <v>362.25</v>
      </c>
    </row>
    <row r="458" spans="1:14" ht="25">
      <c r="A458" s="50">
        <v>434</v>
      </c>
      <c r="B458" s="51" t="s">
        <v>732</v>
      </c>
      <c r="C458" s="51" t="s">
        <v>570</v>
      </c>
      <c r="D458" s="51" t="s">
        <v>176</v>
      </c>
      <c r="E458" s="51" t="s">
        <v>60</v>
      </c>
      <c r="F458" s="51" t="s">
        <v>139</v>
      </c>
      <c r="G458" s="52" t="s">
        <v>140</v>
      </c>
      <c r="H458" s="52" t="s">
        <v>170</v>
      </c>
      <c r="I458" s="51" t="s">
        <v>387</v>
      </c>
      <c r="J458" s="51" t="s">
        <v>48</v>
      </c>
      <c r="K458" s="51" t="s">
        <v>143</v>
      </c>
      <c r="L458" s="53">
        <v>5</v>
      </c>
      <c r="M458" s="51" t="s">
        <v>14</v>
      </c>
      <c r="N458" s="68">
        <v>6015.2999999999993</v>
      </c>
    </row>
    <row r="459" spans="1:14" ht="25">
      <c r="A459" s="50">
        <v>435</v>
      </c>
      <c r="B459" s="51" t="s">
        <v>733</v>
      </c>
      <c r="C459" s="51" t="s">
        <v>570</v>
      </c>
      <c r="D459" s="51" t="s">
        <v>176</v>
      </c>
      <c r="E459" s="51" t="s">
        <v>60</v>
      </c>
      <c r="F459" s="51" t="s">
        <v>139</v>
      </c>
      <c r="G459" s="52" t="s">
        <v>140</v>
      </c>
      <c r="H459" s="52" t="s">
        <v>170</v>
      </c>
      <c r="I459" s="51" t="s">
        <v>387</v>
      </c>
      <c r="J459" s="51" t="s">
        <v>48</v>
      </c>
      <c r="K459" s="51" t="s">
        <v>143</v>
      </c>
      <c r="L459" s="53">
        <v>10</v>
      </c>
      <c r="M459" s="51" t="s">
        <v>14</v>
      </c>
      <c r="N459" s="68">
        <v>7875.7000000000007</v>
      </c>
    </row>
    <row r="460" spans="1:14" ht="25">
      <c r="A460" s="50">
        <v>436</v>
      </c>
      <c r="B460" s="51" t="s">
        <v>734</v>
      </c>
      <c r="C460" s="51" t="s">
        <v>570</v>
      </c>
      <c r="D460" s="51" t="s">
        <v>176</v>
      </c>
      <c r="E460" s="51" t="s">
        <v>60</v>
      </c>
      <c r="F460" s="51" t="s">
        <v>139</v>
      </c>
      <c r="G460" s="52" t="s">
        <v>140</v>
      </c>
      <c r="H460" s="52" t="s">
        <v>170</v>
      </c>
      <c r="I460" s="51" t="s">
        <v>387</v>
      </c>
      <c r="J460" s="51" t="s">
        <v>48</v>
      </c>
      <c r="K460" s="51" t="s">
        <v>143</v>
      </c>
      <c r="L460" s="53">
        <v>10</v>
      </c>
      <c r="M460" s="51" t="s">
        <v>14</v>
      </c>
      <c r="N460" s="68">
        <v>3818.7</v>
      </c>
    </row>
    <row r="461" spans="1:14" ht="75">
      <c r="A461" s="50">
        <v>437</v>
      </c>
      <c r="B461" s="51" t="s">
        <v>735</v>
      </c>
      <c r="C461" s="51" t="s">
        <v>570</v>
      </c>
      <c r="D461" s="51" t="s">
        <v>176</v>
      </c>
      <c r="E461" s="51" t="s">
        <v>60</v>
      </c>
      <c r="F461" s="51" t="s">
        <v>139</v>
      </c>
      <c r="G461" s="52" t="s">
        <v>140</v>
      </c>
      <c r="H461" s="52" t="s">
        <v>170</v>
      </c>
      <c r="I461" s="51" t="s">
        <v>387</v>
      </c>
      <c r="J461" s="51" t="s">
        <v>48</v>
      </c>
      <c r="K461" s="51" t="s">
        <v>143</v>
      </c>
      <c r="L461" s="53">
        <v>10</v>
      </c>
      <c r="M461" s="51" t="s">
        <v>14</v>
      </c>
      <c r="N461" s="68">
        <v>1304.56</v>
      </c>
    </row>
    <row r="462" spans="1:14" ht="37.5">
      <c r="A462" s="50">
        <v>438</v>
      </c>
      <c r="B462" s="51" t="s">
        <v>736</v>
      </c>
      <c r="C462" s="51" t="s">
        <v>570</v>
      </c>
      <c r="D462" s="51" t="s">
        <v>176</v>
      </c>
      <c r="E462" s="51" t="s">
        <v>60</v>
      </c>
      <c r="F462" s="51" t="s">
        <v>139</v>
      </c>
      <c r="G462" s="52" t="s">
        <v>140</v>
      </c>
      <c r="H462" s="52" t="s">
        <v>170</v>
      </c>
      <c r="I462" s="51" t="s">
        <v>387</v>
      </c>
      <c r="J462" s="51" t="s">
        <v>48</v>
      </c>
      <c r="K462" s="51" t="s">
        <v>143</v>
      </c>
      <c r="L462" s="53">
        <v>4</v>
      </c>
      <c r="M462" s="51" t="s">
        <v>14</v>
      </c>
      <c r="N462" s="68">
        <v>1047.9000000000001</v>
      </c>
    </row>
    <row r="463" spans="1:14" ht="50">
      <c r="A463" s="50">
        <v>439</v>
      </c>
      <c r="B463" s="51" t="s">
        <v>737</v>
      </c>
      <c r="C463" s="51" t="s">
        <v>570</v>
      </c>
      <c r="D463" s="51" t="s">
        <v>176</v>
      </c>
      <c r="E463" s="51" t="s">
        <v>60</v>
      </c>
      <c r="F463" s="51" t="s">
        <v>139</v>
      </c>
      <c r="G463" s="52" t="s">
        <v>140</v>
      </c>
      <c r="H463" s="52" t="s">
        <v>170</v>
      </c>
      <c r="I463" s="51" t="s">
        <v>387</v>
      </c>
      <c r="J463" s="51" t="s">
        <v>48</v>
      </c>
      <c r="K463" s="51" t="s">
        <v>143</v>
      </c>
      <c r="L463" s="53">
        <v>5</v>
      </c>
      <c r="M463" s="51" t="s">
        <v>18</v>
      </c>
      <c r="N463" s="68">
        <v>1099.8999999999999</v>
      </c>
    </row>
    <row r="464" spans="1:14" ht="50">
      <c r="A464" s="50">
        <v>440</v>
      </c>
      <c r="B464" s="51" t="s">
        <v>738</v>
      </c>
      <c r="C464" s="51" t="s">
        <v>570</v>
      </c>
      <c r="D464" s="51" t="s">
        <v>176</v>
      </c>
      <c r="E464" s="51" t="s">
        <v>60</v>
      </c>
      <c r="F464" s="51" t="s">
        <v>139</v>
      </c>
      <c r="G464" s="52" t="s">
        <v>140</v>
      </c>
      <c r="H464" s="52" t="s">
        <v>170</v>
      </c>
      <c r="I464" s="51" t="s">
        <v>387</v>
      </c>
      <c r="J464" s="51" t="s">
        <v>48</v>
      </c>
      <c r="K464" s="51" t="s">
        <v>143</v>
      </c>
      <c r="L464" s="53">
        <v>5</v>
      </c>
      <c r="M464" s="51" t="s">
        <v>18</v>
      </c>
      <c r="N464" s="68">
        <v>6670.45</v>
      </c>
    </row>
    <row r="465" spans="1:14" ht="50">
      <c r="A465" s="50">
        <v>441</v>
      </c>
      <c r="B465" s="51" t="s">
        <v>739</v>
      </c>
      <c r="C465" s="51" t="s">
        <v>570</v>
      </c>
      <c r="D465" s="51" t="s">
        <v>176</v>
      </c>
      <c r="E465" s="51" t="s">
        <v>60</v>
      </c>
      <c r="F465" s="51" t="s">
        <v>139</v>
      </c>
      <c r="G465" s="52" t="s">
        <v>140</v>
      </c>
      <c r="H465" s="52" t="s">
        <v>170</v>
      </c>
      <c r="I465" s="51" t="s">
        <v>387</v>
      </c>
      <c r="J465" s="51" t="s">
        <v>48</v>
      </c>
      <c r="K465" s="51" t="s">
        <v>143</v>
      </c>
      <c r="L465" s="53">
        <v>5</v>
      </c>
      <c r="M465" s="51" t="s">
        <v>18</v>
      </c>
      <c r="N465" s="68">
        <v>6787.5</v>
      </c>
    </row>
    <row r="466" spans="1:14" ht="50">
      <c r="A466" s="50">
        <v>442</v>
      </c>
      <c r="B466" s="51" t="s">
        <v>740</v>
      </c>
      <c r="C466" s="51" t="s">
        <v>570</v>
      </c>
      <c r="D466" s="51" t="s">
        <v>176</v>
      </c>
      <c r="E466" s="51" t="s">
        <v>60</v>
      </c>
      <c r="F466" s="51" t="s">
        <v>139</v>
      </c>
      <c r="G466" s="52" t="s">
        <v>140</v>
      </c>
      <c r="H466" s="52" t="s">
        <v>170</v>
      </c>
      <c r="I466" s="51" t="s">
        <v>387</v>
      </c>
      <c r="J466" s="51" t="s">
        <v>48</v>
      </c>
      <c r="K466" s="51" t="s">
        <v>143</v>
      </c>
      <c r="L466" s="53">
        <v>5</v>
      </c>
      <c r="M466" s="51" t="s">
        <v>18</v>
      </c>
      <c r="N466" s="68">
        <v>1706.15</v>
      </c>
    </row>
    <row r="467" spans="1:14" ht="50">
      <c r="A467" s="50">
        <v>443</v>
      </c>
      <c r="B467" s="51" t="s">
        <v>741</v>
      </c>
      <c r="C467" s="51" t="s">
        <v>570</v>
      </c>
      <c r="D467" s="51" t="s">
        <v>176</v>
      </c>
      <c r="E467" s="51" t="s">
        <v>60</v>
      </c>
      <c r="F467" s="51" t="s">
        <v>139</v>
      </c>
      <c r="G467" s="52" t="s">
        <v>140</v>
      </c>
      <c r="H467" s="52" t="s">
        <v>170</v>
      </c>
      <c r="I467" s="51" t="s">
        <v>387</v>
      </c>
      <c r="J467" s="51" t="s">
        <v>48</v>
      </c>
      <c r="K467" s="51" t="s">
        <v>143</v>
      </c>
      <c r="L467" s="53">
        <v>5</v>
      </c>
      <c r="M467" s="51" t="s">
        <v>18</v>
      </c>
      <c r="N467" s="68">
        <v>1754.25</v>
      </c>
    </row>
    <row r="468" spans="1:14" ht="50">
      <c r="A468" s="50">
        <v>444</v>
      </c>
      <c r="B468" s="51" t="s">
        <v>742</v>
      </c>
      <c r="C468" s="51" t="s">
        <v>570</v>
      </c>
      <c r="D468" s="51" t="s">
        <v>176</v>
      </c>
      <c r="E468" s="51" t="s">
        <v>60</v>
      </c>
      <c r="F468" s="51" t="s">
        <v>139</v>
      </c>
      <c r="G468" s="52" t="s">
        <v>140</v>
      </c>
      <c r="H468" s="52" t="s">
        <v>170</v>
      </c>
      <c r="I468" s="51" t="s">
        <v>387</v>
      </c>
      <c r="J468" s="51" t="s">
        <v>48</v>
      </c>
      <c r="K468" s="51" t="s">
        <v>143</v>
      </c>
      <c r="L468" s="53">
        <v>5</v>
      </c>
      <c r="M468" s="51" t="s">
        <v>18</v>
      </c>
      <c r="N468" s="68">
        <v>1837.85</v>
      </c>
    </row>
    <row r="469" spans="1:14" ht="50">
      <c r="A469" s="50">
        <v>445</v>
      </c>
      <c r="B469" s="51" t="s">
        <v>743</v>
      </c>
      <c r="C469" s="51" t="s">
        <v>570</v>
      </c>
      <c r="D469" s="51" t="s">
        <v>176</v>
      </c>
      <c r="E469" s="51" t="s">
        <v>60</v>
      </c>
      <c r="F469" s="51" t="s">
        <v>139</v>
      </c>
      <c r="G469" s="52" t="s">
        <v>140</v>
      </c>
      <c r="H469" s="52" t="s">
        <v>170</v>
      </c>
      <c r="I469" s="51" t="s">
        <v>387</v>
      </c>
      <c r="J469" s="51" t="s">
        <v>48</v>
      </c>
      <c r="K469" s="51" t="s">
        <v>143</v>
      </c>
      <c r="L469" s="53">
        <v>5</v>
      </c>
      <c r="M469" s="51" t="s">
        <v>18</v>
      </c>
      <c r="N469" s="68">
        <v>8106.65</v>
      </c>
    </row>
    <row r="470" spans="1:14" ht="50">
      <c r="A470" s="50">
        <v>446</v>
      </c>
      <c r="B470" s="51" t="s">
        <v>744</v>
      </c>
      <c r="C470" s="51" t="s">
        <v>570</v>
      </c>
      <c r="D470" s="51" t="s">
        <v>176</v>
      </c>
      <c r="E470" s="51" t="s">
        <v>60</v>
      </c>
      <c r="F470" s="51" t="s">
        <v>139</v>
      </c>
      <c r="G470" s="52" t="s">
        <v>140</v>
      </c>
      <c r="H470" s="52" t="s">
        <v>170</v>
      </c>
      <c r="I470" s="51" t="s">
        <v>387</v>
      </c>
      <c r="J470" s="51" t="s">
        <v>48</v>
      </c>
      <c r="K470" s="51" t="s">
        <v>143</v>
      </c>
      <c r="L470" s="53">
        <v>5</v>
      </c>
      <c r="M470" s="51" t="s">
        <v>18</v>
      </c>
      <c r="N470" s="68">
        <v>2596.85</v>
      </c>
    </row>
    <row r="471" spans="1:14" ht="50">
      <c r="A471" s="50">
        <v>447</v>
      </c>
      <c r="B471" s="51" t="s">
        <v>745</v>
      </c>
      <c r="C471" s="51" t="s">
        <v>570</v>
      </c>
      <c r="D471" s="51" t="s">
        <v>176</v>
      </c>
      <c r="E471" s="51" t="s">
        <v>60</v>
      </c>
      <c r="F471" s="51" t="s">
        <v>139</v>
      </c>
      <c r="G471" s="52" t="s">
        <v>140</v>
      </c>
      <c r="H471" s="52" t="s">
        <v>170</v>
      </c>
      <c r="I471" s="51" t="s">
        <v>387</v>
      </c>
      <c r="J471" s="51" t="s">
        <v>48</v>
      </c>
      <c r="K471" s="51" t="s">
        <v>143</v>
      </c>
      <c r="L471" s="53">
        <v>5</v>
      </c>
      <c r="M471" s="51" t="s">
        <v>18</v>
      </c>
      <c r="N471" s="68">
        <v>2605.1999999999998</v>
      </c>
    </row>
    <row r="472" spans="1:14" ht="50">
      <c r="A472" s="50">
        <v>448</v>
      </c>
      <c r="B472" s="51" t="s">
        <v>746</v>
      </c>
      <c r="C472" s="51" t="s">
        <v>570</v>
      </c>
      <c r="D472" s="51" t="s">
        <v>176</v>
      </c>
      <c r="E472" s="51" t="s">
        <v>60</v>
      </c>
      <c r="F472" s="51" t="s">
        <v>139</v>
      </c>
      <c r="G472" s="52" t="s">
        <v>140</v>
      </c>
      <c r="H472" s="52" t="s">
        <v>170</v>
      </c>
      <c r="I472" s="51" t="s">
        <v>387</v>
      </c>
      <c r="J472" s="51" t="s">
        <v>48</v>
      </c>
      <c r="K472" s="51" t="s">
        <v>143</v>
      </c>
      <c r="L472" s="53">
        <v>5</v>
      </c>
      <c r="M472" s="51" t="s">
        <v>18</v>
      </c>
      <c r="N472" s="68">
        <v>2596.85</v>
      </c>
    </row>
    <row r="473" spans="1:14" ht="50">
      <c r="A473" s="50">
        <v>449</v>
      </c>
      <c r="B473" s="51" t="s">
        <v>747</v>
      </c>
      <c r="C473" s="51" t="s">
        <v>570</v>
      </c>
      <c r="D473" s="51" t="s">
        <v>176</v>
      </c>
      <c r="E473" s="51" t="s">
        <v>60</v>
      </c>
      <c r="F473" s="51" t="s">
        <v>139</v>
      </c>
      <c r="G473" s="52" t="s">
        <v>140</v>
      </c>
      <c r="H473" s="52" t="s">
        <v>170</v>
      </c>
      <c r="I473" s="51" t="s">
        <v>387</v>
      </c>
      <c r="J473" s="51" t="s">
        <v>48</v>
      </c>
      <c r="K473" s="51" t="s">
        <v>143</v>
      </c>
      <c r="L473" s="53">
        <v>5</v>
      </c>
      <c r="M473" s="51" t="s">
        <v>18</v>
      </c>
      <c r="N473" s="68">
        <v>3819.75</v>
      </c>
    </row>
    <row r="474" spans="1:14" ht="50">
      <c r="A474" s="50">
        <v>450</v>
      </c>
      <c r="B474" s="51" t="s">
        <v>748</v>
      </c>
      <c r="C474" s="51" t="s">
        <v>570</v>
      </c>
      <c r="D474" s="51" t="s">
        <v>176</v>
      </c>
      <c r="E474" s="51" t="s">
        <v>60</v>
      </c>
      <c r="F474" s="51" t="s">
        <v>139</v>
      </c>
      <c r="G474" s="52" t="s">
        <v>140</v>
      </c>
      <c r="H474" s="52" t="s">
        <v>170</v>
      </c>
      <c r="I474" s="51" t="s">
        <v>387</v>
      </c>
      <c r="J474" s="51" t="s">
        <v>48</v>
      </c>
      <c r="K474" s="51" t="s">
        <v>143</v>
      </c>
      <c r="L474" s="53">
        <v>5</v>
      </c>
      <c r="M474" s="51" t="s">
        <v>18</v>
      </c>
      <c r="N474" s="68">
        <v>3828.1</v>
      </c>
    </row>
    <row r="475" spans="1:14" ht="50">
      <c r="A475" s="50">
        <v>451</v>
      </c>
      <c r="B475" s="51" t="s">
        <v>749</v>
      </c>
      <c r="C475" s="51" t="s">
        <v>570</v>
      </c>
      <c r="D475" s="51" t="s">
        <v>176</v>
      </c>
      <c r="E475" s="51" t="s">
        <v>60</v>
      </c>
      <c r="F475" s="51" t="s">
        <v>139</v>
      </c>
      <c r="G475" s="52" t="s">
        <v>140</v>
      </c>
      <c r="H475" s="52" t="s">
        <v>170</v>
      </c>
      <c r="I475" s="51" t="s">
        <v>387</v>
      </c>
      <c r="J475" s="51" t="s">
        <v>48</v>
      </c>
      <c r="K475" s="51" t="s">
        <v>143</v>
      </c>
      <c r="L475" s="53">
        <v>5</v>
      </c>
      <c r="M475" s="51" t="s">
        <v>18</v>
      </c>
      <c r="N475" s="68">
        <v>3819.75</v>
      </c>
    </row>
    <row r="476" spans="1:14" ht="50">
      <c r="A476" s="50">
        <v>452</v>
      </c>
      <c r="B476" s="51" t="s">
        <v>750</v>
      </c>
      <c r="C476" s="51" t="s">
        <v>570</v>
      </c>
      <c r="D476" s="51" t="s">
        <v>176</v>
      </c>
      <c r="E476" s="51" t="s">
        <v>60</v>
      </c>
      <c r="F476" s="51" t="s">
        <v>139</v>
      </c>
      <c r="G476" s="52" t="s">
        <v>140</v>
      </c>
      <c r="H476" s="52" t="s">
        <v>170</v>
      </c>
      <c r="I476" s="51" t="s">
        <v>387</v>
      </c>
      <c r="J476" s="51" t="s">
        <v>48</v>
      </c>
      <c r="K476" s="51" t="s">
        <v>143</v>
      </c>
      <c r="L476" s="53">
        <v>5</v>
      </c>
      <c r="M476" s="51" t="s">
        <v>18</v>
      </c>
      <c r="N476" s="68">
        <v>10573.5</v>
      </c>
    </row>
    <row r="477" spans="1:14" ht="62.5">
      <c r="A477" s="50">
        <v>453</v>
      </c>
      <c r="B477" s="51" t="s">
        <v>751</v>
      </c>
      <c r="C477" s="51" t="s">
        <v>570</v>
      </c>
      <c r="D477" s="51" t="s">
        <v>176</v>
      </c>
      <c r="E477" s="51" t="s">
        <v>60</v>
      </c>
      <c r="F477" s="51" t="s">
        <v>139</v>
      </c>
      <c r="G477" s="52" t="s">
        <v>140</v>
      </c>
      <c r="H477" s="52" t="s">
        <v>170</v>
      </c>
      <c r="I477" s="51" t="s">
        <v>387</v>
      </c>
      <c r="J477" s="51" t="s">
        <v>48</v>
      </c>
      <c r="K477" s="51" t="s">
        <v>143</v>
      </c>
      <c r="L477" s="53">
        <v>5</v>
      </c>
      <c r="M477" s="51" t="s">
        <v>18</v>
      </c>
      <c r="N477" s="68">
        <v>9598.75</v>
      </c>
    </row>
    <row r="478" spans="1:14" ht="62.5">
      <c r="A478" s="50">
        <v>454</v>
      </c>
      <c r="B478" s="51" t="s">
        <v>752</v>
      </c>
      <c r="C478" s="51" t="s">
        <v>570</v>
      </c>
      <c r="D478" s="51" t="s">
        <v>176</v>
      </c>
      <c r="E478" s="51" t="s">
        <v>60</v>
      </c>
      <c r="F478" s="51" t="s">
        <v>139</v>
      </c>
      <c r="G478" s="52" t="s">
        <v>140</v>
      </c>
      <c r="H478" s="52" t="s">
        <v>170</v>
      </c>
      <c r="I478" s="51" t="s">
        <v>387</v>
      </c>
      <c r="J478" s="51" t="s">
        <v>48</v>
      </c>
      <c r="K478" s="51" t="s">
        <v>143</v>
      </c>
      <c r="L478" s="53">
        <v>5</v>
      </c>
      <c r="M478" s="51" t="s">
        <v>18</v>
      </c>
      <c r="N478" s="68">
        <v>18846.400000000001</v>
      </c>
    </row>
    <row r="479" spans="1:14" ht="62.5">
      <c r="A479" s="50">
        <v>455</v>
      </c>
      <c r="B479" s="51" t="s">
        <v>753</v>
      </c>
      <c r="C479" s="51" t="s">
        <v>570</v>
      </c>
      <c r="D479" s="51" t="s">
        <v>176</v>
      </c>
      <c r="E479" s="51" t="s">
        <v>60</v>
      </c>
      <c r="F479" s="51" t="s">
        <v>139</v>
      </c>
      <c r="G479" s="52" t="s">
        <v>140</v>
      </c>
      <c r="H479" s="52" t="s">
        <v>170</v>
      </c>
      <c r="I479" s="51" t="s">
        <v>387</v>
      </c>
      <c r="J479" s="51" t="s">
        <v>48</v>
      </c>
      <c r="K479" s="51" t="s">
        <v>143</v>
      </c>
      <c r="L479" s="53">
        <v>5</v>
      </c>
      <c r="M479" s="51" t="s">
        <v>18</v>
      </c>
      <c r="N479" s="68">
        <v>5921</v>
      </c>
    </row>
    <row r="480" spans="1:14" ht="50">
      <c r="A480" s="50">
        <v>456</v>
      </c>
      <c r="B480" s="51" t="s">
        <v>754</v>
      </c>
      <c r="C480" s="51" t="s">
        <v>570</v>
      </c>
      <c r="D480" s="51" t="s">
        <v>176</v>
      </c>
      <c r="E480" s="51" t="s">
        <v>60</v>
      </c>
      <c r="F480" s="51" t="s">
        <v>139</v>
      </c>
      <c r="G480" s="52" t="s">
        <v>140</v>
      </c>
      <c r="H480" s="52" t="s">
        <v>170</v>
      </c>
      <c r="I480" s="51" t="s">
        <v>387</v>
      </c>
      <c r="J480" s="51" t="s">
        <v>48</v>
      </c>
      <c r="K480" s="51" t="s">
        <v>143</v>
      </c>
      <c r="L480" s="53">
        <v>5</v>
      </c>
      <c r="M480" s="51" t="s">
        <v>18</v>
      </c>
      <c r="N480" s="68">
        <v>5921</v>
      </c>
    </row>
    <row r="481" spans="1:14" ht="50">
      <c r="A481" s="50">
        <v>457</v>
      </c>
      <c r="B481" s="51" t="s">
        <v>755</v>
      </c>
      <c r="C481" s="51" t="s">
        <v>570</v>
      </c>
      <c r="D481" s="51" t="s">
        <v>176</v>
      </c>
      <c r="E481" s="51" t="s">
        <v>60</v>
      </c>
      <c r="F481" s="51" t="s">
        <v>139</v>
      </c>
      <c r="G481" s="52" t="s">
        <v>140</v>
      </c>
      <c r="H481" s="52" t="s">
        <v>170</v>
      </c>
      <c r="I481" s="51" t="s">
        <v>387</v>
      </c>
      <c r="J481" s="51" t="s">
        <v>48</v>
      </c>
      <c r="K481" s="51" t="s">
        <v>143</v>
      </c>
      <c r="L481" s="53">
        <v>5</v>
      </c>
      <c r="M481" s="51" t="s">
        <v>18</v>
      </c>
      <c r="N481" s="68">
        <v>5394.6</v>
      </c>
    </row>
    <row r="482" spans="1:14" ht="50">
      <c r="A482" s="50">
        <v>458</v>
      </c>
      <c r="B482" s="51" t="s">
        <v>756</v>
      </c>
      <c r="C482" s="51" t="s">
        <v>570</v>
      </c>
      <c r="D482" s="51" t="s">
        <v>176</v>
      </c>
      <c r="E482" s="51" t="s">
        <v>60</v>
      </c>
      <c r="F482" s="51" t="s">
        <v>139</v>
      </c>
      <c r="G482" s="52" t="s">
        <v>140</v>
      </c>
      <c r="H482" s="52" t="s">
        <v>170</v>
      </c>
      <c r="I482" s="51" t="s">
        <v>387</v>
      </c>
      <c r="J482" s="51" t="s">
        <v>48</v>
      </c>
      <c r="K482" s="51" t="s">
        <v>143</v>
      </c>
      <c r="L482" s="53">
        <v>5</v>
      </c>
      <c r="M482" s="51" t="s">
        <v>18</v>
      </c>
      <c r="N482" s="68">
        <v>7708.4500000000007</v>
      </c>
    </row>
    <row r="483" spans="1:14" ht="50">
      <c r="A483" s="50">
        <v>459</v>
      </c>
      <c r="B483" s="51" t="s">
        <v>757</v>
      </c>
      <c r="C483" s="51" t="s">
        <v>570</v>
      </c>
      <c r="D483" s="51" t="s">
        <v>176</v>
      </c>
      <c r="E483" s="51" t="s">
        <v>60</v>
      </c>
      <c r="F483" s="51" t="s">
        <v>139</v>
      </c>
      <c r="G483" s="52" t="s">
        <v>140</v>
      </c>
      <c r="H483" s="52" t="s">
        <v>170</v>
      </c>
      <c r="I483" s="51" t="s">
        <v>387</v>
      </c>
      <c r="J483" s="51" t="s">
        <v>48</v>
      </c>
      <c r="K483" s="51" t="s">
        <v>143</v>
      </c>
      <c r="L483" s="53">
        <v>5</v>
      </c>
      <c r="M483" s="51" t="s">
        <v>18</v>
      </c>
      <c r="N483" s="68">
        <v>6196.9500000000007</v>
      </c>
    </row>
    <row r="484" spans="1:14" ht="50">
      <c r="A484" s="50">
        <v>460</v>
      </c>
      <c r="B484" s="51" t="s">
        <v>758</v>
      </c>
      <c r="C484" s="51" t="s">
        <v>570</v>
      </c>
      <c r="D484" s="51" t="s">
        <v>176</v>
      </c>
      <c r="E484" s="51" t="s">
        <v>60</v>
      </c>
      <c r="F484" s="51" t="s">
        <v>139</v>
      </c>
      <c r="G484" s="52" t="s">
        <v>140</v>
      </c>
      <c r="H484" s="52" t="s">
        <v>170</v>
      </c>
      <c r="I484" s="51" t="s">
        <v>387</v>
      </c>
      <c r="J484" s="51" t="s">
        <v>48</v>
      </c>
      <c r="K484" s="51" t="s">
        <v>143</v>
      </c>
      <c r="L484" s="53">
        <v>5</v>
      </c>
      <c r="M484" s="51" t="s">
        <v>18</v>
      </c>
      <c r="N484" s="68">
        <v>1647.1000000000001</v>
      </c>
    </row>
    <row r="485" spans="1:14" ht="50">
      <c r="A485" s="50">
        <v>461</v>
      </c>
      <c r="B485" s="51" t="s">
        <v>759</v>
      </c>
      <c r="C485" s="51" t="s">
        <v>570</v>
      </c>
      <c r="D485" s="51" t="s">
        <v>176</v>
      </c>
      <c r="E485" s="51" t="s">
        <v>60</v>
      </c>
      <c r="F485" s="51" t="s">
        <v>139</v>
      </c>
      <c r="G485" s="52" t="s">
        <v>140</v>
      </c>
      <c r="H485" s="52" t="s">
        <v>170</v>
      </c>
      <c r="I485" s="51" t="s">
        <v>387</v>
      </c>
      <c r="J485" s="51" t="s">
        <v>48</v>
      </c>
      <c r="K485" s="51" t="s">
        <v>143</v>
      </c>
      <c r="L485" s="53">
        <v>10</v>
      </c>
      <c r="M485" s="51" t="s">
        <v>14</v>
      </c>
      <c r="N485" s="68">
        <v>666.9</v>
      </c>
    </row>
    <row r="486" spans="1:14" ht="25">
      <c r="A486" s="50">
        <v>462</v>
      </c>
      <c r="B486" s="51" t="s">
        <v>760</v>
      </c>
      <c r="C486" s="51" t="s">
        <v>570</v>
      </c>
      <c r="D486" s="51" t="s">
        <v>176</v>
      </c>
      <c r="E486" s="51" t="s">
        <v>60</v>
      </c>
      <c r="F486" s="51" t="s">
        <v>139</v>
      </c>
      <c r="G486" s="52" t="s">
        <v>140</v>
      </c>
      <c r="H486" s="52" t="s">
        <v>170</v>
      </c>
      <c r="I486" s="51" t="s">
        <v>387</v>
      </c>
      <c r="J486" s="51" t="s">
        <v>48</v>
      </c>
      <c r="K486" s="51" t="s">
        <v>143</v>
      </c>
      <c r="L486" s="53">
        <v>10</v>
      </c>
      <c r="M486" s="51" t="s">
        <v>14</v>
      </c>
      <c r="N486" s="68">
        <v>66.2</v>
      </c>
    </row>
    <row r="487" spans="1:14" ht="37.5">
      <c r="A487" s="50">
        <v>463</v>
      </c>
      <c r="B487" s="51" t="s">
        <v>761</v>
      </c>
      <c r="C487" s="51" t="s">
        <v>570</v>
      </c>
      <c r="D487" s="51" t="s">
        <v>176</v>
      </c>
      <c r="E487" s="51" t="s">
        <v>60</v>
      </c>
      <c r="F487" s="51" t="s">
        <v>139</v>
      </c>
      <c r="G487" s="52" t="s">
        <v>140</v>
      </c>
      <c r="H487" s="52" t="s">
        <v>170</v>
      </c>
      <c r="I487" s="51" t="s">
        <v>387</v>
      </c>
      <c r="J487" s="51" t="s">
        <v>48</v>
      </c>
      <c r="K487" s="51" t="s">
        <v>143</v>
      </c>
      <c r="L487" s="53"/>
      <c r="M487" s="51"/>
      <c r="N487" s="68">
        <v>1341</v>
      </c>
    </row>
    <row r="488" spans="1:14" ht="25">
      <c r="A488" s="50">
        <v>464</v>
      </c>
      <c r="B488" s="51" t="s">
        <v>762</v>
      </c>
      <c r="C488" s="51" t="s">
        <v>570</v>
      </c>
      <c r="D488" s="51" t="s">
        <v>176</v>
      </c>
      <c r="E488" s="51" t="s">
        <v>60</v>
      </c>
      <c r="F488" s="51" t="s">
        <v>139</v>
      </c>
      <c r="G488" s="52" t="s">
        <v>140</v>
      </c>
      <c r="H488" s="52" t="s">
        <v>170</v>
      </c>
      <c r="I488" s="51" t="s">
        <v>387</v>
      </c>
      <c r="J488" s="51" t="s">
        <v>48</v>
      </c>
      <c r="K488" s="51" t="s">
        <v>143</v>
      </c>
      <c r="L488" s="53">
        <v>20</v>
      </c>
      <c r="M488" s="51" t="s">
        <v>14</v>
      </c>
      <c r="N488" s="68">
        <v>329.4</v>
      </c>
    </row>
    <row r="489" spans="1:14" ht="37.5">
      <c r="A489" s="50">
        <v>465</v>
      </c>
      <c r="B489" s="51" t="s">
        <v>763</v>
      </c>
      <c r="C489" s="51" t="s">
        <v>570</v>
      </c>
      <c r="D489" s="51" t="s">
        <v>176</v>
      </c>
      <c r="E489" s="51" t="s">
        <v>60</v>
      </c>
      <c r="F489" s="51" t="s">
        <v>139</v>
      </c>
      <c r="G489" s="52" t="s">
        <v>140</v>
      </c>
      <c r="H489" s="52" t="s">
        <v>170</v>
      </c>
      <c r="I489" s="51" t="s">
        <v>387</v>
      </c>
      <c r="J489" s="51" t="s">
        <v>48</v>
      </c>
      <c r="K489" s="51" t="s">
        <v>143</v>
      </c>
      <c r="L489" s="53">
        <v>100</v>
      </c>
      <c r="M489" s="51" t="s">
        <v>764</v>
      </c>
      <c r="N489" s="68">
        <v>1950.81</v>
      </c>
    </row>
    <row r="490" spans="1:14" ht="37.5">
      <c r="A490" s="50">
        <v>466</v>
      </c>
      <c r="B490" s="51" t="s">
        <v>765</v>
      </c>
      <c r="C490" s="51" t="s">
        <v>570</v>
      </c>
      <c r="D490" s="51" t="s">
        <v>176</v>
      </c>
      <c r="E490" s="51" t="s">
        <v>60</v>
      </c>
      <c r="F490" s="51" t="s">
        <v>139</v>
      </c>
      <c r="G490" s="52" t="s">
        <v>140</v>
      </c>
      <c r="H490" s="52" t="s">
        <v>170</v>
      </c>
      <c r="I490" s="51" t="s">
        <v>387</v>
      </c>
      <c r="J490" s="51" t="s">
        <v>48</v>
      </c>
      <c r="K490" s="51" t="s">
        <v>143</v>
      </c>
      <c r="L490" s="53">
        <v>3</v>
      </c>
      <c r="M490" s="51" t="s">
        <v>14</v>
      </c>
      <c r="N490" s="68">
        <v>1300.54</v>
      </c>
    </row>
    <row r="491" spans="1:14" ht="25">
      <c r="A491" s="50">
        <v>467</v>
      </c>
      <c r="B491" s="51" t="s">
        <v>766</v>
      </c>
      <c r="C491" s="51" t="s">
        <v>570</v>
      </c>
      <c r="D491" s="51" t="s">
        <v>176</v>
      </c>
      <c r="E491" s="51" t="s">
        <v>60</v>
      </c>
      <c r="F491" s="51" t="s">
        <v>139</v>
      </c>
      <c r="G491" s="52" t="s">
        <v>140</v>
      </c>
      <c r="H491" s="52" t="s">
        <v>170</v>
      </c>
      <c r="I491" s="51" t="s">
        <v>387</v>
      </c>
      <c r="J491" s="51" t="s">
        <v>48</v>
      </c>
      <c r="K491" s="51" t="s">
        <v>143</v>
      </c>
      <c r="L491" s="53">
        <v>3</v>
      </c>
      <c r="M491" s="51" t="s">
        <v>14</v>
      </c>
      <c r="N491" s="68">
        <v>412.4</v>
      </c>
    </row>
    <row r="492" spans="1:14" ht="25">
      <c r="A492" s="50">
        <v>468</v>
      </c>
      <c r="B492" s="51" t="s">
        <v>767</v>
      </c>
      <c r="C492" s="51" t="s">
        <v>570</v>
      </c>
      <c r="D492" s="51" t="s">
        <v>176</v>
      </c>
      <c r="E492" s="51" t="s">
        <v>60</v>
      </c>
      <c r="F492" s="51" t="s">
        <v>139</v>
      </c>
      <c r="G492" s="52" t="s">
        <v>140</v>
      </c>
      <c r="H492" s="52" t="s">
        <v>170</v>
      </c>
      <c r="I492" s="51" t="s">
        <v>387</v>
      </c>
      <c r="J492" s="51" t="s">
        <v>48</v>
      </c>
      <c r="K492" s="51" t="s">
        <v>143</v>
      </c>
      <c r="L492" s="53">
        <v>2</v>
      </c>
      <c r="M492" s="51" t="s">
        <v>14</v>
      </c>
      <c r="N492" s="68">
        <v>920</v>
      </c>
    </row>
    <row r="493" spans="1:14" ht="25">
      <c r="A493" s="50">
        <v>469</v>
      </c>
      <c r="B493" s="51" t="s">
        <v>768</v>
      </c>
      <c r="C493" s="51" t="s">
        <v>570</v>
      </c>
      <c r="D493" s="51" t="s">
        <v>176</v>
      </c>
      <c r="E493" s="51" t="s">
        <v>60</v>
      </c>
      <c r="F493" s="51" t="s">
        <v>139</v>
      </c>
      <c r="G493" s="52" t="s">
        <v>140</v>
      </c>
      <c r="H493" s="52" t="s">
        <v>170</v>
      </c>
      <c r="I493" s="51" t="s">
        <v>387</v>
      </c>
      <c r="J493" s="51" t="s">
        <v>48</v>
      </c>
      <c r="K493" s="51" t="s">
        <v>143</v>
      </c>
      <c r="L493" s="53">
        <v>4</v>
      </c>
      <c r="M493" s="51" t="s">
        <v>14</v>
      </c>
      <c r="N493" s="68">
        <v>2131</v>
      </c>
    </row>
    <row r="494" spans="1:14" ht="62.5">
      <c r="A494" s="50">
        <v>470</v>
      </c>
      <c r="B494" s="51" t="s">
        <v>769</v>
      </c>
      <c r="C494" s="51" t="s">
        <v>570</v>
      </c>
      <c r="D494" s="51" t="s">
        <v>176</v>
      </c>
      <c r="E494" s="51" t="s">
        <v>60</v>
      </c>
      <c r="F494" s="51" t="s">
        <v>139</v>
      </c>
      <c r="G494" s="52" t="s">
        <v>140</v>
      </c>
      <c r="H494" s="52" t="s">
        <v>170</v>
      </c>
      <c r="I494" s="51" t="s">
        <v>387</v>
      </c>
      <c r="J494" s="51" t="s">
        <v>48</v>
      </c>
      <c r="K494" s="51" t="s">
        <v>143</v>
      </c>
      <c r="L494" s="53">
        <v>2</v>
      </c>
      <c r="M494" s="51" t="s">
        <v>14</v>
      </c>
      <c r="N494" s="68">
        <v>131.4</v>
      </c>
    </row>
    <row r="495" spans="1:14" ht="25">
      <c r="A495" s="50">
        <v>471</v>
      </c>
      <c r="B495" s="51" t="s">
        <v>770</v>
      </c>
      <c r="C495" s="51" t="s">
        <v>570</v>
      </c>
      <c r="D495" s="51" t="s">
        <v>176</v>
      </c>
      <c r="E495" s="51" t="s">
        <v>60</v>
      </c>
      <c r="F495" s="51" t="s">
        <v>139</v>
      </c>
      <c r="G495" s="52" t="s">
        <v>140</v>
      </c>
      <c r="H495" s="52" t="s">
        <v>170</v>
      </c>
      <c r="I495" s="51" t="s">
        <v>387</v>
      </c>
      <c r="J495" s="51" t="s">
        <v>48</v>
      </c>
      <c r="K495" s="51" t="s">
        <v>143</v>
      </c>
      <c r="L495" s="53">
        <v>1</v>
      </c>
      <c r="M495" s="51" t="s">
        <v>14</v>
      </c>
      <c r="N495" s="68">
        <v>128.85</v>
      </c>
    </row>
    <row r="496" spans="1:14" ht="25">
      <c r="A496" s="50">
        <v>472</v>
      </c>
      <c r="B496" s="51" t="s">
        <v>771</v>
      </c>
      <c r="C496" s="51" t="s">
        <v>570</v>
      </c>
      <c r="D496" s="51" t="s">
        <v>176</v>
      </c>
      <c r="E496" s="51" t="s">
        <v>60</v>
      </c>
      <c r="F496" s="51" t="s">
        <v>139</v>
      </c>
      <c r="G496" s="52" t="s">
        <v>140</v>
      </c>
      <c r="H496" s="52" t="s">
        <v>170</v>
      </c>
      <c r="I496" s="51" t="s">
        <v>387</v>
      </c>
      <c r="J496" s="51" t="s">
        <v>48</v>
      </c>
      <c r="K496" s="51" t="s">
        <v>143</v>
      </c>
      <c r="L496" s="53">
        <v>5</v>
      </c>
      <c r="M496" s="51" t="s">
        <v>14</v>
      </c>
      <c r="N496" s="68">
        <v>116.25</v>
      </c>
    </row>
    <row r="497" spans="1:14" ht="25">
      <c r="A497" s="50">
        <v>473</v>
      </c>
      <c r="B497" s="51" t="s">
        <v>772</v>
      </c>
      <c r="C497" s="51" t="s">
        <v>570</v>
      </c>
      <c r="D497" s="51" t="s">
        <v>176</v>
      </c>
      <c r="E497" s="51" t="s">
        <v>60</v>
      </c>
      <c r="F497" s="51" t="s">
        <v>139</v>
      </c>
      <c r="G497" s="52" t="s">
        <v>140</v>
      </c>
      <c r="H497" s="52" t="s">
        <v>170</v>
      </c>
      <c r="I497" s="51" t="s">
        <v>387</v>
      </c>
      <c r="J497" s="51" t="s">
        <v>48</v>
      </c>
      <c r="K497" s="51" t="s">
        <v>143</v>
      </c>
      <c r="L497" s="53">
        <v>5</v>
      </c>
      <c r="M497" s="51" t="s">
        <v>14</v>
      </c>
      <c r="N497" s="68">
        <v>132.20000000000002</v>
      </c>
    </row>
    <row r="498" spans="1:14" ht="25">
      <c r="A498" s="50">
        <v>474</v>
      </c>
      <c r="B498" s="51" t="s">
        <v>773</v>
      </c>
      <c r="C498" s="51" t="s">
        <v>570</v>
      </c>
      <c r="D498" s="51" t="s">
        <v>176</v>
      </c>
      <c r="E498" s="51" t="s">
        <v>60</v>
      </c>
      <c r="F498" s="51" t="s">
        <v>139</v>
      </c>
      <c r="G498" s="52" t="s">
        <v>140</v>
      </c>
      <c r="H498" s="52" t="s">
        <v>170</v>
      </c>
      <c r="I498" s="51" t="s">
        <v>387</v>
      </c>
      <c r="J498" s="51" t="s">
        <v>48</v>
      </c>
      <c r="K498" s="51" t="s">
        <v>143</v>
      </c>
      <c r="L498" s="53">
        <v>5</v>
      </c>
      <c r="M498" s="51" t="s">
        <v>14</v>
      </c>
      <c r="N498" s="68">
        <v>323.40000000000003</v>
      </c>
    </row>
    <row r="499" spans="1:14" ht="25">
      <c r="A499" s="50">
        <v>475</v>
      </c>
      <c r="B499" s="51" t="s">
        <v>774</v>
      </c>
      <c r="C499" s="51" t="s">
        <v>570</v>
      </c>
      <c r="D499" s="51" t="s">
        <v>176</v>
      </c>
      <c r="E499" s="51" t="s">
        <v>60</v>
      </c>
      <c r="F499" s="51" t="s">
        <v>139</v>
      </c>
      <c r="G499" s="52" t="s">
        <v>140</v>
      </c>
      <c r="H499" s="52" t="s">
        <v>170</v>
      </c>
      <c r="I499" s="51" t="s">
        <v>387</v>
      </c>
      <c r="J499" s="51" t="s">
        <v>48</v>
      </c>
      <c r="K499" s="51" t="s">
        <v>143</v>
      </c>
      <c r="L499" s="53">
        <v>5</v>
      </c>
      <c r="M499" s="51" t="s">
        <v>14</v>
      </c>
      <c r="N499" s="68">
        <v>373.2</v>
      </c>
    </row>
    <row r="500" spans="1:14" ht="37.5">
      <c r="A500" s="50">
        <v>476</v>
      </c>
      <c r="B500" s="51" t="s">
        <v>775</v>
      </c>
      <c r="C500" s="51" t="s">
        <v>570</v>
      </c>
      <c r="D500" s="51" t="s">
        <v>176</v>
      </c>
      <c r="E500" s="51" t="s">
        <v>60</v>
      </c>
      <c r="F500" s="51" t="s">
        <v>139</v>
      </c>
      <c r="G500" s="52" t="s">
        <v>140</v>
      </c>
      <c r="H500" s="52" t="s">
        <v>170</v>
      </c>
      <c r="I500" s="51" t="s">
        <v>387</v>
      </c>
      <c r="J500" s="51" t="s">
        <v>48</v>
      </c>
      <c r="K500" s="51" t="s">
        <v>143</v>
      </c>
      <c r="L500" s="53">
        <v>20</v>
      </c>
      <c r="M500" s="51" t="s">
        <v>14</v>
      </c>
      <c r="N500" s="68">
        <v>224.20000000000002</v>
      </c>
    </row>
    <row r="501" spans="1:14" ht="37.5">
      <c r="A501" s="50">
        <v>477</v>
      </c>
      <c r="B501" s="51" t="s">
        <v>776</v>
      </c>
      <c r="C501" s="51" t="s">
        <v>570</v>
      </c>
      <c r="D501" s="51" t="s">
        <v>176</v>
      </c>
      <c r="E501" s="51" t="s">
        <v>60</v>
      </c>
      <c r="F501" s="51" t="s">
        <v>139</v>
      </c>
      <c r="G501" s="52" t="s">
        <v>140</v>
      </c>
      <c r="H501" s="52" t="s">
        <v>170</v>
      </c>
      <c r="I501" s="51" t="s">
        <v>387</v>
      </c>
      <c r="J501" s="51" t="s">
        <v>48</v>
      </c>
      <c r="K501" s="51" t="s">
        <v>143</v>
      </c>
      <c r="L501" s="53">
        <v>20</v>
      </c>
      <c r="M501" s="51" t="s">
        <v>14</v>
      </c>
      <c r="N501" s="68">
        <v>263.5</v>
      </c>
    </row>
    <row r="502" spans="1:14" ht="37.5">
      <c r="A502" s="50">
        <v>478</v>
      </c>
      <c r="B502" s="51" t="s">
        <v>777</v>
      </c>
      <c r="C502" s="51" t="s">
        <v>570</v>
      </c>
      <c r="D502" s="51" t="s">
        <v>176</v>
      </c>
      <c r="E502" s="51" t="s">
        <v>60</v>
      </c>
      <c r="F502" s="51" t="s">
        <v>139</v>
      </c>
      <c r="G502" s="52" t="s">
        <v>140</v>
      </c>
      <c r="H502" s="52" t="s">
        <v>170</v>
      </c>
      <c r="I502" s="51" t="s">
        <v>387</v>
      </c>
      <c r="J502" s="51" t="s">
        <v>48</v>
      </c>
      <c r="K502" s="51" t="s">
        <v>143</v>
      </c>
      <c r="L502" s="53">
        <v>10</v>
      </c>
      <c r="M502" s="51" t="s">
        <v>14</v>
      </c>
      <c r="N502" s="68">
        <v>335.3</v>
      </c>
    </row>
    <row r="503" spans="1:14" ht="50">
      <c r="A503" s="50">
        <v>479</v>
      </c>
      <c r="B503" s="51" t="s">
        <v>778</v>
      </c>
      <c r="C503" s="51" t="s">
        <v>570</v>
      </c>
      <c r="D503" s="51" t="s">
        <v>176</v>
      </c>
      <c r="E503" s="51" t="s">
        <v>60</v>
      </c>
      <c r="F503" s="51" t="s">
        <v>139</v>
      </c>
      <c r="G503" s="52" t="s">
        <v>140</v>
      </c>
      <c r="H503" s="52" t="s">
        <v>170</v>
      </c>
      <c r="I503" s="51" t="s">
        <v>387</v>
      </c>
      <c r="J503" s="51" t="s">
        <v>48</v>
      </c>
      <c r="K503" s="51" t="s">
        <v>143</v>
      </c>
      <c r="L503" s="53">
        <v>10</v>
      </c>
      <c r="M503" s="51" t="s">
        <v>14</v>
      </c>
      <c r="N503" s="68">
        <v>3884.2200000000003</v>
      </c>
    </row>
    <row r="504" spans="1:14" ht="37.5">
      <c r="A504" s="50">
        <v>480</v>
      </c>
      <c r="B504" s="51" t="s">
        <v>779</v>
      </c>
      <c r="C504" s="51" t="s">
        <v>570</v>
      </c>
      <c r="D504" s="51" t="s">
        <v>176</v>
      </c>
      <c r="E504" s="51" t="s">
        <v>60</v>
      </c>
      <c r="F504" s="51" t="s">
        <v>139</v>
      </c>
      <c r="G504" s="52" t="s">
        <v>140</v>
      </c>
      <c r="H504" s="52" t="s">
        <v>170</v>
      </c>
      <c r="I504" s="51" t="s">
        <v>387</v>
      </c>
      <c r="J504" s="51" t="s">
        <v>48</v>
      </c>
      <c r="K504" s="51" t="s">
        <v>143</v>
      </c>
      <c r="L504" s="53">
        <v>10</v>
      </c>
      <c r="M504" s="51" t="s">
        <v>14</v>
      </c>
      <c r="N504" s="68">
        <v>3626.82</v>
      </c>
    </row>
    <row r="505" spans="1:14" ht="37.5">
      <c r="A505" s="50">
        <v>481</v>
      </c>
      <c r="B505" s="51" t="s">
        <v>780</v>
      </c>
      <c r="C505" s="51" t="s">
        <v>570</v>
      </c>
      <c r="D505" s="51" t="s">
        <v>176</v>
      </c>
      <c r="E505" s="51" t="s">
        <v>60</v>
      </c>
      <c r="F505" s="51" t="s">
        <v>139</v>
      </c>
      <c r="G505" s="52" t="s">
        <v>140</v>
      </c>
      <c r="H505" s="52" t="s">
        <v>170</v>
      </c>
      <c r="I505" s="51" t="s">
        <v>387</v>
      </c>
      <c r="J505" s="51" t="s">
        <v>48</v>
      </c>
      <c r="K505" s="51" t="s">
        <v>143</v>
      </c>
      <c r="L505" s="53">
        <v>6</v>
      </c>
      <c r="M505" s="51" t="s">
        <v>14</v>
      </c>
      <c r="N505" s="68">
        <v>2569.02</v>
      </c>
    </row>
    <row r="506" spans="1:14" ht="37.5">
      <c r="A506" s="50">
        <v>482</v>
      </c>
      <c r="B506" s="51" t="s">
        <v>781</v>
      </c>
      <c r="C506" s="51" t="s">
        <v>570</v>
      </c>
      <c r="D506" s="51" t="s">
        <v>176</v>
      </c>
      <c r="E506" s="51" t="s">
        <v>60</v>
      </c>
      <c r="F506" s="51" t="s">
        <v>139</v>
      </c>
      <c r="G506" s="52" t="s">
        <v>140</v>
      </c>
      <c r="H506" s="52" t="s">
        <v>170</v>
      </c>
      <c r="I506" s="51" t="s">
        <v>387</v>
      </c>
      <c r="J506" s="51" t="s">
        <v>48</v>
      </c>
      <c r="K506" s="51" t="s">
        <v>143</v>
      </c>
      <c r="L506" s="53">
        <v>6</v>
      </c>
      <c r="M506" s="51" t="s">
        <v>14</v>
      </c>
      <c r="N506" s="68">
        <v>77.8</v>
      </c>
    </row>
    <row r="507" spans="1:14" ht="37.5">
      <c r="A507" s="50">
        <v>483</v>
      </c>
      <c r="B507" s="51" t="s">
        <v>782</v>
      </c>
      <c r="C507" s="51" t="s">
        <v>570</v>
      </c>
      <c r="D507" s="51" t="s">
        <v>176</v>
      </c>
      <c r="E507" s="51" t="s">
        <v>60</v>
      </c>
      <c r="F507" s="51" t="s">
        <v>139</v>
      </c>
      <c r="G507" s="52" t="s">
        <v>140</v>
      </c>
      <c r="H507" s="52" t="s">
        <v>170</v>
      </c>
      <c r="I507" s="51" t="s">
        <v>387</v>
      </c>
      <c r="J507" s="51" t="s">
        <v>48</v>
      </c>
      <c r="K507" s="51" t="s">
        <v>143</v>
      </c>
      <c r="L507" s="53">
        <v>6</v>
      </c>
      <c r="M507" s="51" t="s">
        <v>14</v>
      </c>
      <c r="N507" s="68">
        <v>77.8</v>
      </c>
    </row>
    <row r="508" spans="1:14" ht="25">
      <c r="A508" s="50">
        <v>484</v>
      </c>
      <c r="B508" s="51" t="s">
        <v>783</v>
      </c>
      <c r="C508" s="51" t="s">
        <v>570</v>
      </c>
      <c r="D508" s="51" t="s">
        <v>176</v>
      </c>
      <c r="E508" s="51" t="s">
        <v>60</v>
      </c>
      <c r="F508" s="51" t="s">
        <v>139</v>
      </c>
      <c r="G508" s="52" t="s">
        <v>140</v>
      </c>
      <c r="H508" s="52" t="s">
        <v>170</v>
      </c>
      <c r="I508" s="51" t="s">
        <v>387</v>
      </c>
      <c r="J508" s="51" t="s">
        <v>48</v>
      </c>
      <c r="K508" s="51" t="s">
        <v>143</v>
      </c>
      <c r="L508" s="53">
        <v>10</v>
      </c>
      <c r="M508" s="51" t="s">
        <v>14</v>
      </c>
      <c r="N508" s="68">
        <v>70.8</v>
      </c>
    </row>
    <row r="509" spans="1:14" ht="25">
      <c r="A509" s="50">
        <v>485</v>
      </c>
      <c r="B509" s="51" t="s">
        <v>784</v>
      </c>
      <c r="C509" s="51" t="s">
        <v>570</v>
      </c>
      <c r="D509" s="51" t="s">
        <v>176</v>
      </c>
      <c r="E509" s="51" t="s">
        <v>60</v>
      </c>
      <c r="F509" s="51" t="s">
        <v>139</v>
      </c>
      <c r="G509" s="52" t="s">
        <v>140</v>
      </c>
      <c r="H509" s="52" t="s">
        <v>170</v>
      </c>
      <c r="I509" s="51" t="s">
        <v>387</v>
      </c>
      <c r="J509" s="51" t="s">
        <v>48</v>
      </c>
      <c r="K509" s="51" t="s">
        <v>143</v>
      </c>
      <c r="L509" s="53">
        <v>10</v>
      </c>
      <c r="M509" s="51" t="s">
        <v>14</v>
      </c>
      <c r="N509" s="68">
        <v>102.42</v>
      </c>
    </row>
    <row r="510" spans="1:14" ht="25">
      <c r="A510" s="50">
        <v>486</v>
      </c>
      <c r="B510" s="51" t="s">
        <v>785</v>
      </c>
      <c r="C510" s="51" t="s">
        <v>570</v>
      </c>
      <c r="D510" s="51" t="s">
        <v>176</v>
      </c>
      <c r="E510" s="51" t="s">
        <v>60</v>
      </c>
      <c r="F510" s="51" t="s">
        <v>139</v>
      </c>
      <c r="G510" s="52" t="s">
        <v>140</v>
      </c>
      <c r="H510" s="52" t="s">
        <v>170</v>
      </c>
      <c r="I510" s="51" t="s">
        <v>387</v>
      </c>
      <c r="J510" s="51" t="s">
        <v>48</v>
      </c>
      <c r="K510" s="51" t="s">
        <v>143</v>
      </c>
      <c r="L510" s="53">
        <v>10</v>
      </c>
      <c r="M510" s="51" t="s">
        <v>14</v>
      </c>
      <c r="N510" s="68">
        <v>677.42</v>
      </c>
    </row>
    <row r="511" spans="1:14" ht="25">
      <c r="A511" s="50">
        <v>487</v>
      </c>
      <c r="B511" s="51" t="s">
        <v>786</v>
      </c>
      <c r="C511" s="51" t="s">
        <v>570</v>
      </c>
      <c r="D511" s="51" t="s">
        <v>176</v>
      </c>
      <c r="E511" s="51" t="s">
        <v>60</v>
      </c>
      <c r="F511" s="51" t="s">
        <v>139</v>
      </c>
      <c r="G511" s="52" t="s">
        <v>140</v>
      </c>
      <c r="H511" s="52" t="s">
        <v>170</v>
      </c>
      <c r="I511" s="51" t="s">
        <v>387</v>
      </c>
      <c r="J511" s="51" t="s">
        <v>48</v>
      </c>
      <c r="K511" s="51" t="s">
        <v>143</v>
      </c>
      <c r="L511" s="53">
        <v>3</v>
      </c>
      <c r="M511" s="51" t="s">
        <v>14</v>
      </c>
      <c r="N511" s="68">
        <v>328</v>
      </c>
    </row>
    <row r="512" spans="1:14" ht="75">
      <c r="A512" s="50">
        <v>488</v>
      </c>
      <c r="B512" s="51" t="s">
        <v>787</v>
      </c>
      <c r="C512" s="51" t="s">
        <v>570</v>
      </c>
      <c r="D512" s="51" t="s">
        <v>176</v>
      </c>
      <c r="E512" s="51" t="s">
        <v>60</v>
      </c>
      <c r="F512" s="51" t="s">
        <v>139</v>
      </c>
      <c r="G512" s="52" t="s">
        <v>140</v>
      </c>
      <c r="H512" s="52" t="s">
        <v>170</v>
      </c>
      <c r="I512" s="51" t="s">
        <v>387</v>
      </c>
      <c r="J512" s="51" t="s">
        <v>48</v>
      </c>
      <c r="K512" s="51" t="s">
        <v>143</v>
      </c>
      <c r="L512" s="53">
        <v>2</v>
      </c>
      <c r="M512" s="51" t="s">
        <v>14</v>
      </c>
      <c r="N512" s="68">
        <v>379.1</v>
      </c>
    </row>
    <row r="513" spans="1:14" ht="37.5">
      <c r="A513" s="50">
        <v>489</v>
      </c>
      <c r="B513" s="51" t="s">
        <v>788</v>
      </c>
      <c r="C513" s="51" t="s">
        <v>570</v>
      </c>
      <c r="D513" s="51" t="s">
        <v>176</v>
      </c>
      <c r="E513" s="51" t="s">
        <v>60</v>
      </c>
      <c r="F513" s="51" t="s">
        <v>139</v>
      </c>
      <c r="G513" s="52" t="s">
        <v>140</v>
      </c>
      <c r="H513" s="52" t="s">
        <v>170</v>
      </c>
      <c r="I513" s="51" t="s">
        <v>387</v>
      </c>
      <c r="J513" s="51" t="s">
        <v>48</v>
      </c>
      <c r="K513" s="51" t="s">
        <v>143</v>
      </c>
      <c r="L513" s="53">
        <v>1</v>
      </c>
      <c r="M513" s="51" t="s">
        <v>14</v>
      </c>
      <c r="N513" s="68">
        <v>715.56000000000006</v>
      </c>
    </row>
    <row r="514" spans="1:14" ht="50">
      <c r="A514" s="50">
        <v>490</v>
      </c>
      <c r="B514" s="51" t="s">
        <v>789</v>
      </c>
      <c r="C514" s="51" t="s">
        <v>570</v>
      </c>
      <c r="D514" s="51" t="s">
        <v>176</v>
      </c>
      <c r="E514" s="51" t="s">
        <v>60</v>
      </c>
      <c r="F514" s="51" t="s">
        <v>139</v>
      </c>
      <c r="G514" s="52" t="s">
        <v>140</v>
      </c>
      <c r="H514" s="52" t="s">
        <v>170</v>
      </c>
      <c r="I514" s="51" t="s">
        <v>387</v>
      </c>
      <c r="J514" s="51" t="s">
        <v>48</v>
      </c>
      <c r="K514" s="51" t="s">
        <v>143</v>
      </c>
      <c r="L514" s="53">
        <v>1</v>
      </c>
      <c r="M514" s="51" t="s">
        <v>14</v>
      </c>
      <c r="N514" s="68">
        <v>773.46</v>
      </c>
    </row>
    <row r="515" spans="1:14" ht="50">
      <c r="A515" s="50">
        <v>491</v>
      </c>
      <c r="B515" s="51" t="s">
        <v>790</v>
      </c>
      <c r="C515" s="51" t="s">
        <v>570</v>
      </c>
      <c r="D515" s="51" t="s">
        <v>176</v>
      </c>
      <c r="E515" s="51" t="s">
        <v>60</v>
      </c>
      <c r="F515" s="51" t="s">
        <v>139</v>
      </c>
      <c r="G515" s="52" t="s">
        <v>140</v>
      </c>
      <c r="H515" s="52" t="s">
        <v>170</v>
      </c>
      <c r="I515" s="51" t="s">
        <v>387</v>
      </c>
      <c r="J515" s="51" t="s">
        <v>48</v>
      </c>
      <c r="K515" s="51" t="s">
        <v>143</v>
      </c>
      <c r="L515" s="53">
        <v>6</v>
      </c>
      <c r="M515" s="51" t="s">
        <v>14</v>
      </c>
      <c r="N515" s="68">
        <v>297.62</v>
      </c>
    </row>
    <row r="516" spans="1:14" ht="50">
      <c r="A516" s="50">
        <v>492</v>
      </c>
      <c r="B516" s="51" t="s">
        <v>791</v>
      </c>
      <c r="C516" s="51" t="s">
        <v>570</v>
      </c>
      <c r="D516" s="51" t="s">
        <v>176</v>
      </c>
      <c r="E516" s="51" t="s">
        <v>60</v>
      </c>
      <c r="F516" s="51" t="s">
        <v>139</v>
      </c>
      <c r="G516" s="52" t="s">
        <v>140</v>
      </c>
      <c r="H516" s="52" t="s">
        <v>170</v>
      </c>
      <c r="I516" s="51" t="s">
        <v>387</v>
      </c>
      <c r="J516" s="51" t="s">
        <v>48</v>
      </c>
      <c r="K516" s="51" t="s">
        <v>143</v>
      </c>
      <c r="L516" s="53">
        <v>6</v>
      </c>
      <c r="M516" s="51" t="s">
        <v>14</v>
      </c>
      <c r="N516" s="68">
        <v>181.49</v>
      </c>
    </row>
    <row r="517" spans="1:14" ht="50">
      <c r="A517" s="50">
        <v>493</v>
      </c>
      <c r="B517" s="51" t="s">
        <v>792</v>
      </c>
      <c r="C517" s="51" t="s">
        <v>570</v>
      </c>
      <c r="D517" s="51" t="s">
        <v>176</v>
      </c>
      <c r="E517" s="51" t="s">
        <v>60</v>
      </c>
      <c r="F517" s="51" t="s">
        <v>139</v>
      </c>
      <c r="G517" s="52" t="s">
        <v>140</v>
      </c>
      <c r="H517" s="52" t="s">
        <v>170</v>
      </c>
      <c r="I517" s="51" t="s">
        <v>387</v>
      </c>
      <c r="J517" s="51" t="s">
        <v>48</v>
      </c>
      <c r="K517" s="51" t="s">
        <v>143</v>
      </c>
      <c r="L517" s="53">
        <v>2</v>
      </c>
      <c r="M517" s="51" t="s">
        <v>14</v>
      </c>
      <c r="N517" s="68">
        <v>239.76</v>
      </c>
    </row>
    <row r="518" spans="1:14" ht="50">
      <c r="A518" s="50">
        <v>494</v>
      </c>
      <c r="B518" s="51" t="s">
        <v>793</v>
      </c>
      <c r="C518" s="51" t="s">
        <v>570</v>
      </c>
      <c r="D518" s="51" t="s">
        <v>176</v>
      </c>
      <c r="E518" s="51" t="s">
        <v>60</v>
      </c>
      <c r="F518" s="51" t="s">
        <v>139</v>
      </c>
      <c r="G518" s="52" t="s">
        <v>140</v>
      </c>
      <c r="H518" s="52" t="s">
        <v>170</v>
      </c>
      <c r="I518" s="51" t="s">
        <v>387</v>
      </c>
      <c r="J518" s="51" t="s">
        <v>48</v>
      </c>
      <c r="K518" s="51" t="s">
        <v>143</v>
      </c>
      <c r="L518" s="53">
        <v>1</v>
      </c>
      <c r="M518" s="51" t="s">
        <v>14</v>
      </c>
      <c r="N518" s="68">
        <v>507.59999999999997</v>
      </c>
    </row>
    <row r="519" spans="1:14" ht="50">
      <c r="A519" s="50">
        <v>495</v>
      </c>
      <c r="B519" s="51" t="s">
        <v>794</v>
      </c>
      <c r="C519" s="51" t="s">
        <v>570</v>
      </c>
      <c r="D519" s="51" t="s">
        <v>176</v>
      </c>
      <c r="E519" s="51" t="s">
        <v>60</v>
      </c>
      <c r="F519" s="51" t="s">
        <v>139</v>
      </c>
      <c r="G519" s="52" t="s">
        <v>140</v>
      </c>
      <c r="H519" s="52" t="s">
        <v>170</v>
      </c>
      <c r="I519" s="51" t="s">
        <v>387</v>
      </c>
      <c r="J519" s="51" t="s">
        <v>48</v>
      </c>
      <c r="K519" s="51" t="s">
        <v>143</v>
      </c>
      <c r="L519" s="53">
        <v>6</v>
      </c>
      <c r="M519" s="51" t="s">
        <v>14</v>
      </c>
      <c r="N519" s="68">
        <v>570</v>
      </c>
    </row>
    <row r="520" spans="1:14" ht="50">
      <c r="A520" s="50">
        <v>496</v>
      </c>
      <c r="B520" s="51" t="s">
        <v>795</v>
      </c>
      <c r="C520" s="51" t="s">
        <v>570</v>
      </c>
      <c r="D520" s="51" t="s">
        <v>176</v>
      </c>
      <c r="E520" s="51" t="s">
        <v>60</v>
      </c>
      <c r="F520" s="51" t="s">
        <v>139</v>
      </c>
      <c r="G520" s="52" t="s">
        <v>140</v>
      </c>
      <c r="H520" s="52" t="s">
        <v>170</v>
      </c>
      <c r="I520" s="51" t="s">
        <v>387</v>
      </c>
      <c r="J520" s="51" t="s">
        <v>48</v>
      </c>
      <c r="K520" s="51" t="s">
        <v>143</v>
      </c>
      <c r="L520" s="53">
        <v>10</v>
      </c>
      <c r="M520" s="51" t="s">
        <v>14</v>
      </c>
      <c r="N520" s="68">
        <v>147.72</v>
      </c>
    </row>
    <row r="521" spans="1:14" ht="50">
      <c r="A521" s="50">
        <v>497</v>
      </c>
      <c r="B521" s="51" t="s">
        <v>796</v>
      </c>
      <c r="C521" s="51" t="s">
        <v>570</v>
      </c>
      <c r="D521" s="51" t="s">
        <v>176</v>
      </c>
      <c r="E521" s="51" t="s">
        <v>60</v>
      </c>
      <c r="F521" s="51" t="s">
        <v>139</v>
      </c>
      <c r="G521" s="52" t="s">
        <v>140</v>
      </c>
      <c r="H521" s="52" t="s">
        <v>170</v>
      </c>
      <c r="I521" s="51" t="s">
        <v>387</v>
      </c>
      <c r="J521" s="51" t="s">
        <v>48</v>
      </c>
      <c r="K521" s="51" t="s">
        <v>143</v>
      </c>
      <c r="L521" s="53">
        <v>10</v>
      </c>
      <c r="M521" s="51" t="s">
        <v>14</v>
      </c>
      <c r="N521" s="68">
        <v>790</v>
      </c>
    </row>
    <row r="522" spans="1:14" ht="50">
      <c r="A522" s="50">
        <v>498</v>
      </c>
      <c r="B522" s="51" t="s">
        <v>797</v>
      </c>
      <c r="C522" s="51" t="s">
        <v>570</v>
      </c>
      <c r="D522" s="51" t="s">
        <v>176</v>
      </c>
      <c r="E522" s="51" t="s">
        <v>60</v>
      </c>
      <c r="F522" s="51" t="s">
        <v>139</v>
      </c>
      <c r="G522" s="52" t="s">
        <v>140</v>
      </c>
      <c r="H522" s="52" t="s">
        <v>170</v>
      </c>
      <c r="I522" s="51" t="s">
        <v>387</v>
      </c>
      <c r="J522" s="51" t="s">
        <v>48</v>
      </c>
      <c r="K522" s="51" t="s">
        <v>143</v>
      </c>
      <c r="L522" s="53">
        <v>2</v>
      </c>
      <c r="M522" s="51" t="s">
        <v>14</v>
      </c>
      <c r="N522" s="68">
        <v>9800</v>
      </c>
    </row>
    <row r="523" spans="1:14" ht="50">
      <c r="A523" s="50">
        <v>499</v>
      </c>
      <c r="B523" s="51" t="s">
        <v>798</v>
      </c>
      <c r="C523" s="51" t="s">
        <v>570</v>
      </c>
      <c r="D523" s="51" t="s">
        <v>176</v>
      </c>
      <c r="E523" s="51" t="s">
        <v>60</v>
      </c>
      <c r="F523" s="51" t="s">
        <v>139</v>
      </c>
      <c r="G523" s="52" t="s">
        <v>140</v>
      </c>
      <c r="H523" s="52" t="s">
        <v>170</v>
      </c>
      <c r="I523" s="51" t="s">
        <v>387</v>
      </c>
      <c r="J523" s="51" t="s">
        <v>48</v>
      </c>
      <c r="K523" s="51" t="s">
        <v>143</v>
      </c>
      <c r="L523" s="53">
        <v>100</v>
      </c>
      <c r="M523" s="51" t="s">
        <v>764</v>
      </c>
      <c r="N523" s="68">
        <v>546</v>
      </c>
    </row>
    <row r="524" spans="1:14" ht="50">
      <c r="A524" s="50">
        <v>500</v>
      </c>
      <c r="B524" s="51" t="s">
        <v>799</v>
      </c>
      <c r="C524" s="51" t="s">
        <v>570</v>
      </c>
      <c r="D524" s="51" t="s">
        <v>176</v>
      </c>
      <c r="E524" s="51" t="s">
        <v>60</v>
      </c>
      <c r="F524" s="51" t="s">
        <v>139</v>
      </c>
      <c r="G524" s="52" t="s">
        <v>140</v>
      </c>
      <c r="H524" s="52" t="s">
        <v>170</v>
      </c>
      <c r="I524" s="51" t="s">
        <v>387</v>
      </c>
      <c r="J524" s="51" t="s">
        <v>48</v>
      </c>
      <c r="K524" s="51" t="s">
        <v>143</v>
      </c>
      <c r="L524" s="53">
        <v>100</v>
      </c>
      <c r="M524" s="51" t="s">
        <v>764</v>
      </c>
      <c r="N524" s="68">
        <v>933</v>
      </c>
    </row>
    <row r="525" spans="1:14" ht="50">
      <c r="A525" s="50">
        <v>501</v>
      </c>
      <c r="B525" s="51" t="s">
        <v>800</v>
      </c>
      <c r="C525" s="51" t="s">
        <v>570</v>
      </c>
      <c r="D525" s="51" t="s">
        <v>176</v>
      </c>
      <c r="E525" s="51" t="s">
        <v>60</v>
      </c>
      <c r="F525" s="51" t="s">
        <v>139</v>
      </c>
      <c r="G525" s="52" t="s">
        <v>140</v>
      </c>
      <c r="H525" s="52" t="s">
        <v>170</v>
      </c>
      <c r="I525" s="51" t="s">
        <v>387</v>
      </c>
      <c r="J525" s="51" t="s">
        <v>48</v>
      </c>
      <c r="K525" s="51" t="s">
        <v>143</v>
      </c>
      <c r="L525" s="53">
        <v>100</v>
      </c>
      <c r="M525" s="51" t="s">
        <v>764</v>
      </c>
      <c r="N525" s="68">
        <v>522.9</v>
      </c>
    </row>
    <row r="526" spans="1:14" ht="37.5">
      <c r="A526" s="50">
        <v>502</v>
      </c>
      <c r="B526" s="51" t="s">
        <v>801</v>
      </c>
      <c r="C526" s="51" t="s">
        <v>570</v>
      </c>
      <c r="D526" s="51" t="s">
        <v>176</v>
      </c>
      <c r="E526" s="51" t="s">
        <v>60</v>
      </c>
      <c r="F526" s="51" t="s">
        <v>139</v>
      </c>
      <c r="G526" s="52" t="s">
        <v>140</v>
      </c>
      <c r="H526" s="52" t="s">
        <v>170</v>
      </c>
      <c r="I526" s="51" t="s">
        <v>387</v>
      </c>
      <c r="J526" s="51" t="s">
        <v>48</v>
      </c>
      <c r="K526" s="51" t="s">
        <v>143</v>
      </c>
      <c r="L526" s="53">
        <v>30</v>
      </c>
      <c r="M526" s="51" t="s">
        <v>764</v>
      </c>
      <c r="N526" s="68">
        <v>388.2</v>
      </c>
    </row>
    <row r="527" spans="1:14" ht="37.5">
      <c r="A527" s="50">
        <v>503</v>
      </c>
      <c r="B527" s="51" t="s">
        <v>802</v>
      </c>
      <c r="C527" s="51" t="s">
        <v>570</v>
      </c>
      <c r="D527" s="51" t="s">
        <v>176</v>
      </c>
      <c r="E527" s="51" t="s">
        <v>60</v>
      </c>
      <c r="F527" s="51" t="s">
        <v>139</v>
      </c>
      <c r="G527" s="52" t="s">
        <v>140</v>
      </c>
      <c r="H527" s="52" t="s">
        <v>170</v>
      </c>
      <c r="I527" s="51" t="s">
        <v>387</v>
      </c>
      <c r="J527" s="51" t="s">
        <v>48</v>
      </c>
      <c r="K527" s="51" t="s">
        <v>143</v>
      </c>
      <c r="L527" s="53">
        <v>30</v>
      </c>
      <c r="M527" s="51" t="s">
        <v>764</v>
      </c>
      <c r="N527" s="68">
        <v>852.3</v>
      </c>
    </row>
    <row r="528" spans="1:14" ht="37.5">
      <c r="A528" s="50">
        <v>504</v>
      </c>
      <c r="B528" s="51" t="s">
        <v>803</v>
      </c>
      <c r="C528" s="51" t="s">
        <v>570</v>
      </c>
      <c r="D528" s="51" t="s">
        <v>176</v>
      </c>
      <c r="E528" s="51" t="s">
        <v>60</v>
      </c>
      <c r="F528" s="51" t="s">
        <v>139</v>
      </c>
      <c r="G528" s="52" t="s">
        <v>140</v>
      </c>
      <c r="H528" s="52" t="s">
        <v>170</v>
      </c>
      <c r="I528" s="51" t="s">
        <v>387</v>
      </c>
      <c r="J528" s="51" t="s">
        <v>48</v>
      </c>
      <c r="K528" s="51" t="s">
        <v>143</v>
      </c>
      <c r="L528" s="53">
        <v>30</v>
      </c>
      <c r="M528" s="51" t="s">
        <v>764</v>
      </c>
      <c r="N528" s="68">
        <v>1572.73</v>
      </c>
    </row>
    <row r="529" spans="1:14" ht="37.5">
      <c r="A529" s="50">
        <v>505</v>
      </c>
      <c r="B529" s="51" t="s">
        <v>804</v>
      </c>
      <c r="C529" s="51" t="s">
        <v>570</v>
      </c>
      <c r="D529" s="51" t="s">
        <v>176</v>
      </c>
      <c r="E529" s="51" t="s">
        <v>60</v>
      </c>
      <c r="F529" s="51" t="s">
        <v>139</v>
      </c>
      <c r="G529" s="52" t="s">
        <v>140</v>
      </c>
      <c r="H529" s="52" t="s">
        <v>170</v>
      </c>
      <c r="I529" s="51" t="s">
        <v>387</v>
      </c>
      <c r="J529" s="51" t="s">
        <v>48</v>
      </c>
      <c r="K529" s="51" t="s">
        <v>143</v>
      </c>
      <c r="L529" s="53">
        <v>30</v>
      </c>
      <c r="M529" s="51" t="s">
        <v>764</v>
      </c>
      <c r="N529" s="68">
        <v>1649.4</v>
      </c>
    </row>
    <row r="530" spans="1:14" ht="37.5">
      <c r="A530" s="50">
        <v>506</v>
      </c>
      <c r="B530" s="51" t="s">
        <v>805</v>
      </c>
      <c r="C530" s="51" t="s">
        <v>570</v>
      </c>
      <c r="D530" s="51" t="s">
        <v>176</v>
      </c>
      <c r="E530" s="51" t="s">
        <v>60</v>
      </c>
      <c r="F530" s="51" t="s">
        <v>139</v>
      </c>
      <c r="G530" s="52" t="s">
        <v>140</v>
      </c>
      <c r="H530" s="52" t="s">
        <v>170</v>
      </c>
      <c r="I530" s="51" t="s">
        <v>387</v>
      </c>
      <c r="J530" s="51" t="s">
        <v>48</v>
      </c>
      <c r="K530" s="51" t="s">
        <v>143</v>
      </c>
      <c r="L530" s="53">
        <v>1</v>
      </c>
      <c r="M530" s="51" t="s">
        <v>14</v>
      </c>
      <c r="N530" s="68">
        <v>112.21</v>
      </c>
    </row>
    <row r="531" spans="1:14" ht="37.5">
      <c r="A531" s="50">
        <v>507</v>
      </c>
      <c r="B531" s="51" t="s">
        <v>806</v>
      </c>
      <c r="C531" s="51" t="s">
        <v>570</v>
      </c>
      <c r="D531" s="51" t="s">
        <v>176</v>
      </c>
      <c r="E531" s="51" t="s">
        <v>60</v>
      </c>
      <c r="F531" s="51" t="s">
        <v>139</v>
      </c>
      <c r="G531" s="52" t="s">
        <v>140</v>
      </c>
      <c r="H531" s="52" t="s">
        <v>170</v>
      </c>
      <c r="I531" s="51" t="s">
        <v>387</v>
      </c>
      <c r="J531" s="51" t="s">
        <v>48</v>
      </c>
      <c r="K531" s="51" t="s">
        <v>143</v>
      </c>
      <c r="L531" s="53">
        <v>1</v>
      </c>
      <c r="M531" s="51" t="s">
        <v>14</v>
      </c>
      <c r="N531" s="68">
        <v>643.29999999999995</v>
      </c>
    </row>
    <row r="532" spans="1:14" ht="37.5">
      <c r="A532" s="50">
        <v>508</v>
      </c>
      <c r="B532" s="51" t="s">
        <v>807</v>
      </c>
      <c r="C532" s="51" t="s">
        <v>570</v>
      </c>
      <c r="D532" s="51" t="s">
        <v>176</v>
      </c>
      <c r="E532" s="51" t="s">
        <v>60</v>
      </c>
      <c r="F532" s="51" t="s">
        <v>139</v>
      </c>
      <c r="G532" s="52" t="s">
        <v>140</v>
      </c>
      <c r="H532" s="52" t="s">
        <v>170</v>
      </c>
      <c r="I532" s="51" t="s">
        <v>387</v>
      </c>
      <c r="J532" s="51" t="s">
        <v>48</v>
      </c>
      <c r="K532" s="51" t="s">
        <v>143</v>
      </c>
      <c r="L532" s="53">
        <v>1</v>
      </c>
      <c r="M532" s="51" t="s">
        <v>14</v>
      </c>
      <c r="N532" s="68">
        <v>664.1</v>
      </c>
    </row>
    <row r="533" spans="1:14" ht="62.5">
      <c r="A533" s="50">
        <v>509</v>
      </c>
      <c r="B533" s="51" t="s">
        <v>808</v>
      </c>
      <c r="C533" s="51" t="s">
        <v>570</v>
      </c>
      <c r="D533" s="51" t="s">
        <v>176</v>
      </c>
      <c r="E533" s="51" t="s">
        <v>60</v>
      </c>
      <c r="F533" s="51" t="s">
        <v>139</v>
      </c>
      <c r="G533" s="52" t="s">
        <v>140</v>
      </c>
      <c r="H533" s="52" t="s">
        <v>170</v>
      </c>
      <c r="I533" s="51" t="s">
        <v>387</v>
      </c>
      <c r="J533" s="51" t="s">
        <v>48</v>
      </c>
      <c r="K533" s="51" t="s">
        <v>143</v>
      </c>
      <c r="L533" s="53">
        <v>1</v>
      </c>
      <c r="M533" s="51" t="s">
        <v>18</v>
      </c>
      <c r="N533" s="68">
        <v>151.5</v>
      </c>
    </row>
    <row r="534" spans="1:14" ht="37.5">
      <c r="A534" s="50">
        <v>510</v>
      </c>
      <c r="B534" s="51" t="s">
        <v>809</v>
      </c>
      <c r="C534" s="51" t="s">
        <v>570</v>
      </c>
      <c r="D534" s="51" t="s">
        <v>176</v>
      </c>
      <c r="E534" s="51" t="s">
        <v>60</v>
      </c>
      <c r="F534" s="51" t="s">
        <v>139</v>
      </c>
      <c r="G534" s="52" t="s">
        <v>140</v>
      </c>
      <c r="H534" s="52" t="s">
        <v>170</v>
      </c>
      <c r="I534" s="51" t="s">
        <v>387</v>
      </c>
      <c r="J534" s="51" t="s">
        <v>48</v>
      </c>
      <c r="K534" s="51" t="s">
        <v>143</v>
      </c>
      <c r="L534" s="53">
        <v>1</v>
      </c>
      <c r="M534" s="51" t="s">
        <v>18</v>
      </c>
      <c r="N534" s="68">
        <v>490.20000000000005</v>
      </c>
    </row>
    <row r="535" spans="1:14" ht="62.5">
      <c r="A535" s="50">
        <v>511</v>
      </c>
      <c r="B535" s="51" t="s">
        <v>810</v>
      </c>
      <c r="C535" s="51" t="s">
        <v>570</v>
      </c>
      <c r="D535" s="51" t="s">
        <v>176</v>
      </c>
      <c r="E535" s="51" t="s">
        <v>60</v>
      </c>
      <c r="F535" s="51" t="s">
        <v>139</v>
      </c>
      <c r="G535" s="52" t="s">
        <v>140</v>
      </c>
      <c r="H535" s="52" t="s">
        <v>170</v>
      </c>
      <c r="I535" s="51" t="s">
        <v>387</v>
      </c>
      <c r="J535" s="51" t="s">
        <v>48</v>
      </c>
      <c r="K535" s="51" t="s">
        <v>143</v>
      </c>
      <c r="L535" s="53">
        <v>10</v>
      </c>
      <c r="M535" s="51" t="s">
        <v>764</v>
      </c>
      <c r="N535" s="68">
        <v>743.6</v>
      </c>
    </row>
    <row r="536" spans="1:14" ht="75">
      <c r="A536" s="50">
        <v>512</v>
      </c>
      <c r="B536" s="51" t="s">
        <v>811</v>
      </c>
      <c r="C536" s="51" t="s">
        <v>570</v>
      </c>
      <c r="D536" s="51" t="s">
        <v>176</v>
      </c>
      <c r="E536" s="51" t="s">
        <v>60</v>
      </c>
      <c r="F536" s="51" t="s">
        <v>139</v>
      </c>
      <c r="G536" s="52" t="s">
        <v>140</v>
      </c>
      <c r="H536" s="52" t="s">
        <v>170</v>
      </c>
      <c r="I536" s="51" t="s">
        <v>387</v>
      </c>
      <c r="J536" s="51" t="s">
        <v>48</v>
      </c>
      <c r="K536" s="51" t="s">
        <v>143</v>
      </c>
      <c r="L536" s="53">
        <v>20</v>
      </c>
      <c r="M536" s="51" t="s">
        <v>14</v>
      </c>
      <c r="N536" s="68">
        <v>633.40000000000009</v>
      </c>
    </row>
    <row r="537" spans="1:14" ht="37.5">
      <c r="A537" s="50">
        <v>513</v>
      </c>
      <c r="B537" s="51" t="s">
        <v>812</v>
      </c>
      <c r="C537" s="51" t="s">
        <v>570</v>
      </c>
      <c r="D537" s="51" t="s">
        <v>176</v>
      </c>
      <c r="E537" s="51" t="s">
        <v>60</v>
      </c>
      <c r="F537" s="51" t="s">
        <v>139</v>
      </c>
      <c r="G537" s="52" t="s">
        <v>140</v>
      </c>
      <c r="H537" s="52" t="s">
        <v>170</v>
      </c>
      <c r="I537" s="51" t="s">
        <v>387</v>
      </c>
      <c r="J537" s="51" t="s">
        <v>48</v>
      </c>
      <c r="K537" s="51" t="s">
        <v>143</v>
      </c>
      <c r="L537" s="53">
        <v>20</v>
      </c>
      <c r="M537" s="51" t="s">
        <v>14</v>
      </c>
      <c r="N537" s="68">
        <v>250</v>
      </c>
    </row>
    <row r="538" spans="1:14" ht="50">
      <c r="A538" s="50">
        <v>514</v>
      </c>
      <c r="B538" s="51" t="s">
        <v>813</v>
      </c>
      <c r="C538" s="51" t="s">
        <v>570</v>
      </c>
      <c r="D538" s="51" t="s">
        <v>176</v>
      </c>
      <c r="E538" s="51" t="s">
        <v>60</v>
      </c>
      <c r="F538" s="51" t="s">
        <v>139</v>
      </c>
      <c r="G538" s="52" t="s">
        <v>140</v>
      </c>
      <c r="H538" s="52" t="s">
        <v>170</v>
      </c>
      <c r="I538" s="51" t="s">
        <v>387</v>
      </c>
      <c r="J538" s="51" t="s">
        <v>48</v>
      </c>
      <c r="K538" s="51" t="s">
        <v>143</v>
      </c>
      <c r="L538" s="53">
        <v>20</v>
      </c>
      <c r="M538" s="51" t="s">
        <v>14</v>
      </c>
      <c r="N538" s="68">
        <v>208.94</v>
      </c>
    </row>
    <row r="539" spans="1:14" ht="25">
      <c r="A539" s="50">
        <v>515</v>
      </c>
      <c r="B539" s="51" t="s">
        <v>814</v>
      </c>
      <c r="C539" s="51" t="s">
        <v>570</v>
      </c>
      <c r="D539" s="51" t="s">
        <v>176</v>
      </c>
      <c r="E539" s="51" t="s">
        <v>60</v>
      </c>
      <c r="F539" s="51" t="s">
        <v>139</v>
      </c>
      <c r="G539" s="52" t="s">
        <v>140</v>
      </c>
      <c r="H539" s="52" t="s">
        <v>170</v>
      </c>
      <c r="I539" s="51" t="s">
        <v>387</v>
      </c>
      <c r="J539" s="51" t="s">
        <v>48</v>
      </c>
      <c r="K539" s="51" t="s">
        <v>143</v>
      </c>
      <c r="L539" s="53">
        <v>2</v>
      </c>
      <c r="M539" s="51" t="s">
        <v>14</v>
      </c>
      <c r="N539" s="68">
        <v>800</v>
      </c>
    </row>
    <row r="540" spans="1:14" ht="37.5">
      <c r="A540" s="50">
        <v>516</v>
      </c>
      <c r="B540" s="51" t="s">
        <v>815</v>
      </c>
      <c r="C540" s="51" t="s">
        <v>570</v>
      </c>
      <c r="D540" s="51" t="s">
        <v>176</v>
      </c>
      <c r="E540" s="51" t="s">
        <v>60</v>
      </c>
      <c r="F540" s="51" t="s">
        <v>139</v>
      </c>
      <c r="G540" s="52" t="s">
        <v>140</v>
      </c>
      <c r="H540" s="52" t="s">
        <v>170</v>
      </c>
      <c r="I540" s="51" t="s">
        <v>387</v>
      </c>
      <c r="J540" s="51" t="s">
        <v>48</v>
      </c>
      <c r="K540" s="51" t="s">
        <v>143</v>
      </c>
      <c r="L540" s="53">
        <v>2</v>
      </c>
      <c r="M540" s="51" t="s">
        <v>14</v>
      </c>
      <c r="N540" s="68">
        <v>133.85999999999999</v>
      </c>
    </row>
    <row r="541" spans="1:14" ht="25">
      <c r="A541" s="50">
        <v>517</v>
      </c>
      <c r="B541" s="51" t="s">
        <v>816</v>
      </c>
      <c r="C541" s="51" t="s">
        <v>570</v>
      </c>
      <c r="D541" s="51" t="s">
        <v>176</v>
      </c>
      <c r="E541" s="51" t="s">
        <v>60</v>
      </c>
      <c r="F541" s="51" t="s">
        <v>139</v>
      </c>
      <c r="G541" s="52" t="s">
        <v>140</v>
      </c>
      <c r="H541" s="52" t="s">
        <v>170</v>
      </c>
      <c r="I541" s="51" t="s">
        <v>387</v>
      </c>
      <c r="J541" s="51" t="s">
        <v>48</v>
      </c>
      <c r="K541" s="51" t="s">
        <v>143</v>
      </c>
      <c r="L541" s="53">
        <v>6</v>
      </c>
      <c r="M541" s="51" t="s">
        <v>817</v>
      </c>
      <c r="N541" s="68">
        <v>296.90000000000003</v>
      </c>
    </row>
    <row r="542" spans="1:14" ht="37.5">
      <c r="A542" s="50">
        <v>518</v>
      </c>
      <c r="B542" s="51" t="s">
        <v>818</v>
      </c>
      <c r="C542" s="51" t="s">
        <v>570</v>
      </c>
      <c r="D542" s="51" t="s">
        <v>176</v>
      </c>
      <c r="E542" s="51" t="s">
        <v>60</v>
      </c>
      <c r="F542" s="51" t="s">
        <v>139</v>
      </c>
      <c r="G542" s="52" t="s">
        <v>140</v>
      </c>
      <c r="H542" s="52" t="s">
        <v>170</v>
      </c>
      <c r="I542" s="51" t="s">
        <v>387</v>
      </c>
      <c r="J542" s="51" t="s">
        <v>48</v>
      </c>
      <c r="K542" s="51" t="s">
        <v>143</v>
      </c>
      <c r="L542" s="53">
        <v>6</v>
      </c>
      <c r="M542" s="51" t="s">
        <v>817</v>
      </c>
      <c r="N542" s="68">
        <v>442.40000000000003</v>
      </c>
    </row>
    <row r="543" spans="1:14" ht="25">
      <c r="A543" s="50">
        <v>519</v>
      </c>
      <c r="B543" s="51" t="s">
        <v>819</v>
      </c>
      <c r="C543" s="51" t="s">
        <v>570</v>
      </c>
      <c r="D543" s="51" t="s">
        <v>176</v>
      </c>
      <c r="E543" s="51" t="s">
        <v>60</v>
      </c>
      <c r="F543" s="51" t="s">
        <v>139</v>
      </c>
      <c r="G543" s="52" t="s">
        <v>140</v>
      </c>
      <c r="H543" s="52" t="s">
        <v>170</v>
      </c>
      <c r="I543" s="51" t="s">
        <v>387</v>
      </c>
      <c r="J543" s="51" t="s">
        <v>48</v>
      </c>
      <c r="K543" s="51" t="s">
        <v>143</v>
      </c>
      <c r="L543" s="53">
        <v>10</v>
      </c>
      <c r="M543" s="51" t="s">
        <v>14</v>
      </c>
      <c r="N543" s="68">
        <v>497.1</v>
      </c>
    </row>
    <row r="544" spans="1:14" ht="25">
      <c r="A544" s="50">
        <v>520</v>
      </c>
      <c r="B544" s="51" t="s">
        <v>820</v>
      </c>
      <c r="C544" s="51" t="s">
        <v>570</v>
      </c>
      <c r="D544" s="51" t="s">
        <v>176</v>
      </c>
      <c r="E544" s="51" t="s">
        <v>60</v>
      </c>
      <c r="F544" s="51" t="s">
        <v>139</v>
      </c>
      <c r="G544" s="52" t="s">
        <v>140</v>
      </c>
      <c r="H544" s="52" t="s">
        <v>170</v>
      </c>
      <c r="I544" s="51" t="s">
        <v>387</v>
      </c>
      <c r="J544" s="51" t="s">
        <v>48</v>
      </c>
      <c r="K544" s="51" t="s">
        <v>143</v>
      </c>
      <c r="L544" s="53">
        <v>5</v>
      </c>
      <c r="M544" s="51" t="s">
        <v>14</v>
      </c>
      <c r="N544" s="68">
        <v>1227</v>
      </c>
    </row>
    <row r="545" spans="1:14" ht="25">
      <c r="A545" s="50">
        <v>521</v>
      </c>
      <c r="B545" s="51" t="s">
        <v>821</v>
      </c>
      <c r="C545" s="51" t="s">
        <v>570</v>
      </c>
      <c r="D545" s="51" t="s">
        <v>176</v>
      </c>
      <c r="E545" s="51" t="s">
        <v>60</v>
      </c>
      <c r="F545" s="51" t="s">
        <v>139</v>
      </c>
      <c r="G545" s="52" t="s">
        <v>140</v>
      </c>
      <c r="H545" s="52" t="s">
        <v>170</v>
      </c>
      <c r="I545" s="51" t="s">
        <v>387</v>
      </c>
      <c r="J545" s="51" t="s">
        <v>48</v>
      </c>
      <c r="K545" s="51" t="s">
        <v>143</v>
      </c>
      <c r="L545" s="53">
        <v>5</v>
      </c>
      <c r="M545" s="51" t="s">
        <v>14</v>
      </c>
      <c r="N545" s="68">
        <v>768.40000000000009</v>
      </c>
    </row>
    <row r="546" spans="1:14" ht="25">
      <c r="A546" s="50">
        <v>522</v>
      </c>
      <c r="B546" s="51" t="s">
        <v>822</v>
      </c>
      <c r="C546" s="51" t="s">
        <v>570</v>
      </c>
      <c r="D546" s="51" t="s">
        <v>176</v>
      </c>
      <c r="E546" s="51" t="s">
        <v>60</v>
      </c>
      <c r="F546" s="51" t="s">
        <v>139</v>
      </c>
      <c r="G546" s="52" t="s">
        <v>140</v>
      </c>
      <c r="H546" s="52" t="s">
        <v>170</v>
      </c>
      <c r="I546" s="51" t="s">
        <v>387</v>
      </c>
      <c r="J546" s="51" t="s">
        <v>48</v>
      </c>
      <c r="K546" s="51" t="s">
        <v>143</v>
      </c>
      <c r="L546" s="53">
        <v>20</v>
      </c>
      <c r="M546" s="51" t="s">
        <v>14</v>
      </c>
      <c r="N546" s="68">
        <v>646.20000000000005</v>
      </c>
    </row>
    <row r="547" spans="1:14" ht="50">
      <c r="A547" s="50">
        <v>523</v>
      </c>
      <c r="B547" s="51" t="s">
        <v>823</v>
      </c>
      <c r="C547" s="51" t="s">
        <v>570</v>
      </c>
      <c r="D547" s="51" t="s">
        <v>176</v>
      </c>
      <c r="E547" s="51" t="s">
        <v>60</v>
      </c>
      <c r="F547" s="51" t="s">
        <v>139</v>
      </c>
      <c r="G547" s="52" t="s">
        <v>140</v>
      </c>
      <c r="H547" s="52" t="s">
        <v>170</v>
      </c>
      <c r="I547" s="51" t="s">
        <v>387</v>
      </c>
      <c r="J547" s="51" t="s">
        <v>48</v>
      </c>
      <c r="K547" s="51" t="s">
        <v>143</v>
      </c>
      <c r="L547" s="53">
        <v>20</v>
      </c>
      <c r="M547" s="51" t="s">
        <v>14</v>
      </c>
      <c r="N547" s="68">
        <v>751</v>
      </c>
    </row>
    <row r="548" spans="1:14" ht="50">
      <c r="A548" s="50">
        <v>524</v>
      </c>
      <c r="B548" s="51" t="s">
        <v>824</v>
      </c>
      <c r="C548" s="51" t="s">
        <v>570</v>
      </c>
      <c r="D548" s="51" t="s">
        <v>176</v>
      </c>
      <c r="E548" s="51" t="s">
        <v>60</v>
      </c>
      <c r="F548" s="51" t="s">
        <v>139</v>
      </c>
      <c r="G548" s="52" t="s">
        <v>140</v>
      </c>
      <c r="H548" s="52" t="s">
        <v>170</v>
      </c>
      <c r="I548" s="51" t="s">
        <v>387</v>
      </c>
      <c r="J548" s="51" t="s">
        <v>48</v>
      </c>
      <c r="K548" s="51" t="s">
        <v>143</v>
      </c>
      <c r="L548" s="53">
        <v>20</v>
      </c>
      <c r="M548" s="51" t="s">
        <v>14</v>
      </c>
      <c r="N548" s="68">
        <v>525</v>
      </c>
    </row>
    <row r="549" spans="1:14" ht="50">
      <c r="A549" s="50">
        <v>525</v>
      </c>
      <c r="B549" s="51" t="s">
        <v>825</v>
      </c>
      <c r="C549" s="51" t="s">
        <v>570</v>
      </c>
      <c r="D549" s="51" t="s">
        <v>176</v>
      </c>
      <c r="E549" s="51" t="s">
        <v>60</v>
      </c>
      <c r="F549" s="51" t="s">
        <v>139</v>
      </c>
      <c r="G549" s="52" t="s">
        <v>140</v>
      </c>
      <c r="H549" s="52" t="s">
        <v>170</v>
      </c>
      <c r="I549" s="51" t="s">
        <v>387</v>
      </c>
      <c r="J549" s="51" t="s">
        <v>48</v>
      </c>
      <c r="K549" s="51" t="s">
        <v>143</v>
      </c>
      <c r="L549" s="53">
        <v>20</v>
      </c>
      <c r="M549" s="51" t="s">
        <v>14</v>
      </c>
      <c r="N549" s="68">
        <v>121.50000000000001</v>
      </c>
    </row>
    <row r="550" spans="1:14" ht="50">
      <c r="A550" s="50">
        <v>526</v>
      </c>
      <c r="B550" s="51" t="s">
        <v>826</v>
      </c>
      <c r="C550" s="51" t="s">
        <v>570</v>
      </c>
      <c r="D550" s="51" t="s">
        <v>176</v>
      </c>
      <c r="E550" s="51" t="s">
        <v>60</v>
      </c>
      <c r="F550" s="51" t="s">
        <v>139</v>
      </c>
      <c r="G550" s="52" t="s">
        <v>140</v>
      </c>
      <c r="H550" s="52" t="s">
        <v>170</v>
      </c>
      <c r="I550" s="51" t="s">
        <v>387</v>
      </c>
      <c r="J550" s="51" t="s">
        <v>48</v>
      </c>
      <c r="K550" s="51" t="s">
        <v>143</v>
      </c>
      <c r="L550" s="53">
        <v>50</v>
      </c>
      <c r="M550" s="51" t="s">
        <v>14</v>
      </c>
      <c r="N550" s="68">
        <v>114.99999999999999</v>
      </c>
    </row>
    <row r="551" spans="1:14" ht="87.5">
      <c r="A551" s="50">
        <v>527</v>
      </c>
      <c r="B551" s="51" t="s">
        <v>827</v>
      </c>
      <c r="C551" s="51" t="s">
        <v>570</v>
      </c>
      <c r="D551" s="51" t="s">
        <v>176</v>
      </c>
      <c r="E551" s="51" t="s">
        <v>60</v>
      </c>
      <c r="F551" s="51" t="s">
        <v>139</v>
      </c>
      <c r="G551" s="52" t="s">
        <v>140</v>
      </c>
      <c r="H551" s="52" t="s">
        <v>170</v>
      </c>
      <c r="I551" s="51" t="s">
        <v>387</v>
      </c>
      <c r="J551" s="51" t="s">
        <v>48</v>
      </c>
      <c r="K551" s="51" t="s">
        <v>143</v>
      </c>
      <c r="L551" s="53">
        <v>50</v>
      </c>
      <c r="M551" s="51" t="s">
        <v>14</v>
      </c>
      <c r="N551" s="68">
        <v>122.50000000000001</v>
      </c>
    </row>
    <row r="552" spans="1:14" ht="87.5">
      <c r="A552" s="50">
        <v>528</v>
      </c>
      <c r="B552" s="51" t="s">
        <v>828</v>
      </c>
      <c r="C552" s="51" t="s">
        <v>570</v>
      </c>
      <c r="D552" s="51" t="s">
        <v>176</v>
      </c>
      <c r="E552" s="51" t="s">
        <v>60</v>
      </c>
      <c r="F552" s="51" t="s">
        <v>139</v>
      </c>
      <c r="G552" s="52" t="s">
        <v>140</v>
      </c>
      <c r="H552" s="52" t="s">
        <v>170</v>
      </c>
      <c r="I552" s="51" t="s">
        <v>387</v>
      </c>
      <c r="J552" s="51" t="s">
        <v>48</v>
      </c>
      <c r="K552" s="51" t="s">
        <v>143</v>
      </c>
      <c r="L552" s="53">
        <v>50</v>
      </c>
      <c r="M552" s="51" t="s">
        <v>14</v>
      </c>
      <c r="N552" s="68">
        <v>246</v>
      </c>
    </row>
    <row r="553" spans="1:14" ht="87.5">
      <c r="A553" s="50">
        <v>529</v>
      </c>
      <c r="B553" s="51" t="s">
        <v>829</v>
      </c>
      <c r="C553" s="51" t="s">
        <v>570</v>
      </c>
      <c r="D553" s="51" t="s">
        <v>176</v>
      </c>
      <c r="E553" s="51" t="s">
        <v>60</v>
      </c>
      <c r="F553" s="51" t="s">
        <v>139</v>
      </c>
      <c r="G553" s="52" t="s">
        <v>140</v>
      </c>
      <c r="H553" s="52" t="s">
        <v>170</v>
      </c>
      <c r="I553" s="51" t="s">
        <v>387</v>
      </c>
      <c r="J553" s="51" t="s">
        <v>48</v>
      </c>
      <c r="K553" s="51" t="s">
        <v>143</v>
      </c>
      <c r="L553" s="53">
        <v>50</v>
      </c>
      <c r="M553" s="51" t="s">
        <v>14</v>
      </c>
      <c r="N553" s="68">
        <v>304</v>
      </c>
    </row>
    <row r="554" spans="1:14" ht="25">
      <c r="A554" s="50">
        <v>530</v>
      </c>
      <c r="B554" s="51" t="s">
        <v>830</v>
      </c>
      <c r="C554" s="51" t="s">
        <v>570</v>
      </c>
      <c r="D554" s="51" t="s">
        <v>176</v>
      </c>
      <c r="E554" s="51" t="s">
        <v>60</v>
      </c>
      <c r="F554" s="51" t="s">
        <v>139</v>
      </c>
      <c r="G554" s="52" t="s">
        <v>140</v>
      </c>
      <c r="H554" s="52" t="s">
        <v>170</v>
      </c>
      <c r="I554" s="51" t="s">
        <v>387</v>
      </c>
      <c r="J554" s="51" t="s">
        <v>48</v>
      </c>
      <c r="K554" s="51" t="s">
        <v>143</v>
      </c>
      <c r="L554" s="53">
        <v>50</v>
      </c>
      <c r="M554" s="51" t="s">
        <v>14</v>
      </c>
      <c r="N554" s="68">
        <v>390</v>
      </c>
    </row>
    <row r="555" spans="1:14" ht="25">
      <c r="A555" s="50">
        <v>531</v>
      </c>
      <c r="B555" s="51" t="s">
        <v>831</v>
      </c>
      <c r="C555" s="51" t="s">
        <v>570</v>
      </c>
      <c r="D555" s="51" t="s">
        <v>176</v>
      </c>
      <c r="E555" s="51" t="s">
        <v>60</v>
      </c>
      <c r="F555" s="51" t="s">
        <v>139</v>
      </c>
      <c r="G555" s="52" t="s">
        <v>140</v>
      </c>
      <c r="H555" s="52" t="s">
        <v>170</v>
      </c>
      <c r="I555" s="51" t="s">
        <v>387</v>
      </c>
      <c r="J555" s="51" t="s">
        <v>48</v>
      </c>
      <c r="K555" s="51" t="s">
        <v>143</v>
      </c>
      <c r="L555" s="53">
        <v>100</v>
      </c>
      <c r="M555" s="51" t="s">
        <v>14</v>
      </c>
      <c r="N555" s="68">
        <v>224.5</v>
      </c>
    </row>
    <row r="556" spans="1:14" ht="25">
      <c r="A556" s="50">
        <v>532</v>
      </c>
      <c r="B556" s="51" t="s">
        <v>832</v>
      </c>
      <c r="C556" s="51" t="s">
        <v>570</v>
      </c>
      <c r="D556" s="51" t="s">
        <v>176</v>
      </c>
      <c r="E556" s="51" t="s">
        <v>60</v>
      </c>
      <c r="F556" s="51" t="s">
        <v>139</v>
      </c>
      <c r="G556" s="52" t="s">
        <v>140</v>
      </c>
      <c r="H556" s="52" t="s">
        <v>170</v>
      </c>
      <c r="I556" s="51" t="s">
        <v>387</v>
      </c>
      <c r="J556" s="51" t="s">
        <v>48</v>
      </c>
      <c r="K556" s="51" t="s">
        <v>143</v>
      </c>
      <c r="L556" s="53">
        <v>100</v>
      </c>
      <c r="M556" s="51" t="s">
        <v>14</v>
      </c>
      <c r="N556" s="68">
        <v>619</v>
      </c>
    </row>
    <row r="557" spans="1:14" ht="87.5">
      <c r="A557" s="50">
        <v>533</v>
      </c>
      <c r="B557" s="51" t="s">
        <v>833</v>
      </c>
      <c r="C557" s="51" t="s">
        <v>570</v>
      </c>
      <c r="D557" s="51" t="s">
        <v>176</v>
      </c>
      <c r="E557" s="51" t="s">
        <v>60</v>
      </c>
      <c r="F557" s="51" t="s">
        <v>139</v>
      </c>
      <c r="G557" s="52" t="s">
        <v>140</v>
      </c>
      <c r="H557" s="52" t="s">
        <v>170</v>
      </c>
      <c r="I557" s="51" t="s">
        <v>387</v>
      </c>
      <c r="J557" s="51" t="s">
        <v>48</v>
      </c>
      <c r="K557" s="51" t="s">
        <v>143</v>
      </c>
      <c r="L557" s="53">
        <v>50</v>
      </c>
      <c r="M557" s="51" t="s">
        <v>14</v>
      </c>
      <c r="N557" s="68">
        <v>132.5</v>
      </c>
    </row>
    <row r="558" spans="1:14" ht="62.5">
      <c r="A558" s="50">
        <v>534</v>
      </c>
      <c r="B558" s="51" t="s">
        <v>834</v>
      </c>
      <c r="C558" s="51" t="s">
        <v>570</v>
      </c>
      <c r="D558" s="51" t="s">
        <v>176</v>
      </c>
      <c r="E558" s="51" t="s">
        <v>60</v>
      </c>
      <c r="F558" s="51" t="s">
        <v>139</v>
      </c>
      <c r="G558" s="52" t="s">
        <v>140</v>
      </c>
      <c r="H558" s="52" t="s">
        <v>170</v>
      </c>
      <c r="I558" s="51" t="s">
        <v>387</v>
      </c>
      <c r="J558" s="51" t="s">
        <v>48</v>
      </c>
      <c r="K558" s="51" t="s">
        <v>143</v>
      </c>
      <c r="L558" s="53">
        <v>50</v>
      </c>
      <c r="M558" s="51" t="s">
        <v>14</v>
      </c>
      <c r="N558" s="68">
        <v>264</v>
      </c>
    </row>
    <row r="559" spans="1:14" ht="25">
      <c r="A559" s="50">
        <v>535</v>
      </c>
      <c r="B559" s="51" t="s">
        <v>835</v>
      </c>
      <c r="C559" s="51" t="s">
        <v>570</v>
      </c>
      <c r="D559" s="51" t="s">
        <v>176</v>
      </c>
      <c r="E559" s="51" t="s">
        <v>60</v>
      </c>
      <c r="F559" s="51" t="s">
        <v>139</v>
      </c>
      <c r="G559" s="52" t="s">
        <v>140</v>
      </c>
      <c r="H559" s="52" t="s">
        <v>170</v>
      </c>
      <c r="I559" s="51" t="s">
        <v>387</v>
      </c>
      <c r="J559" s="51" t="s">
        <v>48</v>
      </c>
      <c r="K559" s="51" t="s">
        <v>143</v>
      </c>
      <c r="L559" s="53"/>
      <c r="M559" s="51"/>
      <c r="N559" s="68">
        <v>211</v>
      </c>
    </row>
    <row r="560" spans="1:14" ht="75">
      <c r="A560" s="50">
        <v>536</v>
      </c>
      <c r="B560" s="51" t="s">
        <v>836</v>
      </c>
      <c r="C560" s="51" t="s">
        <v>570</v>
      </c>
      <c r="D560" s="51" t="s">
        <v>176</v>
      </c>
      <c r="E560" s="51" t="s">
        <v>60</v>
      </c>
      <c r="F560" s="51" t="s">
        <v>139</v>
      </c>
      <c r="G560" s="52" t="s">
        <v>140</v>
      </c>
      <c r="H560" s="52" t="s">
        <v>170</v>
      </c>
      <c r="I560" s="51" t="s">
        <v>387</v>
      </c>
      <c r="J560" s="51" t="s">
        <v>48</v>
      </c>
      <c r="K560" s="51" t="s">
        <v>143</v>
      </c>
      <c r="L560" s="53">
        <v>50</v>
      </c>
      <c r="M560" s="51" t="s">
        <v>14</v>
      </c>
      <c r="N560" s="68">
        <v>61.8</v>
      </c>
    </row>
    <row r="561" spans="1:14" ht="25">
      <c r="A561" s="50">
        <v>537</v>
      </c>
      <c r="B561" s="51" t="s">
        <v>837</v>
      </c>
      <c r="C561" s="51" t="s">
        <v>570</v>
      </c>
      <c r="D561" s="51" t="s">
        <v>176</v>
      </c>
      <c r="E561" s="51" t="s">
        <v>60</v>
      </c>
      <c r="F561" s="51" t="s">
        <v>139</v>
      </c>
      <c r="G561" s="52" t="s">
        <v>140</v>
      </c>
      <c r="H561" s="52" t="s">
        <v>170</v>
      </c>
      <c r="I561" s="51" t="s">
        <v>387</v>
      </c>
      <c r="J561" s="51" t="s">
        <v>48</v>
      </c>
      <c r="K561" s="51" t="s">
        <v>143</v>
      </c>
      <c r="L561" s="53">
        <v>50</v>
      </c>
      <c r="M561" s="51" t="s">
        <v>14</v>
      </c>
      <c r="N561" s="68">
        <v>108.10000000000001</v>
      </c>
    </row>
    <row r="562" spans="1:14" ht="25">
      <c r="A562" s="50">
        <v>538</v>
      </c>
      <c r="B562" s="51" t="s">
        <v>838</v>
      </c>
      <c r="C562" s="51" t="s">
        <v>570</v>
      </c>
      <c r="D562" s="51" t="s">
        <v>176</v>
      </c>
      <c r="E562" s="51" t="s">
        <v>60</v>
      </c>
      <c r="F562" s="51" t="s">
        <v>139</v>
      </c>
      <c r="G562" s="52" t="s">
        <v>140</v>
      </c>
      <c r="H562" s="52" t="s">
        <v>170</v>
      </c>
      <c r="I562" s="51" t="s">
        <v>387</v>
      </c>
      <c r="J562" s="51" t="s">
        <v>48</v>
      </c>
      <c r="K562" s="51" t="s">
        <v>143</v>
      </c>
      <c r="L562" s="53">
        <v>50</v>
      </c>
      <c r="M562" s="51" t="s">
        <v>14</v>
      </c>
      <c r="N562" s="68">
        <v>300</v>
      </c>
    </row>
    <row r="563" spans="1:14" ht="25">
      <c r="A563" s="50">
        <v>539</v>
      </c>
      <c r="B563" s="51" t="s">
        <v>839</v>
      </c>
      <c r="C563" s="51" t="s">
        <v>570</v>
      </c>
      <c r="D563" s="51" t="s">
        <v>176</v>
      </c>
      <c r="E563" s="51" t="s">
        <v>60</v>
      </c>
      <c r="F563" s="51" t="s">
        <v>139</v>
      </c>
      <c r="G563" s="52" t="s">
        <v>140</v>
      </c>
      <c r="H563" s="52" t="s">
        <v>170</v>
      </c>
      <c r="I563" s="51" t="s">
        <v>387</v>
      </c>
      <c r="J563" s="51" t="s">
        <v>48</v>
      </c>
      <c r="K563" s="51" t="s">
        <v>143</v>
      </c>
      <c r="L563" s="53">
        <v>10</v>
      </c>
      <c r="M563" s="51" t="s">
        <v>14</v>
      </c>
      <c r="N563" s="68">
        <v>25.58</v>
      </c>
    </row>
    <row r="564" spans="1:14" ht="25">
      <c r="A564" s="50">
        <v>540</v>
      </c>
      <c r="B564" s="51" t="s">
        <v>840</v>
      </c>
      <c r="C564" s="51" t="s">
        <v>570</v>
      </c>
      <c r="D564" s="51" t="s">
        <v>176</v>
      </c>
      <c r="E564" s="51" t="s">
        <v>60</v>
      </c>
      <c r="F564" s="51" t="s">
        <v>139</v>
      </c>
      <c r="G564" s="52" t="s">
        <v>140</v>
      </c>
      <c r="H564" s="52" t="s">
        <v>170</v>
      </c>
      <c r="I564" s="51" t="s">
        <v>387</v>
      </c>
      <c r="J564" s="51" t="s">
        <v>48</v>
      </c>
      <c r="K564" s="51" t="s">
        <v>143</v>
      </c>
      <c r="L564" s="53">
        <v>10</v>
      </c>
      <c r="M564" s="51" t="s">
        <v>14</v>
      </c>
      <c r="N564" s="68">
        <v>1052.5</v>
      </c>
    </row>
    <row r="565" spans="1:14" ht="50">
      <c r="A565" s="50">
        <v>541</v>
      </c>
      <c r="B565" s="51" t="s">
        <v>841</v>
      </c>
      <c r="C565" s="51" t="s">
        <v>570</v>
      </c>
      <c r="D565" s="51" t="s">
        <v>176</v>
      </c>
      <c r="E565" s="51" t="s">
        <v>60</v>
      </c>
      <c r="F565" s="51" t="s">
        <v>139</v>
      </c>
      <c r="G565" s="52" t="s">
        <v>140</v>
      </c>
      <c r="H565" s="52" t="s">
        <v>170</v>
      </c>
      <c r="I565" s="51" t="s">
        <v>387</v>
      </c>
      <c r="J565" s="51" t="s">
        <v>48</v>
      </c>
      <c r="K565" s="51" t="s">
        <v>143</v>
      </c>
      <c r="L565" s="53">
        <v>2</v>
      </c>
      <c r="M565" s="51" t="s">
        <v>842</v>
      </c>
      <c r="N565" s="68">
        <v>982.96</v>
      </c>
    </row>
    <row r="566" spans="1:14" ht="62.5">
      <c r="A566" s="50">
        <v>542</v>
      </c>
      <c r="B566" s="51" t="s">
        <v>843</v>
      </c>
      <c r="C566" s="51" t="s">
        <v>570</v>
      </c>
      <c r="D566" s="51" t="s">
        <v>176</v>
      </c>
      <c r="E566" s="51" t="s">
        <v>60</v>
      </c>
      <c r="F566" s="51" t="s">
        <v>139</v>
      </c>
      <c r="G566" s="52" t="s">
        <v>140</v>
      </c>
      <c r="H566" s="52" t="s">
        <v>170</v>
      </c>
      <c r="I566" s="51" t="s">
        <v>387</v>
      </c>
      <c r="J566" s="51" t="s">
        <v>48</v>
      </c>
      <c r="K566" s="51" t="s">
        <v>143</v>
      </c>
      <c r="L566" s="53">
        <v>2</v>
      </c>
      <c r="M566" s="51" t="s">
        <v>14</v>
      </c>
      <c r="N566" s="68">
        <v>935.5</v>
      </c>
    </row>
    <row r="567" spans="1:14" ht="25">
      <c r="A567" s="50">
        <v>543</v>
      </c>
      <c r="B567" s="51" t="s">
        <v>844</v>
      </c>
      <c r="C567" s="51" t="s">
        <v>570</v>
      </c>
      <c r="D567" s="51" t="s">
        <v>176</v>
      </c>
      <c r="E567" s="51" t="s">
        <v>60</v>
      </c>
      <c r="F567" s="51" t="s">
        <v>139</v>
      </c>
      <c r="G567" s="52" t="s">
        <v>140</v>
      </c>
      <c r="H567" s="52" t="s">
        <v>170</v>
      </c>
      <c r="I567" s="51" t="s">
        <v>387</v>
      </c>
      <c r="J567" s="51" t="s">
        <v>48</v>
      </c>
      <c r="K567" s="51" t="s">
        <v>143</v>
      </c>
      <c r="L567" s="53">
        <v>1</v>
      </c>
      <c r="M567" s="51" t="s">
        <v>14</v>
      </c>
      <c r="N567" s="68">
        <v>845.36</v>
      </c>
    </row>
    <row r="568" spans="1:14" ht="62.5">
      <c r="A568" s="50">
        <v>544</v>
      </c>
      <c r="B568" s="51" t="s">
        <v>845</v>
      </c>
      <c r="C568" s="51" t="s">
        <v>570</v>
      </c>
      <c r="D568" s="51" t="s">
        <v>176</v>
      </c>
      <c r="E568" s="51" t="s">
        <v>60</v>
      </c>
      <c r="F568" s="51" t="s">
        <v>139</v>
      </c>
      <c r="G568" s="52" t="s">
        <v>140</v>
      </c>
      <c r="H568" s="52" t="s">
        <v>170</v>
      </c>
      <c r="I568" s="51" t="s">
        <v>387</v>
      </c>
      <c r="J568" s="51" t="s">
        <v>48</v>
      </c>
      <c r="K568" s="51" t="s">
        <v>143</v>
      </c>
      <c r="L568" s="53">
        <v>4</v>
      </c>
      <c r="M568" s="51" t="s">
        <v>14</v>
      </c>
      <c r="N568" s="68">
        <v>1167.96</v>
      </c>
    </row>
    <row r="569" spans="1:14" ht="62.5">
      <c r="A569" s="50">
        <v>545</v>
      </c>
      <c r="B569" s="51" t="s">
        <v>846</v>
      </c>
      <c r="C569" s="51" t="s">
        <v>570</v>
      </c>
      <c r="D569" s="51" t="s">
        <v>176</v>
      </c>
      <c r="E569" s="51" t="s">
        <v>60</v>
      </c>
      <c r="F569" s="51" t="s">
        <v>139</v>
      </c>
      <c r="G569" s="52" t="s">
        <v>140</v>
      </c>
      <c r="H569" s="52" t="s">
        <v>170</v>
      </c>
      <c r="I569" s="51" t="s">
        <v>387</v>
      </c>
      <c r="J569" s="51" t="s">
        <v>48</v>
      </c>
      <c r="K569" s="51" t="s">
        <v>143</v>
      </c>
      <c r="L569" s="53">
        <v>2</v>
      </c>
      <c r="M569" s="51" t="s">
        <v>14</v>
      </c>
      <c r="N569" s="68">
        <v>757.8</v>
      </c>
    </row>
    <row r="570" spans="1:14" ht="75">
      <c r="A570" s="50">
        <v>546</v>
      </c>
      <c r="B570" s="51" t="s">
        <v>847</v>
      </c>
      <c r="C570" s="51" t="s">
        <v>570</v>
      </c>
      <c r="D570" s="51" t="s">
        <v>176</v>
      </c>
      <c r="E570" s="51" t="s">
        <v>60</v>
      </c>
      <c r="F570" s="51" t="s">
        <v>139</v>
      </c>
      <c r="G570" s="52" t="s">
        <v>140</v>
      </c>
      <c r="H570" s="52" t="s">
        <v>170</v>
      </c>
      <c r="I570" s="51" t="s">
        <v>387</v>
      </c>
      <c r="J570" s="51" t="s">
        <v>48</v>
      </c>
      <c r="K570" s="51" t="s">
        <v>143</v>
      </c>
      <c r="L570" s="53">
        <v>2</v>
      </c>
      <c r="M570" s="51" t="s">
        <v>14</v>
      </c>
      <c r="N570" s="68">
        <v>1043</v>
      </c>
    </row>
    <row r="571" spans="1:14" ht="87.5">
      <c r="A571" s="50">
        <v>547</v>
      </c>
      <c r="B571" s="51" t="s">
        <v>848</v>
      </c>
      <c r="C571" s="51" t="s">
        <v>570</v>
      </c>
      <c r="D571" s="51" t="s">
        <v>176</v>
      </c>
      <c r="E571" s="51" t="s">
        <v>60</v>
      </c>
      <c r="F571" s="51" t="s">
        <v>139</v>
      </c>
      <c r="G571" s="52" t="s">
        <v>140</v>
      </c>
      <c r="H571" s="52" t="s">
        <v>170</v>
      </c>
      <c r="I571" s="51" t="s">
        <v>387</v>
      </c>
      <c r="J571" s="51" t="s">
        <v>48</v>
      </c>
      <c r="K571" s="51" t="s">
        <v>143</v>
      </c>
      <c r="L571" s="53">
        <v>2</v>
      </c>
      <c r="M571" s="51" t="s">
        <v>14</v>
      </c>
      <c r="N571" s="68">
        <v>1598.4</v>
      </c>
    </row>
    <row r="572" spans="1:14" ht="50">
      <c r="A572" s="50">
        <v>548</v>
      </c>
      <c r="B572" s="51" t="s">
        <v>849</v>
      </c>
      <c r="C572" s="51" t="s">
        <v>570</v>
      </c>
      <c r="D572" s="51" t="s">
        <v>176</v>
      </c>
      <c r="E572" s="51" t="s">
        <v>60</v>
      </c>
      <c r="F572" s="51" t="s">
        <v>139</v>
      </c>
      <c r="G572" s="52" t="s">
        <v>140</v>
      </c>
      <c r="H572" s="52" t="s">
        <v>170</v>
      </c>
      <c r="I572" s="51" t="s">
        <v>387</v>
      </c>
      <c r="J572" s="51" t="s">
        <v>48</v>
      </c>
      <c r="K572" s="51" t="s">
        <v>143</v>
      </c>
      <c r="L572" s="53">
        <v>20</v>
      </c>
      <c r="M572" s="51" t="s">
        <v>14</v>
      </c>
      <c r="N572" s="68">
        <v>1645.8000000000002</v>
      </c>
    </row>
    <row r="573" spans="1:14" ht="50">
      <c r="A573" s="50">
        <v>549</v>
      </c>
      <c r="B573" s="51" t="s">
        <v>850</v>
      </c>
      <c r="C573" s="51" t="s">
        <v>570</v>
      </c>
      <c r="D573" s="51" t="s">
        <v>176</v>
      </c>
      <c r="E573" s="51" t="s">
        <v>60</v>
      </c>
      <c r="F573" s="51" t="s">
        <v>139</v>
      </c>
      <c r="G573" s="52" t="s">
        <v>140</v>
      </c>
      <c r="H573" s="52" t="s">
        <v>170</v>
      </c>
      <c r="I573" s="51" t="s">
        <v>387</v>
      </c>
      <c r="J573" s="51" t="s">
        <v>48</v>
      </c>
      <c r="K573" s="51" t="s">
        <v>143</v>
      </c>
      <c r="L573" s="53">
        <v>20</v>
      </c>
      <c r="M573" s="51" t="s">
        <v>14</v>
      </c>
      <c r="N573" s="68">
        <v>1553.07</v>
      </c>
    </row>
    <row r="574" spans="1:14" ht="37.5">
      <c r="A574" s="50">
        <v>550</v>
      </c>
      <c r="B574" s="51" t="s">
        <v>851</v>
      </c>
      <c r="C574" s="51" t="s">
        <v>570</v>
      </c>
      <c r="D574" s="51" t="s">
        <v>176</v>
      </c>
      <c r="E574" s="51" t="s">
        <v>60</v>
      </c>
      <c r="F574" s="51" t="s">
        <v>139</v>
      </c>
      <c r="G574" s="52" t="s">
        <v>140</v>
      </c>
      <c r="H574" s="52" t="s">
        <v>170</v>
      </c>
      <c r="I574" s="51" t="s">
        <v>387</v>
      </c>
      <c r="J574" s="51" t="s">
        <v>48</v>
      </c>
      <c r="K574" s="51" t="s">
        <v>143</v>
      </c>
      <c r="L574" s="53">
        <v>20</v>
      </c>
      <c r="M574" s="51" t="s">
        <v>14</v>
      </c>
      <c r="N574" s="68">
        <v>89.600000000000009</v>
      </c>
    </row>
    <row r="575" spans="1:14" ht="50">
      <c r="A575" s="50">
        <v>551</v>
      </c>
      <c r="B575" s="51" t="s">
        <v>852</v>
      </c>
      <c r="C575" s="51" t="s">
        <v>570</v>
      </c>
      <c r="D575" s="51" t="s">
        <v>176</v>
      </c>
      <c r="E575" s="51" t="s">
        <v>60</v>
      </c>
      <c r="F575" s="51" t="s">
        <v>139</v>
      </c>
      <c r="G575" s="52" t="s">
        <v>140</v>
      </c>
      <c r="H575" s="52" t="s">
        <v>170</v>
      </c>
      <c r="I575" s="51" t="s">
        <v>387</v>
      </c>
      <c r="J575" s="51" t="s">
        <v>48</v>
      </c>
      <c r="K575" s="51" t="s">
        <v>143</v>
      </c>
      <c r="L575" s="53">
        <v>20</v>
      </c>
      <c r="M575" s="51" t="s">
        <v>14</v>
      </c>
      <c r="N575" s="68">
        <v>79.7</v>
      </c>
    </row>
    <row r="576" spans="1:14" ht="25">
      <c r="A576" s="50">
        <v>552</v>
      </c>
      <c r="B576" s="51" t="s">
        <v>853</v>
      </c>
      <c r="C576" s="51" t="s">
        <v>570</v>
      </c>
      <c r="D576" s="51" t="s">
        <v>176</v>
      </c>
      <c r="E576" s="51" t="s">
        <v>60</v>
      </c>
      <c r="F576" s="51" t="s">
        <v>139</v>
      </c>
      <c r="G576" s="52" t="s">
        <v>140</v>
      </c>
      <c r="H576" s="52" t="s">
        <v>170</v>
      </c>
      <c r="I576" s="51" t="s">
        <v>387</v>
      </c>
      <c r="J576" s="51" t="s">
        <v>48</v>
      </c>
      <c r="K576" s="51" t="s">
        <v>143</v>
      </c>
      <c r="L576" s="53">
        <v>1</v>
      </c>
      <c r="M576" s="51" t="s">
        <v>14</v>
      </c>
      <c r="N576" s="68">
        <v>127.8</v>
      </c>
    </row>
    <row r="577" spans="1:14" ht="25">
      <c r="A577" s="50">
        <v>553</v>
      </c>
      <c r="B577" s="51" t="s">
        <v>854</v>
      </c>
      <c r="C577" s="51" t="s">
        <v>570</v>
      </c>
      <c r="D577" s="51" t="s">
        <v>176</v>
      </c>
      <c r="E577" s="51" t="s">
        <v>60</v>
      </c>
      <c r="F577" s="51" t="s">
        <v>139</v>
      </c>
      <c r="G577" s="52" t="s">
        <v>140</v>
      </c>
      <c r="H577" s="52" t="s">
        <v>170</v>
      </c>
      <c r="I577" s="51" t="s">
        <v>387</v>
      </c>
      <c r="J577" s="51" t="s">
        <v>48</v>
      </c>
      <c r="K577" s="51" t="s">
        <v>143</v>
      </c>
      <c r="L577" s="53">
        <v>10</v>
      </c>
      <c r="M577" s="51" t="s">
        <v>14</v>
      </c>
      <c r="N577" s="68">
        <v>78.5</v>
      </c>
    </row>
    <row r="578" spans="1:14" ht="37.5">
      <c r="A578" s="50">
        <v>554</v>
      </c>
      <c r="B578" s="51" t="s">
        <v>855</v>
      </c>
      <c r="C578" s="51" t="s">
        <v>570</v>
      </c>
      <c r="D578" s="51" t="s">
        <v>176</v>
      </c>
      <c r="E578" s="51" t="s">
        <v>60</v>
      </c>
      <c r="F578" s="51" t="s">
        <v>139</v>
      </c>
      <c r="G578" s="52" t="s">
        <v>140</v>
      </c>
      <c r="H578" s="52" t="s">
        <v>170</v>
      </c>
      <c r="I578" s="51" t="s">
        <v>387</v>
      </c>
      <c r="J578" s="51" t="s">
        <v>48</v>
      </c>
      <c r="K578" s="51" t="s">
        <v>143</v>
      </c>
      <c r="L578" s="53">
        <v>10</v>
      </c>
      <c r="M578" s="51" t="s">
        <v>14</v>
      </c>
      <c r="N578" s="68">
        <v>159</v>
      </c>
    </row>
    <row r="579" spans="1:14" ht="37.5">
      <c r="A579" s="50">
        <v>555</v>
      </c>
      <c r="B579" s="51" t="s">
        <v>856</v>
      </c>
      <c r="C579" s="51" t="s">
        <v>570</v>
      </c>
      <c r="D579" s="51" t="s">
        <v>176</v>
      </c>
      <c r="E579" s="51" t="s">
        <v>60</v>
      </c>
      <c r="F579" s="51" t="s">
        <v>139</v>
      </c>
      <c r="G579" s="52" t="s">
        <v>140</v>
      </c>
      <c r="H579" s="52" t="s">
        <v>170</v>
      </c>
      <c r="I579" s="51" t="s">
        <v>387</v>
      </c>
      <c r="J579" s="51" t="s">
        <v>48</v>
      </c>
      <c r="K579" s="51" t="s">
        <v>143</v>
      </c>
      <c r="L579" s="53">
        <v>10</v>
      </c>
      <c r="M579" s="51" t="s">
        <v>14</v>
      </c>
      <c r="N579" s="68">
        <v>63.4</v>
      </c>
    </row>
    <row r="580" spans="1:14" ht="37.5">
      <c r="A580" s="50">
        <v>556</v>
      </c>
      <c r="B580" s="51" t="s">
        <v>857</v>
      </c>
      <c r="C580" s="51" t="s">
        <v>570</v>
      </c>
      <c r="D580" s="51" t="s">
        <v>176</v>
      </c>
      <c r="E580" s="51" t="s">
        <v>60</v>
      </c>
      <c r="F580" s="51" t="s">
        <v>139</v>
      </c>
      <c r="G580" s="52" t="s">
        <v>140</v>
      </c>
      <c r="H580" s="52" t="s">
        <v>170</v>
      </c>
      <c r="I580" s="51" t="s">
        <v>387</v>
      </c>
      <c r="J580" s="51" t="s">
        <v>48</v>
      </c>
      <c r="K580" s="51" t="s">
        <v>143</v>
      </c>
      <c r="L580" s="53">
        <v>10</v>
      </c>
      <c r="M580" s="51" t="s">
        <v>14</v>
      </c>
      <c r="N580" s="68">
        <v>75.45</v>
      </c>
    </row>
    <row r="581" spans="1:14" ht="37.5">
      <c r="A581" s="50">
        <v>557</v>
      </c>
      <c r="B581" s="51" t="s">
        <v>858</v>
      </c>
      <c r="C581" s="51" t="s">
        <v>570</v>
      </c>
      <c r="D581" s="51" t="s">
        <v>176</v>
      </c>
      <c r="E581" s="51" t="s">
        <v>60</v>
      </c>
      <c r="F581" s="51" t="s">
        <v>139</v>
      </c>
      <c r="G581" s="52" t="s">
        <v>140</v>
      </c>
      <c r="H581" s="52" t="s">
        <v>170</v>
      </c>
      <c r="I581" s="51" t="s">
        <v>387</v>
      </c>
      <c r="J581" s="51" t="s">
        <v>48</v>
      </c>
      <c r="K581" s="51" t="s">
        <v>143</v>
      </c>
      <c r="L581" s="53">
        <v>10</v>
      </c>
      <c r="M581" s="51" t="s">
        <v>764</v>
      </c>
      <c r="N581" s="68">
        <v>96.050000000000011</v>
      </c>
    </row>
    <row r="582" spans="1:14" ht="50">
      <c r="A582" s="50">
        <v>558</v>
      </c>
      <c r="B582" s="51" t="s">
        <v>859</v>
      </c>
      <c r="C582" s="51" t="s">
        <v>570</v>
      </c>
      <c r="D582" s="51" t="s">
        <v>176</v>
      </c>
      <c r="E582" s="51" t="s">
        <v>60</v>
      </c>
      <c r="F582" s="51" t="s">
        <v>139</v>
      </c>
      <c r="G582" s="52" t="s">
        <v>140</v>
      </c>
      <c r="H582" s="52" t="s">
        <v>170</v>
      </c>
      <c r="I582" s="51" t="s">
        <v>387</v>
      </c>
      <c r="J582" s="51" t="s">
        <v>48</v>
      </c>
      <c r="K582" s="51" t="s">
        <v>143</v>
      </c>
      <c r="L582" s="53">
        <v>10</v>
      </c>
      <c r="M582" s="51" t="s">
        <v>860</v>
      </c>
      <c r="N582" s="68">
        <v>4944.1500000000005</v>
      </c>
    </row>
    <row r="583" spans="1:14" ht="25">
      <c r="A583" s="50">
        <v>559</v>
      </c>
      <c r="B583" s="51" t="s">
        <v>861</v>
      </c>
      <c r="C583" s="51" t="s">
        <v>570</v>
      </c>
      <c r="D583" s="51" t="s">
        <v>176</v>
      </c>
      <c r="E583" s="51" t="s">
        <v>60</v>
      </c>
      <c r="F583" s="51" t="s">
        <v>139</v>
      </c>
      <c r="G583" s="52" t="s">
        <v>140</v>
      </c>
      <c r="H583" s="52" t="s">
        <v>170</v>
      </c>
      <c r="I583" s="51" t="s">
        <v>387</v>
      </c>
      <c r="J583" s="51" t="s">
        <v>48</v>
      </c>
      <c r="K583" s="51" t="s">
        <v>143</v>
      </c>
      <c r="L583" s="53">
        <v>5</v>
      </c>
      <c r="M583" s="51" t="s">
        <v>817</v>
      </c>
      <c r="N583" s="68">
        <v>653</v>
      </c>
    </row>
    <row r="584" spans="1:14" ht="25">
      <c r="A584" s="50">
        <v>560</v>
      </c>
      <c r="B584" s="51" t="s">
        <v>862</v>
      </c>
      <c r="C584" s="51" t="s">
        <v>570</v>
      </c>
      <c r="D584" s="51" t="s">
        <v>176</v>
      </c>
      <c r="E584" s="51" t="s">
        <v>60</v>
      </c>
      <c r="F584" s="51" t="s">
        <v>139</v>
      </c>
      <c r="G584" s="52" t="s">
        <v>140</v>
      </c>
      <c r="H584" s="52" t="s">
        <v>170</v>
      </c>
      <c r="I584" s="51" t="s">
        <v>387</v>
      </c>
      <c r="J584" s="51" t="s">
        <v>48</v>
      </c>
      <c r="K584" s="51" t="s">
        <v>143</v>
      </c>
      <c r="L584" s="53">
        <v>5</v>
      </c>
      <c r="M584" s="51" t="s">
        <v>817</v>
      </c>
      <c r="N584" s="68">
        <v>86.050000000000011</v>
      </c>
    </row>
    <row r="585" spans="1:14" ht="37.5">
      <c r="A585" s="50">
        <v>561</v>
      </c>
      <c r="B585" s="51" t="s">
        <v>863</v>
      </c>
      <c r="C585" s="51" t="s">
        <v>570</v>
      </c>
      <c r="D585" s="51" t="s">
        <v>176</v>
      </c>
      <c r="E585" s="51" t="s">
        <v>60</v>
      </c>
      <c r="F585" s="51" t="s">
        <v>139</v>
      </c>
      <c r="G585" s="52" t="s">
        <v>140</v>
      </c>
      <c r="H585" s="52" t="s">
        <v>170</v>
      </c>
      <c r="I585" s="51" t="s">
        <v>387</v>
      </c>
      <c r="J585" s="51" t="s">
        <v>48</v>
      </c>
      <c r="K585" s="51" t="s">
        <v>143</v>
      </c>
      <c r="L585" s="53">
        <v>5</v>
      </c>
      <c r="M585" s="51" t="s">
        <v>14</v>
      </c>
      <c r="N585" s="68">
        <v>1500</v>
      </c>
    </row>
    <row r="586" spans="1:14" ht="50">
      <c r="A586" s="50">
        <v>562</v>
      </c>
      <c r="B586" s="51" t="s">
        <v>864</v>
      </c>
      <c r="C586" s="51" t="s">
        <v>570</v>
      </c>
      <c r="D586" s="51" t="s">
        <v>176</v>
      </c>
      <c r="E586" s="51" t="s">
        <v>60</v>
      </c>
      <c r="F586" s="51" t="s">
        <v>139</v>
      </c>
      <c r="G586" s="52" t="s">
        <v>140</v>
      </c>
      <c r="H586" s="52" t="s">
        <v>170</v>
      </c>
      <c r="I586" s="51" t="s">
        <v>387</v>
      </c>
      <c r="J586" s="51" t="s">
        <v>48</v>
      </c>
      <c r="K586" s="51" t="s">
        <v>143</v>
      </c>
      <c r="L586" s="53">
        <v>5</v>
      </c>
      <c r="M586" s="51" t="s">
        <v>14</v>
      </c>
      <c r="N586" s="68">
        <v>550</v>
      </c>
    </row>
    <row r="587" spans="1:14" ht="25">
      <c r="A587" s="50">
        <v>563</v>
      </c>
      <c r="B587" s="51" t="s">
        <v>865</v>
      </c>
      <c r="C587" s="51" t="s">
        <v>570</v>
      </c>
      <c r="D587" s="51" t="s">
        <v>176</v>
      </c>
      <c r="E587" s="51" t="s">
        <v>60</v>
      </c>
      <c r="F587" s="51" t="s">
        <v>139</v>
      </c>
      <c r="G587" s="52" t="s">
        <v>140</v>
      </c>
      <c r="H587" s="52" t="s">
        <v>170</v>
      </c>
      <c r="I587" s="51" t="s">
        <v>387</v>
      </c>
      <c r="J587" s="51" t="s">
        <v>48</v>
      </c>
      <c r="K587" s="51" t="s">
        <v>143</v>
      </c>
      <c r="L587" s="53">
        <v>5</v>
      </c>
      <c r="M587" s="51" t="s">
        <v>14</v>
      </c>
      <c r="N587" s="68">
        <v>600</v>
      </c>
    </row>
    <row r="588" spans="1:14" ht="25">
      <c r="A588" s="50">
        <v>564</v>
      </c>
      <c r="B588" s="51" t="s">
        <v>866</v>
      </c>
      <c r="C588" s="51" t="s">
        <v>570</v>
      </c>
      <c r="D588" s="51" t="s">
        <v>176</v>
      </c>
      <c r="E588" s="51" t="s">
        <v>60</v>
      </c>
      <c r="F588" s="51" t="s">
        <v>139</v>
      </c>
      <c r="G588" s="52" t="s">
        <v>140</v>
      </c>
      <c r="H588" s="52" t="s">
        <v>170</v>
      </c>
      <c r="I588" s="51" t="s">
        <v>387</v>
      </c>
      <c r="J588" s="51" t="s">
        <v>48</v>
      </c>
      <c r="K588" s="51" t="s">
        <v>143</v>
      </c>
      <c r="L588" s="53">
        <v>10</v>
      </c>
      <c r="M588" s="51" t="s">
        <v>14</v>
      </c>
      <c r="N588" s="68">
        <v>800</v>
      </c>
    </row>
    <row r="589" spans="1:14" ht="50">
      <c r="A589" s="50">
        <v>565</v>
      </c>
      <c r="B589" s="51" t="s">
        <v>867</v>
      </c>
      <c r="C589" s="51" t="s">
        <v>570</v>
      </c>
      <c r="D589" s="51" t="s">
        <v>176</v>
      </c>
      <c r="E589" s="51" t="s">
        <v>60</v>
      </c>
      <c r="F589" s="51" t="s">
        <v>139</v>
      </c>
      <c r="G589" s="52" t="s">
        <v>140</v>
      </c>
      <c r="H589" s="52" t="s">
        <v>170</v>
      </c>
      <c r="I589" s="51" t="s">
        <v>387</v>
      </c>
      <c r="J589" s="51" t="s">
        <v>48</v>
      </c>
      <c r="K589" s="51" t="s">
        <v>143</v>
      </c>
      <c r="L589" s="53">
        <v>10</v>
      </c>
      <c r="M589" s="51" t="s">
        <v>764</v>
      </c>
      <c r="N589" s="68">
        <v>2145.8000000000002</v>
      </c>
    </row>
    <row r="590" spans="1:14" ht="25">
      <c r="A590" s="50">
        <v>566</v>
      </c>
      <c r="B590" s="51" t="s">
        <v>868</v>
      </c>
      <c r="C590" s="51" t="s">
        <v>570</v>
      </c>
      <c r="D590" s="51" t="s">
        <v>176</v>
      </c>
      <c r="E590" s="51" t="s">
        <v>60</v>
      </c>
      <c r="F590" s="51" t="s">
        <v>139</v>
      </c>
      <c r="G590" s="52" t="s">
        <v>140</v>
      </c>
      <c r="H590" s="52" t="s">
        <v>170</v>
      </c>
      <c r="I590" s="51" t="s">
        <v>387</v>
      </c>
      <c r="J590" s="51" t="s">
        <v>48</v>
      </c>
      <c r="K590" s="51" t="s">
        <v>143</v>
      </c>
      <c r="L590" s="53">
        <v>100</v>
      </c>
      <c r="M590" s="51" t="s">
        <v>764</v>
      </c>
      <c r="N590" s="68">
        <v>63.2</v>
      </c>
    </row>
    <row r="591" spans="1:14" ht="25">
      <c r="A591" s="50">
        <v>567</v>
      </c>
      <c r="B591" s="51" t="s">
        <v>869</v>
      </c>
      <c r="C591" s="51" t="s">
        <v>570</v>
      </c>
      <c r="D591" s="51" t="s">
        <v>176</v>
      </c>
      <c r="E591" s="51" t="s">
        <v>60</v>
      </c>
      <c r="F591" s="51" t="s">
        <v>139</v>
      </c>
      <c r="G591" s="52" t="s">
        <v>140</v>
      </c>
      <c r="H591" s="52" t="s">
        <v>170</v>
      </c>
      <c r="I591" s="51" t="s">
        <v>387</v>
      </c>
      <c r="J591" s="51" t="s">
        <v>48</v>
      </c>
      <c r="K591" s="51" t="s">
        <v>143</v>
      </c>
      <c r="L591" s="53">
        <v>100</v>
      </c>
      <c r="M591" s="51" t="s">
        <v>764</v>
      </c>
      <c r="N591" s="68">
        <v>1117.3999999999999</v>
      </c>
    </row>
    <row r="592" spans="1:14" ht="25">
      <c r="A592" s="50">
        <v>568</v>
      </c>
      <c r="B592" s="51" t="s">
        <v>870</v>
      </c>
      <c r="C592" s="51" t="s">
        <v>570</v>
      </c>
      <c r="D592" s="51" t="s">
        <v>176</v>
      </c>
      <c r="E592" s="51" t="s">
        <v>60</v>
      </c>
      <c r="F592" s="51" t="s">
        <v>139</v>
      </c>
      <c r="G592" s="52" t="s">
        <v>140</v>
      </c>
      <c r="H592" s="52" t="s">
        <v>170</v>
      </c>
      <c r="I592" s="51" t="s">
        <v>387</v>
      </c>
      <c r="J592" s="51" t="s">
        <v>48</v>
      </c>
      <c r="K592" s="51" t="s">
        <v>143</v>
      </c>
      <c r="L592" s="53">
        <v>10</v>
      </c>
      <c r="M592" s="51" t="s">
        <v>14</v>
      </c>
      <c r="N592" s="68">
        <v>300</v>
      </c>
    </row>
    <row r="593" spans="1:14" ht="25">
      <c r="A593" s="50">
        <v>569</v>
      </c>
      <c r="B593" s="51" t="s">
        <v>871</v>
      </c>
      <c r="C593" s="51" t="s">
        <v>570</v>
      </c>
      <c r="D593" s="51" t="s">
        <v>176</v>
      </c>
      <c r="E593" s="51" t="s">
        <v>60</v>
      </c>
      <c r="F593" s="51" t="s">
        <v>139</v>
      </c>
      <c r="G593" s="52" t="s">
        <v>140</v>
      </c>
      <c r="H593" s="52" t="s">
        <v>170</v>
      </c>
      <c r="I593" s="51" t="s">
        <v>387</v>
      </c>
      <c r="J593" s="51" t="s">
        <v>48</v>
      </c>
      <c r="K593" s="51" t="s">
        <v>143</v>
      </c>
      <c r="L593" s="53">
        <v>5</v>
      </c>
      <c r="M593" s="51" t="s">
        <v>14</v>
      </c>
      <c r="N593" s="68">
        <v>150.9</v>
      </c>
    </row>
    <row r="594" spans="1:14" ht="25">
      <c r="A594" s="50">
        <v>570</v>
      </c>
      <c r="B594" s="51" t="s">
        <v>872</v>
      </c>
      <c r="C594" s="51" t="s">
        <v>570</v>
      </c>
      <c r="D594" s="51" t="s">
        <v>176</v>
      </c>
      <c r="E594" s="51" t="s">
        <v>60</v>
      </c>
      <c r="F594" s="51" t="s">
        <v>139</v>
      </c>
      <c r="G594" s="52" t="s">
        <v>140</v>
      </c>
      <c r="H594" s="52" t="s">
        <v>170</v>
      </c>
      <c r="I594" s="51" t="s">
        <v>387</v>
      </c>
      <c r="J594" s="51" t="s">
        <v>48</v>
      </c>
      <c r="K594" s="51" t="s">
        <v>143</v>
      </c>
      <c r="L594" s="53">
        <v>20</v>
      </c>
      <c r="M594" s="51" t="s">
        <v>14</v>
      </c>
      <c r="N594" s="68">
        <v>176.5</v>
      </c>
    </row>
    <row r="595" spans="1:14" ht="25">
      <c r="A595" s="50">
        <v>571</v>
      </c>
      <c r="B595" s="51" t="s">
        <v>873</v>
      </c>
      <c r="C595" s="51" t="s">
        <v>570</v>
      </c>
      <c r="D595" s="51" t="s">
        <v>176</v>
      </c>
      <c r="E595" s="51" t="s">
        <v>60</v>
      </c>
      <c r="F595" s="51" t="s">
        <v>139</v>
      </c>
      <c r="G595" s="52" t="s">
        <v>140</v>
      </c>
      <c r="H595" s="52" t="s">
        <v>170</v>
      </c>
      <c r="I595" s="51" t="s">
        <v>387</v>
      </c>
      <c r="J595" s="51" t="s">
        <v>48</v>
      </c>
      <c r="K595" s="51" t="s">
        <v>143</v>
      </c>
      <c r="L595" s="53">
        <v>10</v>
      </c>
      <c r="M595" s="51" t="s">
        <v>14</v>
      </c>
      <c r="N595" s="68">
        <v>241</v>
      </c>
    </row>
    <row r="596" spans="1:14" ht="25">
      <c r="A596" s="50">
        <v>572</v>
      </c>
      <c r="B596" s="51" t="s">
        <v>874</v>
      </c>
      <c r="C596" s="51" t="s">
        <v>570</v>
      </c>
      <c r="D596" s="51" t="s">
        <v>176</v>
      </c>
      <c r="E596" s="51" t="s">
        <v>60</v>
      </c>
      <c r="F596" s="51" t="s">
        <v>139</v>
      </c>
      <c r="G596" s="52" t="s">
        <v>140</v>
      </c>
      <c r="H596" s="52" t="s">
        <v>170</v>
      </c>
      <c r="I596" s="51" t="s">
        <v>387</v>
      </c>
      <c r="J596" s="51" t="s">
        <v>48</v>
      </c>
      <c r="K596" s="51" t="s">
        <v>143</v>
      </c>
      <c r="L596" s="53">
        <v>10</v>
      </c>
      <c r="M596" s="51" t="s">
        <v>14</v>
      </c>
      <c r="N596" s="68">
        <v>323</v>
      </c>
    </row>
    <row r="597" spans="1:14" ht="25">
      <c r="A597" s="50">
        <v>573</v>
      </c>
      <c r="B597" s="51" t="s">
        <v>875</v>
      </c>
      <c r="C597" s="51" t="s">
        <v>570</v>
      </c>
      <c r="D597" s="51" t="s">
        <v>176</v>
      </c>
      <c r="E597" s="51" t="s">
        <v>60</v>
      </c>
      <c r="F597" s="51" t="s">
        <v>139</v>
      </c>
      <c r="G597" s="52" t="s">
        <v>140</v>
      </c>
      <c r="H597" s="52" t="s">
        <v>170</v>
      </c>
      <c r="I597" s="51" t="s">
        <v>387</v>
      </c>
      <c r="J597" s="51" t="s">
        <v>48</v>
      </c>
      <c r="K597" s="51" t="s">
        <v>143</v>
      </c>
      <c r="L597" s="53">
        <v>50</v>
      </c>
      <c r="M597" s="51" t="s">
        <v>14</v>
      </c>
      <c r="N597" s="68">
        <v>213</v>
      </c>
    </row>
    <row r="598" spans="1:14" ht="25">
      <c r="A598" s="50">
        <v>574</v>
      </c>
      <c r="B598" s="51" t="s">
        <v>876</v>
      </c>
      <c r="C598" s="51" t="s">
        <v>570</v>
      </c>
      <c r="D598" s="51" t="s">
        <v>176</v>
      </c>
      <c r="E598" s="51" t="s">
        <v>60</v>
      </c>
      <c r="F598" s="51" t="s">
        <v>139</v>
      </c>
      <c r="G598" s="52" t="s">
        <v>140</v>
      </c>
      <c r="H598" s="52" t="s">
        <v>170</v>
      </c>
      <c r="I598" s="51" t="s">
        <v>387</v>
      </c>
      <c r="J598" s="51" t="s">
        <v>48</v>
      </c>
      <c r="K598" s="51" t="s">
        <v>143</v>
      </c>
      <c r="L598" s="53">
        <v>50</v>
      </c>
      <c r="M598" s="51" t="s">
        <v>14</v>
      </c>
      <c r="N598" s="68">
        <v>236.50000000000003</v>
      </c>
    </row>
    <row r="599" spans="1:14" ht="25">
      <c r="A599" s="50">
        <v>575</v>
      </c>
      <c r="B599" s="51" t="s">
        <v>877</v>
      </c>
      <c r="C599" s="51" t="s">
        <v>570</v>
      </c>
      <c r="D599" s="51" t="s">
        <v>176</v>
      </c>
      <c r="E599" s="51" t="s">
        <v>60</v>
      </c>
      <c r="F599" s="51" t="s">
        <v>139</v>
      </c>
      <c r="G599" s="52" t="s">
        <v>140</v>
      </c>
      <c r="H599" s="52" t="s">
        <v>170</v>
      </c>
      <c r="I599" s="51" t="s">
        <v>387</v>
      </c>
      <c r="J599" s="51" t="s">
        <v>48</v>
      </c>
      <c r="K599" s="51" t="s">
        <v>143</v>
      </c>
      <c r="L599" s="53">
        <v>50</v>
      </c>
      <c r="M599" s="51" t="s">
        <v>14</v>
      </c>
      <c r="N599" s="68">
        <v>376</v>
      </c>
    </row>
    <row r="600" spans="1:14" ht="25">
      <c r="A600" s="50">
        <v>576</v>
      </c>
      <c r="B600" s="51" t="s">
        <v>878</v>
      </c>
      <c r="C600" s="51" t="s">
        <v>570</v>
      </c>
      <c r="D600" s="51" t="s">
        <v>176</v>
      </c>
      <c r="E600" s="51" t="s">
        <v>60</v>
      </c>
      <c r="F600" s="51" t="s">
        <v>139</v>
      </c>
      <c r="G600" s="52" t="s">
        <v>140</v>
      </c>
      <c r="H600" s="52" t="s">
        <v>170</v>
      </c>
      <c r="I600" s="51" t="s">
        <v>387</v>
      </c>
      <c r="J600" s="51" t="s">
        <v>48</v>
      </c>
      <c r="K600" s="51" t="s">
        <v>143</v>
      </c>
      <c r="L600" s="53">
        <v>50</v>
      </c>
      <c r="M600" s="51" t="s">
        <v>14</v>
      </c>
      <c r="N600" s="68">
        <v>356.2</v>
      </c>
    </row>
    <row r="601" spans="1:14" ht="25">
      <c r="A601" s="50">
        <v>577</v>
      </c>
      <c r="B601" s="51" t="s">
        <v>879</v>
      </c>
      <c r="C601" s="51" t="s">
        <v>570</v>
      </c>
      <c r="D601" s="51" t="s">
        <v>176</v>
      </c>
      <c r="E601" s="51" t="s">
        <v>60</v>
      </c>
      <c r="F601" s="51" t="s">
        <v>139</v>
      </c>
      <c r="G601" s="52" t="s">
        <v>140</v>
      </c>
      <c r="H601" s="52" t="s">
        <v>170</v>
      </c>
      <c r="I601" s="51" t="s">
        <v>387</v>
      </c>
      <c r="J601" s="51" t="s">
        <v>48</v>
      </c>
      <c r="K601" s="51" t="s">
        <v>143</v>
      </c>
      <c r="L601" s="53">
        <v>50</v>
      </c>
      <c r="M601" s="51" t="s">
        <v>14</v>
      </c>
      <c r="N601" s="68">
        <v>225.62</v>
      </c>
    </row>
    <row r="602" spans="1:14" ht="25">
      <c r="A602" s="50">
        <v>578</v>
      </c>
      <c r="B602" s="51" t="s">
        <v>880</v>
      </c>
      <c r="C602" s="51" t="s">
        <v>570</v>
      </c>
      <c r="D602" s="51" t="s">
        <v>176</v>
      </c>
      <c r="E602" s="51" t="s">
        <v>60</v>
      </c>
      <c r="F602" s="51" t="s">
        <v>139</v>
      </c>
      <c r="G602" s="52" t="s">
        <v>140</v>
      </c>
      <c r="H602" s="52" t="s">
        <v>170</v>
      </c>
      <c r="I602" s="51" t="s">
        <v>387</v>
      </c>
      <c r="J602" s="51" t="s">
        <v>48</v>
      </c>
      <c r="K602" s="51" t="s">
        <v>143</v>
      </c>
      <c r="L602" s="53">
        <v>10</v>
      </c>
      <c r="M602" s="51" t="s">
        <v>14</v>
      </c>
      <c r="N602" s="68">
        <v>313.2</v>
      </c>
    </row>
    <row r="603" spans="1:14" ht="25">
      <c r="A603" s="50">
        <v>579</v>
      </c>
      <c r="B603" s="51" t="s">
        <v>881</v>
      </c>
      <c r="C603" s="51" t="s">
        <v>570</v>
      </c>
      <c r="D603" s="51" t="s">
        <v>176</v>
      </c>
      <c r="E603" s="51" t="s">
        <v>60</v>
      </c>
      <c r="F603" s="51" t="s">
        <v>139</v>
      </c>
      <c r="G603" s="52" t="s">
        <v>140</v>
      </c>
      <c r="H603" s="52" t="s">
        <v>170</v>
      </c>
      <c r="I603" s="51" t="s">
        <v>387</v>
      </c>
      <c r="J603" s="51" t="s">
        <v>48</v>
      </c>
      <c r="K603" s="51" t="s">
        <v>143</v>
      </c>
      <c r="L603" s="53">
        <v>5</v>
      </c>
      <c r="M603" s="51" t="s">
        <v>14</v>
      </c>
      <c r="N603" s="68">
        <v>146.6</v>
      </c>
    </row>
    <row r="604" spans="1:14" ht="25">
      <c r="A604" s="50">
        <v>580</v>
      </c>
      <c r="B604" s="51" t="s">
        <v>882</v>
      </c>
      <c r="C604" s="51" t="s">
        <v>570</v>
      </c>
      <c r="D604" s="51" t="s">
        <v>176</v>
      </c>
      <c r="E604" s="51" t="s">
        <v>60</v>
      </c>
      <c r="F604" s="51" t="s">
        <v>139</v>
      </c>
      <c r="G604" s="52" t="s">
        <v>140</v>
      </c>
      <c r="H604" s="52" t="s">
        <v>170</v>
      </c>
      <c r="I604" s="51" t="s">
        <v>387</v>
      </c>
      <c r="J604" s="51" t="s">
        <v>48</v>
      </c>
      <c r="K604" s="51" t="s">
        <v>143</v>
      </c>
      <c r="L604" s="53">
        <v>2</v>
      </c>
      <c r="M604" s="51" t="s">
        <v>14</v>
      </c>
      <c r="N604" s="68">
        <v>332</v>
      </c>
    </row>
    <row r="605" spans="1:14" ht="25">
      <c r="A605" s="50">
        <v>581</v>
      </c>
      <c r="B605" s="51" t="s">
        <v>883</v>
      </c>
      <c r="C605" s="51" t="s">
        <v>570</v>
      </c>
      <c r="D605" s="51" t="s">
        <v>176</v>
      </c>
      <c r="E605" s="51" t="s">
        <v>60</v>
      </c>
      <c r="F605" s="51" t="s">
        <v>139</v>
      </c>
      <c r="G605" s="52" t="s">
        <v>140</v>
      </c>
      <c r="H605" s="52" t="s">
        <v>170</v>
      </c>
      <c r="I605" s="51" t="s">
        <v>387</v>
      </c>
      <c r="J605" s="51" t="s">
        <v>48</v>
      </c>
      <c r="K605" s="51" t="s">
        <v>143</v>
      </c>
      <c r="L605" s="53">
        <v>10</v>
      </c>
      <c r="M605" s="51" t="s">
        <v>14</v>
      </c>
      <c r="N605" s="68">
        <v>688.15</v>
      </c>
    </row>
    <row r="606" spans="1:14" ht="37.5">
      <c r="A606" s="50">
        <v>582</v>
      </c>
      <c r="B606" s="51" t="s">
        <v>884</v>
      </c>
      <c r="C606" s="51" t="s">
        <v>570</v>
      </c>
      <c r="D606" s="51" t="s">
        <v>176</v>
      </c>
      <c r="E606" s="51" t="s">
        <v>60</v>
      </c>
      <c r="F606" s="51" t="s">
        <v>139</v>
      </c>
      <c r="G606" s="52" t="s">
        <v>140</v>
      </c>
      <c r="H606" s="52" t="s">
        <v>170</v>
      </c>
      <c r="I606" s="51" t="s">
        <v>387</v>
      </c>
      <c r="J606" s="51" t="s">
        <v>48</v>
      </c>
      <c r="K606" s="51" t="s">
        <v>143</v>
      </c>
      <c r="L606" s="53">
        <v>20</v>
      </c>
      <c r="M606" s="51" t="s">
        <v>14</v>
      </c>
      <c r="N606" s="68">
        <v>1178.75</v>
      </c>
    </row>
    <row r="607" spans="1:14" ht="200">
      <c r="A607" s="50">
        <v>583</v>
      </c>
      <c r="B607" s="51" t="s">
        <v>885</v>
      </c>
      <c r="C607" s="51" t="s">
        <v>570</v>
      </c>
      <c r="D607" s="51" t="s">
        <v>176</v>
      </c>
      <c r="E607" s="51" t="s">
        <v>60</v>
      </c>
      <c r="F607" s="51" t="s">
        <v>139</v>
      </c>
      <c r="G607" s="52" t="s">
        <v>140</v>
      </c>
      <c r="H607" s="52" t="s">
        <v>170</v>
      </c>
      <c r="I607" s="51" t="s">
        <v>387</v>
      </c>
      <c r="J607" s="51" t="s">
        <v>48</v>
      </c>
      <c r="K607" s="51" t="s">
        <v>143</v>
      </c>
      <c r="L607" s="53">
        <v>5</v>
      </c>
      <c r="M607" s="51" t="s">
        <v>14</v>
      </c>
      <c r="N607" s="68">
        <v>353.84999999999997</v>
      </c>
    </row>
    <row r="608" spans="1:14" ht="25">
      <c r="A608" s="50">
        <v>584</v>
      </c>
      <c r="B608" s="51" t="s">
        <v>886</v>
      </c>
      <c r="C608" s="51" t="s">
        <v>570</v>
      </c>
      <c r="D608" s="51" t="s">
        <v>176</v>
      </c>
      <c r="E608" s="51" t="s">
        <v>60</v>
      </c>
      <c r="F608" s="51" t="s">
        <v>139</v>
      </c>
      <c r="G608" s="52" t="s">
        <v>140</v>
      </c>
      <c r="H608" s="52" t="s">
        <v>170</v>
      </c>
      <c r="I608" s="51" t="s">
        <v>387</v>
      </c>
      <c r="J608" s="51" t="s">
        <v>48</v>
      </c>
      <c r="K608" s="51" t="s">
        <v>143</v>
      </c>
      <c r="L608" s="53">
        <v>5</v>
      </c>
      <c r="M608" s="51" t="s">
        <v>14</v>
      </c>
      <c r="N608" s="68">
        <v>332.25</v>
      </c>
    </row>
    <row r="609" spans="1:14" ht="25">
      <c r="A609" s="50">
        <v>585</v>
      </c>
      <c r="B609" s="51" t="s">
        <v>887</v>
      </c>
      <c r="C609" s="51" t="s">
        <v>570</v>
      </c>
      <c r="D609" s="51" t="s">
        <v>176</v>
      </c>
      <c r="E609" s="51" t="s">
        <v>60</v>
      </c>
      <c r="F609" s="51" t="s">
        <v>139</v>
      </c>
      <c r="G609" s="52" t="s">
        <v>140</v>
      </c>
      <c r="H609" s="52" t="s">
        <v>170</v>
      </c>
      <c r="I609" s="51" t="s">
        <v>387</v>
      </c>
      <c r="J609" s="51" t="s">
        <v>48</v>
      </c>
      <c r="K609" s="51" t="s">
        <v>143</v>
      </c>
      <c r="L609" s="53">
        <v>5</v>
      </c>
      <c r="M609" s="51" t="s">
        <v>14</v>
      </c>
      <c r="N609" s="68">
        <v>16.7</v>
      </c>
    </row>
    <row r="610" spans="1:14" ht="25">
      <c r="A610" s="50">
        <v>586</v>
      </c>
      <c r="B610" s="51" t="s">
        <v>888</v>
      </c>
      <c r="C610" s="51" t="s">
        <v>570</v>
      </c>
      <c r="D610" s="51" t="s">
        <v>176</v>
      </c>
      <c r="E610" s="51" t="s">
        <v>60</v>
      </c>
      <c r="F610" s="51" t="s">
        <v>139</v>
      </c>
      <c r="G610" s="52" t="s">
        <v>140</v>
      </c>
      <c r="H610" s="52" t="s">
        <v>170</v>
      </c>
      <c r="I610" s="51" t="s">
        <v>387</v>
      </c>
      <c r="J610" s="51" t="s">
        <v>48</v>
      </c>
      <c r="K610" s="51" t="s">
        <v>143</v>
      </c>
      <c r="L610" s="53">
        <v>5</v>
      </c>
      <c r="M610" s="51" t="s">
        <v>14</v>
      </c>
      <c r="N610" s="68">
        <v>49.1</v>
      </c>
    </row>
    <row r="611" spans="1:14" ht="25">
      <c r="A611" s="50">
        <v>587</v>
      </c>
      <c r="B611" s="51" t="s">
        <v>889</v>
      </c>
      <c r="C611" s="51" t="s">
        <v>570</v>
      </c>
      <c r="D611" s="51" t="s">
        <v>176</v>
      </c>
      <c r="E611" s="51" t="s">
        <v>60</v>
      </c>
      <c r="F611" s="51" t="s">
        <v>139</v>
      </c>
      <c r="G611" s="52" t="s">
        <v>140</v>
      </c>
      <c r="H611" s="52" t="s">
        <v>170</v>
      </c>
      <c r="I611" s="51" t="s">
        <v>387</v>
      </c>
      <c r="J611" s="51" t="s">
        <v>48</v>
      </c>
      <c r="K611" s="51" t="s">
        <v>143</v>
      </c>
      <c r="L611" s="53">
        <v>3</v>
      </c>
      <c r="M611" s="51" t="s">
        <v>14</v>
      </c>
      <c r="N611" s="68">
        <v>94</v>
      </c>
    </row>
    <row r="612" spans="1:14" ht="25">
      <c r="A612" s="50">
        <v>588</v>
      </c>
      <c r="B612" s="51" t="s">
        <v>890</v>
      </c>
      <c r="C612" s="51" t="s">
        <v>570</v>
      </c>
      <c r="D612" s="51" t="s">
        <v>176</v>
      </c>
      <c r="E612" s="51" t="s">
        <v>60</v>
      </c>
      <c r="F612" s="51" t="s">
        <v>139</v>
      </c>
      <c r="G612" s="52" t="s">
        <v>140</v>
      </c>
      <c r="H612" s="52" t="s">
        <v>170</v>
      </c>
      <c r="I612" s="51" t="s">
        <v>387</v>
      </c>
      <c r="J612" s="51" t="s">
        <v>48</v>
      </c>
      <c r="K612" s="51" t="s">
        <v>143</v>
      </c>
      <c r="L612" s="53">
        <v>5</v>
      </c>
      <c r="M612" s="51" t="s">
        <v>14</v>
      </c>
      <c r="N612" s="68">
        <v>47.400000000000006</v>
      </c>
    </row>
    <row r="613" spans="1:14" ht="25">
      <c r="A613" s="50">
        <v>589</v>
      </c>
      <c r="B613" s="51" t="s">
        <v>891</v>
      </c>
      <c r="C613" s="51" t="s">
        <v>570</v>
      </c>
      <c r="D613" s="51" t="s">
        <v>176</v>
      </c>
      <c r="E613" s="51" t="s">
        <v>60</v>
      </c>
      <c r="F613" s="51" t="s">
        <v>139</v>
      </c>
      <c r="G613" s="52" t="s">
        <v>140</v>
      </c>
      <c r="H613" s="52" t="s">
        <v>170</v>
      </c>
      <c r="I613" s="51" t="s">
        <v>387</v>
      </c>
      <c r="J613" s="51" t="s">
        <v>48</v>
      </c>
      <c r="K613" s="51" t="s">
        <v>143</v>
      </c>
      <c r="L613" s="53">
        <v>5</v>
      </c>
      <c r="M613" s="51" t="s">
        <v>14</v>
      </c>
      <c r="N613" s="68">
        <v>122.67</v>
      </c>
    </row>
    <row r="614" spans="1:14" ht="25">
      <c r="A614" s="50">
        <v>590</v>
      </c>
      <c r="B614" s="51" t="s">
        <v>892</v>
      </c>
      <c r="C614" s="51" t="s">
        <v>570</v>
      </c>
      <c r="D614" s="51" t="s">
        <v>176</v>
      </c>
      <c r="E614" s="51" t="s">
        <v>60</v>
      </c>
      <c r="F614" s="51" t="s">
        <v>139</v>
      </c>
      <c r="G614" s="52" t="s">
        <v>140</v>
      </c>
      <c r="H614" s="52" t="s">
        <v>170</v>
      </c>
      <c r="I614" s="51" t="s">
        <v>387</v>
      </c>
      <c r="J614" s="51" t="s">
        <v>48</v>
      </c>
      <c r="K614" s="51" t="s">
        <v>143</v>
      </c>
      <c r="L614" s="53">
        <v>5</v>
      </c>
      <c r="M614" s="51" t="s">
        <v>14</v>
      </c>
      <c r="N614" s="68">
        <v>706.06</v>
      </c>
    </row>
    <row r="615" spans="1:14" ht="25">
      <c r="A615" s="50">
        <v>591</v>
      </c>
      <c r="B615" s="51" t="s">
        <v>893</v>
      </c>
      <c r="C615" s="51" t="s">
        <v>570</v>
      </c>
      <c r="D615" s="51" t="s">
        <v>176</v>
      </c>
      <c r="E615" s="51" t="s">
        <v>60</v>
      </c>
      <c r="F615" s="51" t="s">
        <v>139</v>
      </c>
      <c r="G615" s="52" t="s">
        <v>140</v>
      </c>
      <c r="H615" s="52" t="s">
        <v>170</v>
      </c>
      <c r="I615" s="51" t="s">
        <v>387</v>
      </c>
      <c r="J615" s="51" t="s">
        <v>48</v>
      </c>
      <c r="K615" s="51" t="s">
        <v>143</v>
      </c>
      <c r="L615" s="53">
        <v>10</v>
      </c>
      <c r="M615" s="51" t="s">
        <v>14</v>
      </c>
      <c r="N615" s="68">
        <v>145.19999999999999</v>
      </c>
    </row>
    <row r="616" spans="1:14" ht="25">
      <c r="A616" s="50">
        <v>592</v>
      </c>
      <c r="B616" s="51" t="s">
        <v>894</v>
      </c>
      <c r="C616" s="51" t="s">
        <v>570</v>
      </c>
      <c r="D616" s="51" t="s">
        <v>176</v>
      </c>
      <c r="E616" s="51" t="s">
        <v>60</v>
      </c>
      <c r="F616" s="51" t="s">
        <v>139</v>
      </c>
      <c r="G616" s="52" t="s">
        <v>140</v>
      </c>
      <c r="H616" s="52" t="s">
        <v>170</v>
      </c>
      <c r="I616" s="51" t="s">
        <v>387</v>
      </c>
      <c r="J616" s="51" t="s">
        <v>48</v>
      </c>
      <c r="K616" s="51" t="s">
        <v>143</v>
      </c>
      <c r="L616" s="53">
        <v>3</v>
      </c>
      <c r="M616" s="51" t="s">
        <v>14</v>
      </c>
      <c r="N616" s="68">
        <v>188.02</v>
      </c>
    </row>
    <row r="617" spans="1:14" ht="25">
      <c r="A617" s="50">
        <v>593</v>
      </c>
      <c r="B617" s="51" t="s">
        <v>895</v>
      </c>
      <c r="C617" s="51" t="s">
        <v>570</v>
      </c>
      <c r="D617" s="51" t="s">
        <v>176</v>
      </c>
      <c r="E617" s="51" t="s">
        <v>60</v>
      </c>
      <c r="F617" s="51" t="s">
        <v>139</v>
      </c>
      <c r="G617" s="52" t="s">
        <v>140</v>
      </c>
      <c r="H617" s="52" t="s">
        <v>170</v>
      </c>
      <c r="I617" s="51" t="s">
        <v>387</v>
      </c>
      <c r="J617" s="51" t="s">
        <v>48</v>
      </c>
      <c r="K617" s="51" t="s">
        <v>143</v>
      </c>
      <c r="L617" s="53">
        <v>2</v>
      </c>
      <c r="M617" s="51" t="s">
        <v>14</v>
      </c>
      <c r="N617" s="68">
        <v>207.44</v>
      </c>
    </row>
    <row r="618" spans="1:14" ht="25">
      <c r="A618" s="50">
        <v>594</v>
      </c>
      <c r="B618" s="51" t="s">
        <v>896</v>
      </c>
      <c r="C618" s="51" t="s">
        <v>570</v>
      </c>
      <c r="D618" s="51" t="s">
        <v>176</v>
      </c>
      <c r="E618" s="51" t="s">
        <v>60</v>
      </c>
      <c r="F618" s="51" t="s">
        <v>139</v>
      </c>
      <c r="G618" s="52" t="s">
        <v>140</v>
      </c>
      <c r="H618" s="52" t="s">
        <v>170</v>
      </c>
      <c r="I618" s="51" t="s">
        <v>387</v>
      </c>
      <c r="J618" s="51" t="s">
        <v>48</v>
      </c>
      <c r="K618" s="51" t="s">
        <v>143</v>
      </c>
      <c r="L618" s="53">
        <v>2</v>
      </c>
      <c r="M618" s="51" t="s">
        <v>14</v>
      </c>
      <c r="N618" s="68">
        <v>893.19999999999993</v>
      </c>
    </row>
    <row r="619" spans="1:14" ht="25">
      <c r="A619" s="50">
        <v>595</v>
      </c>
      <c r="B619" s="51" t="s">
        <v>897</v>
      </c>
      <c r="C619" s="51" t="s">
        <v>570</v>
      </c>
      <c r="D619" s="51" t="s">
        <v>176</v>
      </c>
      <c r="E619" s="51" t="s">
        <v>60</v>
      </c>
      <c r="F619" s="51" t="s">
        <v>139</v>
      </c>
      <c r="G619" s="52" t="s">
        <v>140</v>
      </c>
      <c r="H619" s="52" t="s">
        <v>170</v>
      </c>
      <c r="I619" s="51" t="s">
        <v>387</v>
      </c>
      <c r="J619" s="51" t="s">
        <v>48</v>
      </c>
      <c r="K619" s="51" t="s">
        <v>143</v>
      </c>
      <c r="L619" s="53">
        <v>2</v>
      </c>
      <c r="M619" s="51" t="s">
        <v>14</v>
      </c>
      <c r="N619" s="68">
        <v>1108.5999999999999</v>
      </c>
    </row>
    <row r="620" spans="1:14" ht="25">
      <c r="A620" s="50">
        <v>596</v>
      </c>
      <c r="B620" s="51" t="s">
        <v>898</v>
      </c>
      <c r="C620" s="51" t="s">
        <v>570</v>
      </c>
      <c r="D620" s="51" t="s">
        <v>176</v>
      </c>
      <c r="E620" s="51" t="s">
        <v>60</v>
      </c>
      <c r="F620" s="51" t="s">
        <v>139</v>
      </c>
      <c r="G620" s="52" t="s">
        <v>140</v>
      </c>
      <c r="H620" s="52" t="s">
        <v>170</v>
      </c>
      <c r="I620" s="51" t="s">
        <v>387</v>
      </c>
      <c r="J620" s="51" t="s">
        <v>48</v>
      </c>
      <c r="K620" s="51" t="s">
        <v>143</v>
      </c>
      <c r="L620" s="53">
        <v>2</v>
      </c>
      <c r="M620" s="51" t="s">
        <v>14</v>
      </c>
      <c r="N620" s="68">
        <v>351.21</v>
      </c>
    </row>
    <row r="621" spans="1:14" ht="25">
      <c r="A621" s="50">
        <v>597</v>
      </c>
      <c r="B621" s="51" t="s">
        <v>899</v>
      </c>
      <c r="C621" s="51" t="s">
        <v>570</v>
      </c>
      <c r="D621" s="51" t="s">
        <v>176</v>
      </c>
      <c r="E621" s="51" t="s">
        <v>60</v>
      </c>
      <c r="F621" s="51" t="s">
        <v>139</v>
      </c>
      <c r="G621" s="52" t="s">
        <v>140</v>
      </c>
      <c r="H621" s="52" t="s">
        <v>170</v>
      </c>
      <c r="I621" s="51" t="s">
        <v>387</v>
      </c>
      <c r="J621" s="51" t="s">
        <v>48</v>
      </c>
      <c r="K621" s="51" t="s">
        <v>143</v>
      </c>
      <c r="L621" s="53">
        <v>20</v>
      </c>
      <c r="M621" s="51" t="s">
        <v>14</v>
      </c>
      <c r="N621" s="68">
        <v>452.29999999999995</v>
      </c>
    </row>
    <row r="622" spans="1:14" ht="25">
      <c r="A622" s="50">
        <v>598</v>
      </c>
      <c r="B622" s="51" t="s">
        <v>900</v>
      </c>
      <c r="C622" s="51" t="s">
        <v>570</v>
      </c>
      <c r="D622" s="51" t="s">
        <v>176</v>
      </c>
      <c r="E622" s="51" t="s">
        <v>60</v>
      </c>
      <c r="F622" s="51" t="s">
        <v>139</v>
      </c>
      <c r="G622" s="52" t="s">
        <v>140</v>
      </c>
      <c r="H622" s="52" t="s">
        <v>170</v>
      </c>
      <c r="I622" s="51" t="s">
        <v>387</v>
      </c>
      <c r="J622" s="51" t="s">
        <v>48</v>
      </c>
      <c r="K622" s="51" t="s">
        <v>143</v>
      </c>
      <c r="L622" s="53">
        <v>20</v>
      </c>
      <c r="M622" s="51" t="s">
        <v>14</v>
      </c>
      <c r="N622" s="68">
        <v>1989.3000000000002</v>
      </c>
    </row>
    <row r="623" spans="1:14" ht="25">
      <c r="A623" s="50">
        <v>599</v>
      </c>
      <c r="B623" s="51" t="s">
        <v>901</v>
      </c>
      <c r="C623" s="51" t="s">
        <v>570</v>
      </c>
      <c r="D623" s="51" t="s">
        <v>176</v>
      </c>
      <c r="E623" s="51" t="s">
        <v>60</v>
      </c>
      <c r="F623" s="51" t="s">
        <v>139</v>
      </c>
      <c r="G623" s="52" t="s">
        <v>140</v>
      </c>
      <c r="H623" s="52" t="s">
        <v>170</v>
      </c>
      <c r="I623" s="51" t="s">
        <v>387</v>
      </c>
      <c r="J623" s="51" t="s">
        <v>48</v>
      </c>
      <c r="K623" s="51" t="s">
        <v>143</v>
      </c>
      <c r="L623" s="53">
        <v>3</v>
      </c>
      <c r="M623" s="51" t="s">
        <v>14</v>
      </c>
      <c r="N623" s="68">
        <v>700.65</v>
      </c>
    </row>
    <row r="624" spans="1:14" ht="37.5">
      <c r="A624" s="50">
        <v>600</v>
      </c>
      <c r="B624" s="51" t="s">
        <v>902</v>
      </c>
      <c r="C624" s="51" t="s">
        <v>570</v>
      </c>
      <c r="D624" s="51" t="s">
        <v>176</v>
      </c>
      <c r="E624" s="51" t="s">
        <v>60</v>
      </c>
      <c r="F624" s="51" t="s">
        <v>139</v>
      </c>
      <c r="G624" s="52" t="s">
        <v>140</v>
      </c>
      <c r="H624" s="52" t="s">
        <v>170</v>
      </c>
      <c r="I624" s="51" t="s">
        <v>387</v>
      </c>
      <c r="J624" s="51" t="s">
        <v>48</v>
      </c>
      <c r="K624" s="51" t="s">
        <v>143</v>
      </c>
      <c r="L624" s="53">
        <v>5</v>
      </c>
      <c r="M624" s="51" t="s">
        <v>903</v>
      </c>
      <c r="N624" s="68">
        <v>1016.92</v>
      </c>
    </row>
    <row r="625" spans="1:14" ht="25">
      <c r="A625" s="50">
        <v>601</v>
      </c>
      <c r="B625" s="51" t="s">
        <v>904</v>
      </c>
      <c r="C625" s="51" t="s">
        <v>570</v>
      </c>
      <c r="D625" s="51" t="s">
        <v>176</v>
      </c>
      <c r="E625" s="51" t="s">
        <v>60</v>
      </c>
      <c r="F625" s="51" t="s">
        <v>139</v>
      </c>
      <c r="G625" s="52" t="s">
        <v>140</v>
      </c>
      <c r="H625" s="52" t="s">
        <v>170</v>
      </c>
      <c r="I625" s="51" t="s">
        <v>387</v>
      </c>
      <c r="J625" s="51" t="s">
        <v>48</v>
      </c>
      <c r="K625" s="51" t="s">
        <v>143</v>
      </c>
      <c r="L625" s="53">
        <v>10</v>
      </c>
      <c r="M625" s="51" t="s">
        <v>764</v>
      </c>
      <c r="N625" s="68">
        <v>896.93</v>
      </c>
    </row>
    <row r="626" spans="1:14" ht="25">
      <c r="A626" s="50">
        <v>602</v>
      </c>
      <c r="B626" s="51" t="s">
        <v>905</v>
      </c>
      <c r="C626" s="51" t="s">
        <v>570</v>
      </c>
      <c r="D626" s="51" t="s">
        <v>176</v>
      </c>
      <c r="E626" s="51" t="s">
        <v>60</v>
      </c>
      <c r="F626" s="51" t="s">
        <v>139</v>
      </c>
      <c r="G626" s="52" t="s">
        <v>140</v>
      </c>
      <c r="H626" s="52" t="s">
        <v>170</v>
      </c>
      <c r="I626" s="51" t="s">
        <v>387</v>
      </c>
      <c r="J626" s="51" t="s">
        <v>48</v>
      </c>
      <c r="K626" s="51" t="s">
        <v>143</v>
      </c>
      <c r="L626" s="53">
        <v>5</v>
      </c>
      <c r="M626" s="51" t="s">
        <v>14</v>
      </c>
      <c r="N626" s="68">
        <v>21.400000000000002</v>
      </c>
    </row>
    <row r="627" spans="1:14" ht="25">
      <c r="A627" s="50">
        <v>603</v>
      </c>
      <c r="B627" s="51" t="s">
        <v>906</v>
      </c>
      <c r="C627" s="51" t="s">
        <v>570</v>
      </c>
      <c r="D627" s="51" t="s">
        <v>176</v>
      </c>
      <c r="E627" s="51" t="s">
        <v>60</v>
      </c>
      <c r="F627" s="51" t="s">
        <v>139</v>
      </c>
      <c r="G627" s="52" t="s">
        <v>140</v>
      </c>
      <c r="H627" s="52" t="s">
        <v>170</v>
      </c>
      <c r="I627" s="51" t="s">
        <v>387</v>
      </c>
      <c r="J627" s="51" t="s">
        <v>48</v>
      </c>
      <c r="K627" s="51" t="s">
        <v>143</v>
      </c>
      <c r="L627" s="53">
        <v>2</v>
      </c>
      <c r="M627" s="51" t="s">
        <v>14</v>
      </c>
      <c r="N627" s="68">
        <v>20.8</v>
      </c>
    </row>
    <row r="628" spans="1:14" ht="25">
      <c r="A628" s="50">
        <v>604</v>
      </c>
      <c r="B628" s="51" t="s">
        <v>907</v>
      </c>
      <c r="C628" s="51" t="s">
        <v>570</v>
      </c>
      <c r="D628" s="51" t="s">
        <v>176</v>
      </c>
      <c r="E628" s="51" t="s">
        <v>60</v>
      </c>
      <c r="F628" s="51" t="s">
        <v>139</v>
      </c>
      <c r="G628" s="52" t="s">
        <v>140</v>
      </c>
      <c r="H628" s="52" t="s">
        <v>170</v>
      </c>
      <c r="I628" s="51" t="s">
        <v>387</v>
      </c>
      <c r="J628" s="51" t="s">
        <v>48</v>
      </c>
      <c r="K628" s="51" t="s">
        <v>143</v>
      </c>
      <c r="L628" s="53">
        <v>1</v>
      </c>
      <c r="M628" s="51" t="s">
        <v>14</v>
      </c>
      <c r="N628" s="68">
        <v>24.700000000000003</v>
      </c>
    </row>
    <row r="629" spans="1:14" ht="25">
      <c r="A629" s="50">
        <v>605</v>
      </c>
      <c r="B629" s="51" t="s">
        <v>908</v>
      </c>
      <c r="C629" s="51" t="s">
        <v>570</v>
      </c>
      <c r="D629" s="51" t="s">
        <v>176</v>
      </c>
      <c r="E629" s="51" t="s">
        <v>60</v>
      </c>
      <c r="F629" s="51" t="s">
        <v>139</v>
      </c>
      <c r="G629" s="52" t="s">
        <v>140</v>
      </c>
      <c r="H629" s="52" t="s">
        <v>170</v>
      </c>
      <c r="I629" s="51" t="s">
        <v>387</v>
      </c>
      <c r="J629" s="51" t="s">
        <v>48</v>
      </c>
      <c r="K629" s="51" t="s">
        <v>143</v>
      </c>
      <c r="L629" s="53">
        <v>5</v>
      </c>
      <c r="M629" s="51" t="s">
        <v>14</v>
      </c>
      <c r="N629" s="68">
        <v>228</v>
      </c>
    </row>
    <row r="630" spans="1:14" ht="25">
      <c r="A630" s="50">
        <v>606</v>
      </c>
      <c r="B630" s="51" t="s">
        <v>909</v>
      </c>
      <c r="C630" s="51" t="s">
        <v>570</v>
      </c>
      <c r="D630" s="51" t="s">
        <v>176</v>
      </c>
      <c r="E630" s="51" t="s">
        <v>60</v>
      </c>
      <c r="F630" s="51" t="s">
        <v>139</v>
      </c>
      <c r="G630" s="52" t="s">
        <v>140</v>
      </c>
      <c r="H630" s="52" t="s">
        <v>170</v>
      </c>
      <c r="I630" s="51" t="s">
        <v>387</v>
      </c>
      <c r="J630" s="51" t="s">
        <v>48</v>
      </c>
      <c r="K630" s="51" t="s">
        <v>143</v>
      </c>
      <c r="L630" s="53">
        <v>10</v>
      </c>
      <c r="M630" s="51" t="s">
        <v>14</v>
      </c>
      <c r="N630" s="68">
        <v>216.36</v>
      </c>
    </row>
    <row r="631" spans="1:14" ht="25">
      <c r="A631" s="50">
        <v>607</v>
      </c>
      <c r="B631" s="51" t="s">
        <v>910</v>
      </c>
      <c r="C631" s="51" t="s">
        <v>570</v>
      </c>
      <c r="D631" s="51" t="s">
        <v>176</v>
      </c>
      <c r="E631" s="51" t="s">
        <v>60</v>
      </c>
      <c r="F631" s="51" t="s">
        <v>139</v>
      </c>
      <c r="G631" s="52" t="s">
        <v>140</v>
      </c>
      <c r="H631" s="52" t="s">
        <v>170</v>
      </c>
      <c r="I631" s="51" t="s">
        <v>387</v>
      </c>
      <c r="J631" s="51" t="s">
        <v>48</v>
      </c>
      <c r="K631" s="51" t="s">
        <v>143</v>
      </c>
      <c r="L631" s="53">
        <v>10</v>
      </c>
      <c r="M631" s="51" t="s">
        <v>14</v>
      </c>
      <c r="N631" s="68">
        <v>182.3</v>
      </c>
    </row>
    <row r="632" spans="1:14" ht="25">
      <c r="A632" s="50">
        <v>608</v>
      </c>
      <c r="B632" s="51" t="s">
        <v>911</v>
      </c>
      <c r="C632" s="51" t="s">
        <v>570</v>
      </c>
      <c r="D632" s="51" t="s">
        <v>176</v>
      </c>
      <c r="E632" s="51" t="s">
        <v>60</v>
      </c>
      <c r="F632" s="51" t="s">
        <v>139</v>
      </c>
      <c r="G632" s="52" t="s">
        <v>140</v>
      </c>
      <c r="H632" s="52" t="s">
        <v>170</v>
      </c>
      <c r="I632" s="51" t="s">
        <v>387</v>
      </c>
      <c r="J632" s="51" t="s">
        <v>48</v>
      </c>
      <c r="K632" s="51" t="s">
        <v>143</v>
      </c>
      <c r="L632" s="53">
        <v>10</v>
      </c>
      <c r="M632" s="51" t="s">
        <v>14</v>
      </c>
      <c r="N632" s="68">
        <v>149.5</v>
      </c>
    </row>
    <row r="633" spans="1:14" ht="25">
      <c r="A633" s="50">
        <v>609</v>
      </c>
      <c r="B633" s="51" t="s">
        <v>912</v>
      </c>
      <c r="C633" s="51" t="s">
        <v>570</v>
      </c>
      <c r="D633" s="51" t="s">
        <v>176</v>
      </c>
      <c r="E633" s="51" t="s">
        <v>60</v>
      </c>
      <c r="F633" s="51" t="s">
        <v>139</v>
      </c>
      <c r="G633" s="52" t="s">
        <v>140</v>
      </c>
      <c r="H633" s="52" t="s">
        <v>170</v>
      </c>
      <c r="I633" s="51" t="s">
        <v>387</v>
      </c>
      <c r="J633" s="51" t="s">
        <v>48</v>
      </c>
      <c r="K633" s="51" t="s">
        <v>143</v>
      </c>
      <c r="L633" s="53">
        <v>2</v>
      </c>
      <c r="M633" s="51" t="s">
        <v>14</v>
      </c>
      <c r="N633" s="68">
        <v>62</v>
      </c>
    </row>
    <row r="634" spans="1:14" ht="25">
      <c r="A634" s="50">
        <v>610</v>
      </c>
      <c r="B634" s="51" t="s">
        <v>913</v>
      </c>
      <c r="C634" s="51" t="s">
        <v>570</v>
      </c>
      <c r="D634" s="51" t="s">
        <v>176</v>
      </c>
      <c r="E634" s="51" t="s">
        <v>60</v>
      </c>
      <c r="F634" s="51" t="s">
        <v>139</v>
      </c>
      <c r="G634" s="52" t="s">
        <v>140</v>
      </c>
      <c r="H634" s="52" t="s">
        <v>170</v>
      </c>
      <c r="I634" s="51" t="s">
        <v>387</v>
      </c>
      <c r="J634" s="51" t="s">
        <v>48</v>
      </c>
      <c r="K634" s="51" t="s">
        <v>143</v>
      </c>
      <c r="L634" s="53">
        <v>10</v>
      </c>
      <c r="M634" s="51" t="s">
        <v>14</v>
      </c>
      <c r="N634" s="68">
        <v>40</v>
      </c>
    </row>
    <row r="635" spans="1:14" ht="25">
      <c r="A635" s="50">
        <v>611</v>
      </c>
      <c r="B635" s="51" t="s">
        <v>914</v>
      </c>
      <c r="C635" s="51" t="s">
        <v>570</v>
      </c>
      <c r="D635" s="51" t="s">
        <v>176</v>
      </c>
      <c r="E635" s="51" t="s">
        <v>60</v>
      </c>
      <c r="F635" s="51" t="s">
        <v>139</v>
      </c>
      <c r="G635" s="52" t="s">
        <v>140</v>
      </c>
      <c r="H635" s="52" t="s">
        <v>170</v>
      </c>
      <c r="I635" s="51" t="s">
        <v>387</v>
      </c>
      <c r="J635" s="51" t="s">
        <v>48</v>
      </c>
      <c r="K635" s="51" t="s">
        <v>143</v>
      </c>
      <c r="L635" s="53">
        <v>10</v>
      </c>
      <c r="M635" s="51" t="s">
        <v>14</v>
      </c>
      <c r="N635" s="68">
        <v>30</v>
      </c>
    </row>
    <row r="636" spans="1:14" ht="25">
      <c r="A636" s="50">
        <v>612</v>
      </c>
      <c r="B636" s="51" t="s">
        <v>915</v>
      </c>
      <c r="C636" s="51" t="s">
        <v>570</v>
      </c>
      <c r="D636" s="51" t="s">
        <v>176</v>
      </c>
      <c r="E636" s="51" t="s">
        <v>60</v>
      </c>
      <c r="F636" s="51" t="s">
        <v>139</v>
      </c>
      <c r="G636" s="52" t="s">
        <v>140</v>
      </c>
      <c r="H636" s="52" t="s">
        <v>170</v>
      </c>
      <c r="I636" s="51" t="s">
        <v>387</v>
      </c>
      <c r="J636" s="51" t="s">
        <v>48</v>
      </c>
      <c r="K636" s="51" t="s">
        <v>143</v>
      </c>
      <c r="L636" s="53">
        <v>10</v>
      </c>
      <c r="M636" s="51" t="s">
        <v>14</v>
      </c>
      <c r="N636" s="68">
        <v>15</v>
      </c>
    </row>
    <row r="637" spans="1:14" ht="25">
      <c r="A637" s="50">
        <v>613</v>
      </c>
      <c r="B637" s="51" t="s">
        <v>916</v>
      </c>
      <c r="C637" s="51" t="s">
        <v>570</v>
      </c>
      <c r="D637" s="51" t="s">
        <v>176</v>
      </c>
      <c r="E637" s="51" t="s">
        <v>60</v>
      </c>
      <c r="F637" s="51" t="s">
        <v>139</v>
      </c>
      <c r="G637" s="52" t="s">
        <v>140</v>
      </c>
      <c r="H637" s="52" t="s">
        <v>170</v>
      </c>
      <c r="I637" s="51" t="s">
        <v>387</v>
      </c>
      <c r="J637" s="51" t="s">
        <v>48</v>
      </c>
      <c r="K637" s="51" t="s">
        <v>143</v>
      </c>
      <c r="L637" s="53">
        <v>10</v>
      </c>
      <c r="M637" s="51" t="s">
        <v>14</v>
      </c>
      <c r="N637" s="68">
        <v>15</v>
      </c>
    </row>
    <row r="638" spans="1:14" ht="25">
      <c r="A638" s="50">
        <v>614</v>
      </c>
      <c r="B638" s="51" t="s">
        <v>917</v>
      </c>
      <c r="C638" s="51" t="s">
        <v>570</v>
      </c>
      <c r="D638" s="51" t="s">
        <v>176</v>
      </c>
      <c r="E638" s="51" t="s">
        <v>60</v>
      </c>
      <c r="F638" s="51" t="s">
        <v>139</v>
      </c>
      <c r="G638" s="52" t="s">
        <v>140</v>
      </c>
      <c r="H638" s="52" t="s">
        <v>170</v>
      </c>
      <c r="I638" s="51" t="s">
        <v>387</v>
      </c>
      <c r="J638" s="51" t="s">
        <v>48</v>
      </c>
      <c r="K638" s="51" t="s">
        <v>143</v>
      </c>
      <c r="L638" s="53">
        <v>2</v>
      </c>
      <c r="M638" s="51" t="s">
        <v>14</v>
      </c>
      <c r="N638" s="68">
        <v>15</v>
      </c>
    </row>
    <row r="639" spans="1:14" ht="25">
      <c r="A639" s="50">
        <v>615</v>
      </c>
      <c r="B639" s="51" t="s">
        <v>918</v>
      </c>
      <c r="C639" s="51" t="s">
        <v>570</v>
      </c>
      <c r="D639" s="51" t="s">
        <v>176</v>
      </c>
      <c r="E639" s="51" t="s">
        <v>60</v>
      </c>
      <c r="F639" s="51" t="s">
        <v>139</v>
      </c>
      <c r="G639" s="52" t="s">
        <v>140</v>
      </c>
      <c r="H639" s="52" t="s">
        <v>170</v>
      </c>
      <c r="I639" s="51" t="s">
        <v>387</v>
      </c>
      <c r="J639" s="51" t="s">
        <v>48</v>
      </c>
      <c r="K639" s="51" t="s">
        <v>143</v>
      </c>
      <c r="L639" s="53">
        <v>2</v>
      </c>
      <c r="M639" s="51" t="s">
        <v>14</v>
      </c>
      <c r="N639" s="68">
        <v>26.64</v>
      </c>
    </row>
    <row r="640" spans="1:14" ht="25">
      <c r="A640" s="50">
        <v>616</v>
      </c>
      <c r="B640" s="51" t="s">
        <v>919</v>
      </c>
      <c r="C640" s="51" t="s">
        <v>570</v>
      </c>
      <c r="D640" s="51" t="s">
        <v>176</v>
      </c>
      <c r="E640" s="51" t="s">
        <v>60</v>
      </c>
      <c r="F640" s="51" t="s">
        <v>139</v>
      </c>
      <c r="G640" s="52" t="s">
        <v>140</v>
      </c>
      <c r="H640" s="52" t="s">
        <v>170</v>
      </c>
      <c r="I640" s="51" t="s">
        <v>387</v>
      </c>
      <c r="J640" s="51" t="s">
        <v>48</v>
      </c>
      <c r="K640" s="51" t="s">
        <v>143</v>
      </c>
      <c r="L640" s="53">
        <v>10</v>
      </c>
      <c r="M640" s="51" t="s">
        <v>14</v>
      </c>
      <c r="N640" s="68">
        <v>30</v>
      </c>
    </row>
    <row r="641" spans="1:14" ht="25">
      <c r="A641" s="50">
        <v>617</v>
      </c>
      <c r="B641" s="51" t="s">
        <v>920</v>
      </c>
      <c r="C641" s="51" t="s">
        <v>570</v>
      </c>
      <c r="D641" s="51" t="s">
        <v>176</v>
      </c>
      <c r="E641" s="51" t="s">
        <v>60</v>
      </c>
      <c r="F641" s="51" t="s">
        <v>139</v>
      </c>
      <c r="G641" s="52" t="s">
        <v>140</v>
      </c>
      <c r="H641" s="52" t="s">
        <v>170</v>
      </c>
      <c r="I641" s="51" t="s">
        <v>387</v>
      </c>
      <c r="J641" s="51" t="s">
        <v>48</v>
      </c>
      <c r="K641" s="51" t="s">
        <v>143</v>
      </c>
      <c r="L641" s="53">
        <v>2</v>
      </c>
      <c r="M641" s="51" t="s">
        <v>14</v>
      </c>
      <c r="N641" s="68">
        <v>80</v>
      </c>
    </row>
    <row r="642" spans="1:14" ht="25">
      <c r="A642" s="50">
        <v>618</v>
      </c>
      <c r="B642" s="51" t="s">
        <v>921</v>
      </c>
      <c r="C642" s="51" t="s">
        <v>570</v>
      </c>
      <c r="D642" s="51" t="s">
        <v>176</v>
      </c>
      <c r="E642" s="51" t="s">
        <v>60</v>
      </c>
      <c r="F642" s="51" t="s">
        <v>139</v>
      </c>
      <c r="G642" s="52" t="s">
        <v>140</v>
      </c>
      <c r="H642" s="52" t="s">
        <v>170</v>
      </c>
      <c r="I642" s="51" t="s">
        <v>387</v>
      </c>
      <c r="J642" s="51" t="s">
        <v>48</v>
      </c>
      <c r="K642" s="51" t="s">
        <v>143</v>
      </c>
      <c r="L642" s="53">
        <v>2</v>
      </c>
      <c r="M642" s="51" t="s">
        <v>14</v>
      </c>
      <c r="N642" s="68">
        <v>100</v>
      </c>
    </row>
    <row r="643" spans="1:14" ht="25">
      <c r="A643" s="50">
        <v>619</v>
      </c>
      <c r="B643" s="51" t="s">
        <v>922</v>
      </c>
      <c r="C643" s="51" t="s">
        <v>570</v>
      </c>
      <c r="D643" s="51" t="s">
        <v>176</v>
      </c>
      <c r="E643" s="51" t="s">
        <v>60</v>
      </c>
      <c r="F643" s="51" t="s">
        <v>139</v>
      </c>
      <c r="G643" s="52" t="s">
        <v>140</v>
      </c>
      <c r="H643" s="52" t="s">
        <v>170</v>
      </c>
      <c r="I643" s="51" t="s">
        <v>387</v>
      </c>
      <c r="J643" s="51" t="s">
        <v>48</v>
      </c>
      <c r="K643" s="51" t="s">
        <v>143</v>
      </c>
      <c r="L643" s="53">
        <v>2</v>
      </c>
      <c r="M643" s="51" t="s">
        <v>14</v>
      </c>
      <c r="N643" s="68">
        <v>90</v>
      </c>
    </row>
    <row r="644" spans="1:14" ht="25">
      <c r="A644" s="50">
        <v>620</v>
      </c>
      <c r="B644" s="51" t="s">
        <v>923</v>
      </c>
      <c r="C644" s="51" t="s">
        <v>570</v>
      </c>
      <c r="D644" s="51" t="s">
        <v>176</v>
      </c>
      <c r="E644" s="51" t="s">
        <v>60</v>
      </c>
      <c r="F644" s="51" t="s">
        <v>139</v>
      </c>
      <c r="G644" s="52" t="s">
        <v>140</v>
      </c>
      <c r="H644" s="52" t="s">
        <v>170</v>
      </c>
      <c r="I644" s="51" t="s">
        <v>387</v>
      </c>
      <c r="J644" s="51" t="s">
        <v>48</v>
      </c>
      <c r="K644" s="51" t="s">
        <v>143</v>
      </c>
      <c r="L644" s="53">
        <v>10</v>
      </c>
      <c r="M644" s="51" t="s">
        <v>14</v>
      </c>
      <c r="N644" s="68">
        <v>90</v>
      </c>
    </row>
    <row r="645" spans="1:14" ht="25">
      <c r="A645" s="50">
        <v>621</v>
      </c>
      <c r="B645" s="51" t="s">
        <v>924</v>
      </c>
      <c r="C645" s="51" t="s">
        <v>570</v>
      </c>
      <c r="D645" s="51" t="s">
        <v>176</v>
      </c>
      <c r="E645" s="51" t="s">
        <v>60</v>
      </c>
      <c r="F645" s="51" t="s">
        <v>139</v>
      </c>
      <c r="G645" s="52" t="s">
        <v>140</v>
      </c>
      <c r="H645" s="52" t="s">
        <v>170</v>
      </c>
      <c r="I645" s="51" t="s">
        <v>387</v>
      </c>
      <c r="J645" s="51" t="s">
        <v>48</v>
      </c>
      <c r="K645" s="51" t="s">
        <v>143</v>
      </c>
      <c r="L645" s="53">
        <v>10</v>
      </c>
      <c r="M645" s="51" t="s">
        <v>14</v>
      </c>
      <c r="N645" s="68">
        <v>70</v>
      </c>
    </row>
    <row r="646" spans="1:14" ht="25">
      <c r="A646" s="50">
        <v>622</v>
      </c>
      <c r="B646" s="51" t="s">
        <v>925</v>
      </c>
      <c r="C646" s="51" t="s">
        <v>570</v>
      </c>
      <c r="D646" s="51" t="s">
        <v>176</v>
      </c>
      <c r="E646" s="51" t="s">
        <v>60</v>
      </c>
      <c r="F646" s="51" t="s">
        <v>139</v>
      </c>
      <c r="G646" s="52" t="s">
        <v>140</v>
      </c>
      <c r="H646" s="52" t="s">
        <v>170</v>
      </c>
      <c r="I646" s="51" t="s">
        <v>387</v>
      </c>
      <c r="J646" s="51" t="s">
        <v>48</v>
      </c>
      <c r="K646" s="51" t="s">
        <v>143</v>
      </c>
      <c r="L646" s="53">
        <v>5</v>
      </c>
      <c r="M646" s="51" t="s">
        <v>14</v>
      </c>
      <c r="N646" s="68">
        <v>90</v>
      </c>
    </row>
    <row r="647" spans="1:14" ht="25">
      <c r="A647" s="50">
        <v>623</v>
      </c>
      <c r="B647" s="51" t="s">
        <v>926</v>
      </c>
      <c r="C647" s="51" t="s">
        <v>570</v>
      </c>
      <c r="D647" s="51" t="s">
        <v>176</v>
      </c>
      <c r="E647" s="51" t="s">
        <v>60</v>
      </c>
      <c r="F647" s="51" t="s">
        <v>139</v>
      </c>
      <c r="G647" s="52" t="s">
        <v>140</v>
      </c>
      <c r="H647" s="52" t="s">
        <v>170</v>
      </c>
      <c r="I647" s="51" t="s">
        <v>387</v>
      </c>
      <c r="J647" s="51" t="s">
        <v>48</v>
      </c>
      <c r="K647" s="51" t="s">
        <v>143</v>
      </c>
      <c r="L647" s="53">
        <v>2</v>
      </c>
      <c r="M647" s="51" t="s">
        <v>14</v>
      </c>
      <c r="N647" s="68">
        <v>100</v>
      </c>
    </row>
    <row r="648" spans="1:14" ht="37.5">
      <c r="A648" s="50">
        <v>624</v>
      </c>
      <c r="B648" s="51" t="s">
        <v>927</v>
      </c>
      <c r="C648" s="51" t="s">
        <v>570</v>
      </c>
      <c r="D648" s="51" t="s">
        <v>176</v>
      </c>
      <c r="E648" s="51" t="s">
        <v>60</v>
      </c>
      <c r="F648" s="51" t="s">
        <v>139</v>
      </c>
      <c r="G648" s="52" t="s">
        <v>140</v>
      </c>
      <c r="H648" s="52" t="s">
        <v>170</v>
      </c>
      <c r="I648" s="51" t="s">
        <v>387</v>
      </c>
      <c r="J648" s="51" t="s">
        <v>48</v>
      </c>
      <c r="K648" s="51" t="s">
        <v>143</v>
      </c>
      <c r="L648" s="53">
        <v>3</v>
      </c>
      <c r="M648" s="51" t="s">
        <v>14</v>
      </c>
      <c r="N648" s="68">
        <v>50</v>
      </c>
    </row>
    <row r="649" spans="1:14" ht="25">
      <c r="A649" s="50">
        <v>625</v>
      </c>
      <c r="B649" s="51" t="s">
        <v>928</v>
      </c>
      <c r="C649" s="51" t="s">
        <v>570</v>
      </c>
      <c r="D649" s="51" t="s">
        <v>176</v>
      </c>
      <c r="E649" s="51" t="s">
        <v>60</v>
      </c>
      <c r="F649" s="51" t="s">
        <v>139</v>
      </c>
      <c r="G649" s="52" t="s">
        <v>140</v>
      </c>
      <c r="H649" s="52" t="s">
        <v>170</v>
      </c>
      <c r="I649" s="51" t="s">
        <v>387</v>
      </c>
      <c r="J649" s="51" t="s">
        <v>48</v>
      </c>
      <c r="K649" s="51" t="s">
        <v>143</v>
      </c>
      <c r="L649" s="53">
        <v>5</v>
      </c>
      <c r="M649" s="51" t="s">
        <v>14</v>
      </c>
      <c r="N649" s="68">
        <v>60</v>
      </c>
    </row>
    <row r="650" spans="1:14" ht="25">
      <c r="A650" s="50">
        <v>626</v>
      </c>
      <c r="B650" s="51" t="s">
        <v>929</v>
      </c>
      <c r="C650" s="51" t="s">
        <v>570</v>
      </c>
      <c r="D650" s="51" t="s">
        <v>176</v>
      </c>
      <c r="E650" s="51" t="s">
        <v>60</v>
      </c>
      <c r="F650" s="51" t="s">
        <v>139</v>
      </c>
      <c r="G650" s="52" t="s">
        <v>140</v>
      </c>
      <c r="H650" s="52" t="s">
        <v>170</v>
      </c>
      <c r="I650" s="51" t="s">
        <v>387</v>
      </c>
      <c r="J650" s="51" t="s">
        <v>48</v>
      </c>
      <c r="K650" s="51" t="s">
        <v>143</v>
      </c>
      <c r="L650" s="53">
        <v>5</v>
      </c>
      <c r="M650" s="51" t="s">
        <v>14</v>
      </c>
      <c r="N650" s="68">
        <v>80</v>
      </c>
    </row>
    <row r="651" spans="1:14" ht="25">
      <c r="A651" s="50">
        <v>627</v>
      </c>
      <c r="B651" s="51" t="s">
        <v>930</v>
      </c>
      <c r="C651" s="51" t="s">
        <v>570</v>
      </c>
      <c r="D651" s="51" t="s">
        <v>176</v>
      </c>
      <c r="E651" s="51" t="s">
        <v>60</v>
      </c>
      <c r="F651" s="51" t="s">
        <v>139</v>
      </c>
      <c r="G651" s="52" t="s">
        <v>140</v>
      </c>
      <c r="H651" s="52" t="s">
        <v>170</v>
      </c>
      <c r="I651" s="51" t="s">
        <v>387</v>
      </c>
      <c r="J651" s="51" t="s">
        <v>48</v>
      </c>
      <c r="K651" s="51" t="s">
        <v>143</v>
      </c>
      <c r="L651" s="53">
        <v>2</v>
      </c>
      <c r="M651" s="51" t="s">
        <v>14</v>
      </c>
      <c r="N651" s="68">
        <v>60</v>
      </c>
    </row>
    <row r="652" spans="1:14" ht="25">
      <c r="A652" s="50">
        <v>628</v>
      </c>
      <c r="B652" s="51" t="s">
        <v>931</v>
      </c>
      <c r="C652" s="51" t="s">
        <v>570</v>
      </c>
      <c r="D652" s="51" t="s">
        <v>176</v>
      </c>
      <c r="E652" s="51" t="s">
        <v>60</v>
      </c>
      <c r="F652" s="51" t="s">
        <v>139</v>
      </c>
      <c r="G652" s="52" t="s">
        <v>140</v>
      </c>
      <c r="H652" s="52" t="s">
        <v>170</v>
      </c>
      <c r="I652" s="51" t="s">
        <v>387</v>
      </c>
      <c r="J652" s="51" t="s">
        <v>48</v>
      </c>
      <c r="K652" s="51" t="s">
        <v>143</v>
      </c>
      <c r="L652" s="53">
        <v>2</v>
      </c>
      <c r="M652" s="51" t="s">
        <v>14</v>
      </c>
      <c r="N652" s="68">
        <v>50</v>
      </c>
    </row>
    <row r="653" spans="1:14" ht="25">
      <c r="A653" s="50">
        <v>629</v>
      </c>
      <c r="B653" s="51" t="s">
        <v>932</v>
      </c>
      <c r="C653" s="51" t="s">
        <v>570</v>
      </c>
      <c r="D653" s="51" t="s">
        <v>176</v>
      </c>
      <c r="E653" s="51" t="s">
        <v>60</v>
      </c>
      <c r="F653" s="51" t="s">
        <v>139</v>
      </c>
      <c r="G653" s="52" t="s">
        <v>140</v>
      </c>
      <c r="H653" s="52" t="s">
        <v>170</v>
      </c>
      <c r="I653" s="51" t="s">
        <v>387</v>
      </c>
      <c r="J653" s="51" t="s">
        <v>48</v>
      </c>
      <c r="K653" s="51" t="s">
        <v>143</v>
      </c>
      <c r="L653" s="53">
        <v>10</v>
      </c>
      <c r="M653" s="51" t="s">
        <v>14</v>
      </c>
      <c r="N653" s="68">
        <v>50</v>
      </c>
    </row>
    <row r="654" spans="1:14" ht="25">
      <c r="A654" s="50">
        <v>630</v>
      </c>
      <c r="B654" s="51" t="s">
        <v>933</v>
      </c>
      <c r="C654" s="51" t="s">
        <v>570</v>
      </c>
      <c r="D654" s="51" t="s">
        <v>176</v>
      </c>
      <c r="E654" s="51" t="s">
        <v>60</v>
      </c>
      <c r="F654" s="51" t="s">
        <v>139</v>
      </c>
      <c r="G654" s="52" t="s">
        <v>140</v>
      </c>
      <c r="H654" s="52" t="s">
        <v>170</v>
      </c>
      <c r="I654" s="51" t="s">
        <v>387</v>
      </c>
      <c r="J654" s="51" t="s">
        <v>48</v>
      </c>
      <c r="K654" s="51" t="s">
        <v>143</v>
      </c>
      <c r="L654" s="53">
        <v>2</v>
      </c>
      <c r="M654" s="51" t="s">
        <v>14</v>
      </c>
      <c r="N654" s="68">
        <v>60</v>
      </c>
    </row>
    <row r="655" spans="1:14" ht="25">
      <c r="A655" s="50">
        <v>631</v>
      </c>
      <c r="B655" s="51" t="s">
        <v>934</v>
      </c>
      <c r="C655" s="51" t="s">
        <v>570</v>
      </c>
      <c r="D655" s="51" t="s">
        <v>176</v>
      </c>
      <c r="E655" s="51" t="s">
        <v>60</v>
      </c>
      <c r="F655" s="51" t="s">
        <v>139</v>
      </c>
      <c r="G655" s="52" t="s">
        <v>140</v>
      </c>
      <c r="H655" s="52" t="s">
        <v>170</v>
      </c>
      <c r="I655" s="51" t="s">
        <v>387</v>
      </c>
      <c r="J655" s="51" t="s">
        <v>48</v>
      </c>
      <c r="K655" s="51" t="s">
        <v>143</v>
      </c>
      <c r="L655" s="53">
        <v>2</v>
      </c>
      <c r="M655" s="51" t="s">
        <v>14</v>
      </c>
      <c r="N655" s="68">
        <v>50</v>
      </c>
    </row>
    <row r="656" spans="1:14" ht="25">
      <c r="A656" s="50">
        <v>632</v>
      </c>
      <c r="B656" s="51" t="s">
        <v>935</v>
      </c>
      <c r="C656" s="51" t="s">
        <v>570</v>
      </c>
      <c r="D656" s="51" t="s">
        <v>176</v>
      </c>
      <c r="E656" s="51" t="s">
        <v>60</v>
      </c>
      <c r="F656" s="51" t="s">
        <v>139</v>
      </c>
      <c r="G656" s="52" t="s">
        <v>140</v>
      </c>
      <c r="H656" s="52" t="s">
        <v>170</v>
      </c>
      <c r="I656" s="51" t="s">
        <v>387</v>
      </c>
      <c r="J656" s="51" t="s">
        <v>48</v>
      </c>
      <c r="K656" s="51" t="s">
        <v>143</v>
      </c>
      <c r="L656" s="53">
        <v>2</v>
      </c>
      <c r="M656" s="51" t="s">
        <v>574</v>
      </c>
      <c r="N656" s="68">
        <v>90</v>
      </c>
    </row>
    <row r="657" spans="1:14" ht="25">
      <c r="A657" s="50">
        <v>633</v>
      </c>
      <c r="B657" s="51" t="s">
        <v>936</v>
      </c>
      <c r="C657" s="51" t="s">
        <v>570</v>
      </c>
      <c r="D657" s="51" t="s">
        <v>176</v>
      </c>
      <c r="E657" s="51" t="s">
        <v>60</v>
      </c>
      <c r="F657" s="51" t="s">
        <v>139</v>
      </c>
      <c r="G657" s="52" t="s">
        <v>140</v>
      </c>
      <c r="H657" s="52" t="s">
        <v>170</v>
      </c>
      <c r="I657" s="51" t="s">
        <v>387</v>
      </c>
      <c r="J657" s="51" t="s">
        <v>48</v>
      </c>
      <c r="K657" s="51" t="s">
        <v>143</v>
      </c>
      <c r="L657" s="53">
        <v>10</v>
      </c>
      <c r="M657" s="51" t="s">
        <v>14</v>
      </c>
      <c r="N657" s="68">
        <v>100</v>
      </c>
    </row>
    <row r="658" spans="1:14" ht="25">
      <c r="A658" s="50">
        <v>634</v>
      </c>
      <c r="B658" s="51" t="s">
        <v>937</v>
      </c>
      <c r="C658" s="51" t="s">
        <v>570</v>
      </c>
      <c r="D658" s="51" t="s">
        <v>176</v>
      </c>
      <c r="E658" s="51" t="s">
        <v>60</v>
      </c>
      <c r="F658" s="51" t="s">
        <v>139</v>
      </c>
      <c r="G658" s="52" t="s">
        <v>140</v>
      </c>
      <c r="H658" s="52" t="s">
        <v>170</v>
      </c>
      <c r="I658" s="51" t="s">
        <v>387</v>
      </c>
      <c r="J658" s="51" t="s">
        <v>48</v>
      </c>
      <c r="K658" s="51" t="s">
        <v>143</v>
      </c>
      <c r="L658" s="53">
        <v>2</v>
      </c>
      <c r="M658" s="51" t="s">
        <v>14</v>
      </c>
      <c r="N658" s="68">
        <v>150</v>
      </c>
    </row>
    <row r="659" spans="1:14" ht="25">
      <c r="A659" s="50">
        <v>635</v>
      </c>
      <c r="B659" s="51" t="s">
        <v>938</v>
      </c>
      <c r="C659" s="51" t="s">
        <v>570</v>
      </c>
      <c r="D659" s="51" t="s">
        <v>176</v>
      </c>
      <c r="E659" s="51" t="s">
        <v>60</v>
      </c>
      <c r="F659" s="51" t="s">
        <v>139</v>
      </c>
      <c r="G659" s="52" t="s">
        <v>140</v>
      </c>
      <c r="H659" s="52" t="s">
        <v>170</v>
      </c>
      <c r="I659" s="51" t="s">
        <v>387</v>
      </c>
      <c r="J659" s="51" t="s">
        <v>48</v>
      </c>
      <c r="K659" s="51" t="s">
        <v>143</v>
      </c>
      <c r="L659" s="53">
        <v>2</v>
      </c>
      <c r="M659" s="51" t="s">
        <v>14</v>
      </c>
      <c r="N659" s="68">
        <v>300</v>
      </c>
    </row>
    <row r="660" spans="1:14" ht="25">
      <c r="A660" s="50">
        <v>636</v>
      </c>
      <c r="B660" s="51" t="s">
        <v>939</v>
      </c>
      <c r="C660" s="51" t="s">
        <v>570</v>
      </c>
      <c r="D660" s="51" t="s">
        <v>176</v>
      </c>
      <c r="E660" s="51" t="s">
        <v>60</v>
      </c>
      <c r="F660" s="51" t="s">
        <v>139</v>
      </c>
      <c r="G660" s="52" t="s">
        <v>140</v>
      </c>
      <c r="H660" s="52" t="s">
        <v>170</v>
      </c>
      <c r="I660" s="51" t="s">
        <v>387</v>
      </c>
      <c r="J660" s="51" t="s">
        <v>48</v>
      </c>
      <c r="K660" s="51" t="s">
        <v>143</v>
      </c>
      <c r="L660" s="53">
        <v>20</v>
      </c>
      <c r="M660" s="51" t="s">
        <v>14</v>
      </c>
      <c r="N660" s="68">
        <v>178.9</v>
      </c>
    </row>
    <row r="661" spans="1:14" ht="25">
      <c r="A661" s="50">
        <v>637</v>
      </c>
      <c r="B661" s="51" t="s">
        <v>940</v>
      </c>
      <c r="C661" s="51" t="s">
        <v>570</v>
      </c>
      <c r="D661" s="51" t="s">
        <v>176</v>
      </c>
      <c r="E661" s="51" t="s">
        <v>60</v>
      </c>
      <c r="F661" s="51" t="s">
        <v>139</v>
      </c>
      <c r="G661" s="52" t="s">
        <v>140</v>
      </c>
      <c r="H661" s="52" t="s">
        <v>170</v>
      </c>
      <c r="I661" s="51" t="s">
        <v>387</v>
      </c>
      <c r="J661" s="51" t="s">
        <v>48</v>
      </c>
      <c r="K661" s="51" t="s">
        <v>143</v>
      </c>
      <c r="L661" s="53">
        <v>20</v>
      </c>
      <c r="M661" s="51" t="s">
        <v>14</v>
      </c>
      <c r="N661" s="68">
        <v>250</v>
      </c>
    </row>
    <row r="662" spans="1:14" ht="25">
      <c r="A662" s="50">
        <v>638</v>
      </c>
      <c r="B662" s="51" t="s">
        <v>941</v>
      </c>
      <c r="C662" s="51" t="s">
        <v>570</v>
      </c>
      <c r="D662" s="51" t="s">
        <v>176</v>
      </c>
      <c r="E662" s="51" t="s">
        <v>60</v>
      </c>
      <c r="F662" s="51" t="s">
        <v>139</v>
      </c>
      <c r="G662" s="52" t="s">
        <v>140</v>
      </c>
      <c r="H662" s="52" t="s">
        <v>170</v>
      </c>
      <c r="I662" s="51" t="s">
        <v>387</v>
      </c>
      <c r="J662" s="51" t="s">
        <v>48</v>
      </c>
      <c r="K662" s="51" t="s">
        <v>143</v>
      </c>
      <c r="L662" s="53">
        <v>10</v>
      </c>
      <c r="M662" s="51" t="s">
        <v>14</v>
      </c>
      <c r="N662" s="68">
        <v>250</v>
      </c>
    </row>
    <row r="663" spans="1:14" ht="25">
      <c r="A663" s="50">
        <v>639</v>
      </c>
      <c r="B663" s="51" t="s">
        <v>942</v>
      </c>
      <c r="C663" s="51" t="s">
        <v>570</v>
      </c>
      <c r="D663" s="51" t="s">
        <v>176</v>
      </c>
      <c r="E663" s="51" t="s">
        <v>60</v>
      </c>
      <c r="F663" s="51" t="s">
        <v>139</v>
      </c>
      <c r="G663" s="52" t="s">
        <v>140</v>
      </c>
      <c r="H663" s="52" t="s">
        <v>170</v>
      </c>
      <c r="I663" s="51" t="s">
        <v>387</v>
      </c>
      <c r="J663" s="51" t="s">
        <v>48</v>
      </c>
      <c r="K663" s="51" t="s">
        <v>143</v>
      </c>
      <c r="L663" s="53">
        <v>10</v>
      </c>
      <c r="M663" s="51" t="s">
        <v>14</v>
      </c>
      <c r="N663" s="68">
        <v>120</v>
      </c>
    </row>
    <row r="664" spans="1:14" ht="25">
      <c r="A664" s="50">
        <v>640</v>
      </c>
      <c r="B664" s="51" t="s">
        <v>943</v>
      </c>
      <c r="C664" s="51" t="s">
        <v>570</v>
      </c>
      <c r="D664" s="51" t="s">
        <v>176</v>
      </c>
      <c r="E664" s="51" t="s">
        <v>60</v>
      </c>
      <c r="F664" s="51" t="s">
        <v>139</v>
      </c>
      <c r="G664" s="52" t="s">
        <v>140</v>
      </c>
      <c r="H664" s="52" t="s">
        <v>170</v>
      </c>
      <c r="I664" s="51" t="s">
        <v>387</v>
      </c>
      <c r="J664" s="51" t="s">
        <v>48</v>
      </c>
      <c r="K664" s="51" t="s">
        <v>143</v>
      </c>
      <c r="L664" s="53">
        <v>10</v>
      </c>
      <c r="M664" s="51" t="s">
        <v>14</v>
      </c>
      <c r="N664" s="68">
        <v>120</v>
      </c>
    </row>
    <row r="665" spans="1:14" ht="25">
      <c r="A665" s="50">
        <v>641</v>
      </c>
      <c r="B665" s="51" t="s">
        <v>944</v>
      </c>
      <c r="C665" s="51" t="s">
        <v>570</v>
      </c>
      <c r="D665" s="51" t="s">
        <v>176</v>
      </c>
      <c r="E665" s="51" t="s">
        <v>60</v>
      </c>
      <c r="F665" s="51" t="s">
        <v>139</v>
      </c>
      <c r="G665" s="52" t="s">
        <v>140</v>
      </c>
      <c r="H665" s="52" t="s">
        <v>170</v>
      </c>
      <c r="I665" s="51" t="s">
        <v>387</v>
      </c>
      <c r="J665" s="51" t="s">
        <v>48</v>
      </c>
      <c r="K665" s="51" t="s">
        <v>143</v>
      </c>
      <c r="L665" s="53">
        <v>10</v>
      </c>
      <c r="M665" s="51" t="s">
        <v>14</v>
      </c>
      <c r="N665" s="68">
        <v>60</v>
      </c>
    </row>
    <row r="666" spans="1:14" ht="25">
      <c r="A666" s="50">
        <v>642</v>
      </c>
      <c r="B666" s="51" t="s">
        <v>945</v>
      </c>
      <c r="C666" s="51" t="s">
        <v>570</v>
      </c>
      <c r="D666" s="51" t="s">
        <v>176</v>
      </c>
      <c r="E666" s="51" t="s">
        <v>60</v>
      </c>
      <c r="F666" s="51" t="s">
        <v>139</v>
      </c>
      <c r="G666" s="52" t="s">
        <v>140</v>
      </c>
      <c r="H666" s="52" t="s">
        <v>170</v>
      </c>
      <c r="I666" s="51" t="s">
        <v>387</v>
      </c>
      <c r="J666" s="51" t="s">
        <v>48</v>
      </c>
      <c r="K666" s="51" t="s">
        <v>143</v>
      </c>
      <c r="L666" s="53">
        <v>2</v>
      </c>
      <c r="M666" s="51" t="s">
        <v>14</v>
      </c>
      <c r="N666" s="68">
        <v>40</v>
      </c>
    </row>
    <row r="667" spans="1:14" ht="25">
      <c r="A667" s="50">
        <v>643</v>
      </c>
      <c r="B667" s="51" t="s">
        <v>946</v>
      </c>
      <c r="C667" s="51" t="s">
        <v>570</v>
      </c>
      <c r="D667" s="51" t="s">
        <v>176</v>
      </c>
      <c r="E667" s="51" t="s">
        <v>60</v>
      </c>
      <c r="F667" s="51" t="s">
        <v>139</v>
      </c>
      <c r="G667" s="52" t="s">
        <v>140</v>
      </c>
      <c r="H667" s="52" t="s">
        <v>170</v>
      </c>
      <c r="I667" s="51" t="s">
        <v>387</v>
      </c>
      <c r="J667" s="51" t="s">
        <v>48</v>
      </c>
      <c r="K667" s="51" t="s">
        <v>143</v>
      </c>
      <c r="L667" s="53">
        <v>5</v>
      </c>
      <c r="M667" s="51" t="s">
        <v>14</v>
      </c>
      <c r="N667" s="68">
        <v>90</v>
      </c>
    </row>
    <row r="668" spans="1:14" ht="25">
      <c r="A668" s="50">
        <v>644</v>
      </c>
      <c r="B668" s="51" t="s">
        <v>947</v>
      </c>
      <c r="C668" s="51" t="s">
        <v>570</v>
      </c>
      <c r="D668" s="51" t="s">
        <v>176</v>
      </c>
      <c r="E668" s="51" t="s">
        <v>60</v>
      </c>
      <c r="F668" s="51" t="s">
        <v>139</v>
      </c>
      <c r="G668" s="52" t="s">
        <v>140</v>
      </c>
      <c r="H668" s="52" t="s">
        <v>170</v>
      </c>
      <c r="I668" s="51" t="s">
        <v>387</v>
      </c>
      <c r="J668" s="51" t="s">
        <v>48</v>
      </c>
      <c r="K668" s="51" t="s">
        <v>143</v>
      </c>
      <c r="L668" s="53">
        <v>2</v>
      </c>
      <c r="M668" s="51" t="s">
        <v>14</v>
      </c>
      <c r="N668" s="68">
        <v>200</v>
      </c>
    </row>
    <row r="669" spans="1:14" ht="25">
      <c r="A669" s="50">
        <v>645</v>
      </c>
      <c r="B669" s="51" t="s">
        <v>948</v>
      </c>
      <c r="C669" s="51" t="s">
        <v>570</v>
      </c>
      <c r="D669" s="51" t="s">
        <v>176</v>
      </c>
      <c r="E669" s="51" t="s">
        <v>60</v>
      </c>
      <c r="F669" s="51" t="s">
        <v>139</v>
      </c>
      <c r="G669" s="52" t="s">
        <v>140</v>
      </c>
      <c r="H669" s="52" t="s">
        <v>170</v>
      </c>
      <c r="I669" s="51" t="s">
        <v>387</v>
      </c>
      <c r="J669" s="51" t="s">
        <v>48</v>
      </c>
      <c r="K669" s="51" t="s">
        <v>143</v>
      </c>
      <c r="L669" s="53">
        <v>2</v>
      </c>
      <c r="M669" s="51" t="s">
        <v>14</v>
      </c>
      <c r="N669" s="68">
        <v>150</v>
      </c>
    </row>
    <row r="670" spans="1:14" ht="25">
      <c r="A670" s="50">
        <v>646</v>
      </c>
      <c r="B670" s="51" t="s">
        <v>949</v>
      </c>
      <c r="C670" s="51" t="s">
        <v>570</v>
      </c>
      <c r="D670" s="51" t="s">
        <v>176</v>
      </c>
      <c r="E670" s="51" t="s">
        <v>60</v>
      </c>
      <c r="F670" s="51" t="s">
        <v>139</v>
      </c>
      <c r="G670" s="52" t="s">
        <v>140</v>
      </c>
      <c r="H670" s="52" t="s">
        <v>170</v>
      </c>
      <c r="I670" s="51" t="s">
        <v>387</v>
      </c>
      <c r="J670" s="51" t="s">
        <v>48</v>
      </c>
      <c r="K670" s="51" t="s">
        <v>143</v>
      </c>
      <c r="L670" s="53">
        <v>5</v>
      </c>
      <c r="M670" s="51" t="s">
        <v>14</v>
      </c>
      <c r="N670" s="68">
        <v>56.62</v>
      </c>
    </row>
    <row r="671" spans="1:14" ht="25">
      <c r="A671" s="50">
        <v>647</v>
      </c>
      <c r="B671" s="51" t="s">
        <v>950</v>
      </c>
      <c r="C671" s="51" t="s">
        <v>570</v>
      </c>
      <c r="D671" s="51" t="s">
        <v>176</v>
      </c>
      <c r="E671" s="51" t="s">
        <v>60</v>
      </c>
      <c r="F671" s="51" t="s">
        <v>139</v>
      </c>
      <c r="G671" s="52" t="s">
        <v>140</v>
      </c>
      <c r="H671" s="52" t="s">
        <v>170</v>
      </c>
      <c r="I671" s="51" t="s">
        <v>387</v>
      </c>
      <c r="J671" s="51" t="s">
        <v>48</v>
      </c>
      <c r="K671" s="51" t="s">
        <v>143</v>
      </c>
      <c r="L671" s="53">
        <v>5</v>
      </c>
      <c r="M671" s="51" t="s">
        <v>14</v>
      </c>
      <c r="N671" s="68">
        <v>84.800000000000011</v>
      </c>
    </row>
    <row r="672" spans="1:14" ht="25">
      <c r="A672" s="50">
        <v>648</v>
      </c>
      <c r="B672" s="51" t="s">
        <v>951</v>
      </c>
      <c r="C672" s="51" t="s">
        <v>570</v>
      </c>
      <c r="D672" s="51" t="s">
        <v>176</v>
      </c>
      <c r="E672" s="51" t="s">
        <v>60</v>
      </c>
      <c r="F672" s="51" t="s">
        <v>139</v>
      </c>
      <c r="G672" s="52" t="s">
        <v>140</v>
      </c>
      <c r="H672" s="52" t="s">
        <v>170</v>
      </c>
      <c r="I672" s="51" t="s">
        <v>387</v>
      </c>
      <c r="J672" s="51" t="s">
        <v>48</v>
      </c>
      <c r="K672" s="51" t="s">
        <v>143</v>
      </c>
      <c r="L672" s="53">
        <v>20</v>
      </c>
      <c r="M672" s="51" t="s">
        <v>14</v>
      </c>
      <c r="N672" s="68">
        <v>500</v>
      </c>
    </row>
    <row r="673" spans="1:14" ht="25">
      <c r="A673" s="50">
        <v>649</v>
      </c>
      <c r="B673" s="51" t="s">
        <v>952</v>
      </c>
      <c r="C673" s="51" t="s">
        <v>570</v>
      </c>
      <c r="D673" s="51" t="s">
        <v>176</v>
      </c>
      <c r="E673" s="51" t="s">
        <v>60</v>
      </c>
      <c r="F673" s="51" t="s">
        <v>139</v>
      </c>
      <c r="G673" s="52" t="s">
        <v>140</v>
      </c>
      <c r="H673" s="52" t="s">
        <v>170</v>
      </c>
      <c r="I673" s="51" t="s">
        <v>387</v>
      </c>
      <c r="J673" s="51" t="s">
        <v>48</v>
      </c>
      <c r="K673" s="51" t="s">
        <v>143</v>
      </c>
      <c r="L673" s="53">
        <v>2</v>
      </c>
      <c r="M673" s="51" t="s">
        <v>14</v>
      </c>
      <c r="N673" s="68">
        <v>500</v>
      </c>
    </row>
    <row r="674" spans="1:14" ht="25">
      <c r="A674" s="50">
        <v>650</v>
      </c>
      <c r="B674" s="51" t="s">
        <v>953</v>
      </c>
      <c r="C674" s="51" t="s">
        <v>570</v>
      </c>
      <c r="D674" s="51" t="s">
        <v>176</v>
      </c>
      <c r="E674" s="51" t="s">
        <v>60</v>
      </c>
      <c r="F674" s="51" t="s">
        <v>139</v>
      </c>
      <c r="G674" s="52" t="s">
        <v>140</v>
      </c>
      <c r="H674" s="52" t="s">
        <v>170</v>
      </c>
      <c r="I674" s="51" t="s">
        <v>387</v>
      </c>
      <c r="J674" s="51" t="s">
        <v>48</v>
      </c>
      <c r="K674" s="51" t="s">
        <v>143</v>
      </c>
      <c r="L674" s="53">
        <v>10</v>
      </c>
      <c r="M674" s="51" t="s">
        <v>14</v>
      </c>
      <c r="N674" s="68">
        <v>1000</v>
      </c>
    </row>
    <row r="675" spans="1:14" ht="25">
      <c r="A675" s="50">
        <v>651</v>
      </c>
      <c r="B675" s="51" t="s">
        <v>954</v>
      </c>
      <c r="C675" s="51" t="s">
        <v>570</v>
      </c>
      <c r="D675" s="51" t="s">
        <v>176</v>
      </c>
      <c r="E675" s="51" t="s">
        <v>60</v>
      </c>
      <c r="F675" s="51" t="s">
        <v>139</v>
      </c>
      <c r="G675" s="52" t="s">
        <v>140</v>
      </c>
      <c r="H675" s="52" t="s">
        <v>170</v>
      </c>
      <c r="I675" s="51" t="s">
        <v>387</v>
      </c>
      <c r="J675" s="51" t="s">
        <v>48</v>
      </c>
      <c r="K675" s="51" t="s">
        <v>143</v>
      </c>
      <c r="L675" s="53">
        <v>50</v>
      </c>
      <c r="M675" s="51" t="s">
        <v>764</v>
      </c>
      <c r="N675" s="68">
        <v>400</v>
      </c>
    </row>
    <row r="676" spans="1:14" ht="25">
      <c r="A676" s="50">
        <v>652</v>
      </c>
      <c r="B676" s="51" t="s">
        <v>955</v>
      </c>
      <c r="C676" s="51" t="s">
        <v>570</v>
      </c>
      <c r="D676" s="51" t="s">
        <v>176</v>
      </c>
      <c r="E676" s="51" t="s">
        <v>60</v>
      </c>
      <c r="F676" s="51" t="s">
        <v>139</v>
      </c>
      <c r="G676" s="52" t="s">
        <v>140</v>
      </c>
      <c r="H676" s="52" t="s">
        <v>170</v>
      </c>
      <c r="I676" s="51" t="s">
        <v>387</v>
      </c>
      <c r="J676" s="51" t="s">
        <v>48</v>
      </c>
      <c r="K676" s="51" t="s">
        <v>143</v>
      </c>
      <c r="L676" s="53">
        <v>100</v>
      </c>
      <c r="M676" s="51" t="s">
        <v>764</v>
      </c>
      <c r="N676" s="68">
        <v>400</v>
      </c>
    </row>
    <row r="677" spans="1:14" ht="25">
      <c r="A677" s="50">
        <v>653</v>
      </c>
      <c r="B677" s="51" t="s">
        <v>956</v>
      </c>
      <c r="C677" s="51" t="s">
        <v>570</v>
      </c>
      <c r="D677" s="51" t="s">
        <v>176</v>
      </c>
      <c r="E677" s="51" t="s">
        <v>60</v>
      </c>
      <c r="F677" s="51" t="s">
        <v>139</v>
      </c>
      <c r="G677" s="52" t="s">
        <v>140</v>
      </c>
      <c r="H677" s="52" t="s">
        <v>170</v>
      </c>
      <c r="I677" s="51" t="s">
        <v>387</v>
      </c>
      <c r="J677" s="51" t="s">
        <v>48</v>
      </c>
      <c r="K677" s="51" t="s">
        <v>143</v>
      </c>
      <c r="L677" s="53">
        <v>100</v>
      </c>
      <c r="M677" s="51" t="s">
        <v>764</v>
      </c>
      <c r="N677" s="68">
        <v>400</v>
      </c>
    </row>
    <row r="678" spans="1:14" ht="25">
      <c r="A678" s="50">
        <v>654</v>
      </c>
      <c r="B678" s="51" t="s">
        <v>957</v>
      </c>
      <c r="C678" s="51" t="s">
        <v>570</v>
      </c>
      <c r="D678" s="51" t="s">
        <v>176</v>
      </c>
      <c r="E678" s="51" t="s">
        <v>60</v>
      </c>
      <c r="F678" s="51" t="s">
        <v>139</v>
      </c>
      <c r="G678" s="52" t="s">
        <v>140</v>
      </c>
      <c r="H678" s="52" t="s">
        <v>170</v>
      </c>
      <c r="I678" s="51" t="s">
        <v>387</v>
      </c>
      <c r="J678" s="51" t="s">
        <v>48</v>
      </c>
      <c r="K678" s="51" t="s">
        <v>143</v>
      </c>
      <c r="L678" s="53">
        <v>20</v>
      </c>
      <c r="M678" s="51" t="s">
        <v>574</v>
      </c>
      <c r="N678" s="68">
        <v>133.5</v>
      </c>
    </row>
    <row r="679" spans="1:14" ht="25">
      <c r="A679" s="50">
        <v>655</v>
      </c>
      <c r="B679" s="51" t="s">
        <v>958</v>
      </c>
      <c r="C679" s="51" t="s">
        <v>570</v>
      </c>
      <c r="D679" s="51" t="s">
        <v>176</v>
      </c>
      <c r="E679" s="51" t="s">
        <v>60</v>
      </c>
      <c r="F679" s="51" t="s">
        <v>139</v>
      </c>
      <c r="G679" s="52" t="s">
        <v>140</v>
      </c>
      <c r="H679" s="52" t="s">
        <v>170</v>
      </c>
      <c r="I679" s="51" t="s">
        <v>387</v>
      </c>
      <c r="J679" s="51" t="s">
        <v>48</v>
      </c>
      <c r="K679" s="51" t="s">
        <v>143</v>
      </c>
      <c r="L679" s="53">
        <v>20</v>
      </c>
      <c r="M679" s="51" t="s">
        <v>14</v>
      </c>
      <c r="N679" s="68">
        <v>91.4</v>
      </c>
    </row>
    <row r="680" spans="1:14" ht="25">
      <c r="A680" s="50">
        <v>656</v>
      </c>
      <c r="B680" s="51" t="s">
        <v>959</v>
      </c>
      <c r="C680" s="51" t="s">
        <v>570</v>
      </c>
      <c r="D680" s="51" t="s">
        <v>176</v>
      </c>
      <c r="E680" s="51" t="s">
        <v>60</v>
      </c>
      <c r="F680" s="51" t="s">
        <v>139</v>
      </c>
      <c r="G680" s="52" t="s">
        <v>140</v>
      </c>
      <c r="H680" s="52" t="s">
        <v>170</v>
      </c>
      <c r="I680" s="51" t="s">
        <v>387</v>
      </c>
      <c r="J680" s="51" t="s">
        <v>48</v>
      </c>
      <c r="K680" s="51" t="s">
        <v>143</v>
      </c>
      <c r="L680" s="53">
        <v>10</v>
      </c>
      <c r="M680" s="51" t="s">
        <v>14</v>
      </c>
      <c r="N680" s="68">
        <v>115.39999999999999</v>
      </c>
    </row>
    <row r="681" spans="1:14" ht="25">
      <c r="A681" s="50">
        <v>657</v>
      </c>
      <c r="B681" s="51" t="s">
        <v>960</v>
      </c>
      <c r="C681" s="51" t="s">
        <v>570</v>
      </c>
      <c r="D681" s="51" t="s">
        <v>176</v>
      </c>
      <c r="E681" s="51" t="s">
        <v>60</v>
      </c>
      <c r="F681" s="51" t="s">
        <v>139</v>
      </c>
      <c r="G681" s="52" t="s">
        <v>140</v>
      </c>
      <c r="H681" s="52" t="s">
        <v>170</v>
      </c>
      <c r="I681" s="51" t="s">
        <v>387</v>
      </c>
      <c r="J681" s="51" t="s">
        <v>48</v>
      </c>
      <c r="K681" s="51" t="s">
        <v>143</v>
      </c>
      <c r="L681" s="53">
        <v>50</v>
      </c>
      <c r="M681" s="51" t="s">
        <v>14</v>
      </c>
      <c r="N681" s="68">
        <v>97</v>
      </c>
    </row>
    <row r="682" spans="1:14" ht="25">
      <c r="A682" s="50">
        <v>658</v>
      </c>
      <c r="B682" s="51" t="s">
        <v>961</v>
      </c>
      <c r="C682" s="51" t="s">
        <v>570</v>
      </c>
      <c r="D682" s="51" t="s">
        <v>176</v>
      </c>
      <c r="E682" s="51" t="s">
        <v>60</v>
      </c>
      <c r="F682" s="51" t="s">
        <v>139</v>
      </c>
      <c r="G682" s="52" t="s">
        <v>140</v>
      </c>
      <c r="H682" s="52" t="s">
        <v>170</v>
      </c>
      <c r="I682" s="51" t="s">
        <v>387</v>
      </c>
      <c r="J682" s="51" t="s">
        <v>48</v>
      </c>
      <c r="K682" s="51" t="s">
        <v>143</v>
      </c>
      <c r="L682" s="53">
        <v>10</v>
      </c>
      <c r="M682" s="51" t="s">
        <v>14</v>
      </c>
      <c r="N682" s="68">
        <v>55.26</v>
      </c>
    </row>
    <row r="683" spans="1:14" ht="25">
      <c r="A683" s="50">
        <v>659</v>
      </c>
      <c r="B683" s="51" t="s">
        <v>962</v>
      </c>
      <c r="C683" s="51" t="s">
        <v>570</v>
      </c>
      <c r="D683" s="51" t="s">
        <v>176</v>
      </c>
      <c r="E683" s="51" t="s">
        <v>60</v>
      </c>
      <c r="F683" s="51" t="s">
        <v>139</v>
      </c>
      <c r="G683" s="52" t="s">
        <v>140</v>
      </c>
      <c r="H683" s="52" t="s">
        <v>170</v>
      </c>
      <c r="I683" s="51" t="s">
        <v>387</v>
      </c>
      <c r="J683" s="51" t="s">
        <v>48</v>
      </c>
      <c r="K683" s="51" t="s">
        <v>143</v>
      </c>
      <c r="L683" s="53">
        <v>10</v>
      </c>
      <c r="M683" s="51" t="s">
        <v>14</v>
      </c>
      <c r="N683" s="68">
        <v>7.22</v>
      </c>
    </row>
    <row r="684" spans="1:14" ht="25">
      <c r="A684" s="50">
        <v>660</v>
      </c>
      <c r="B684" s="51" t="s">
        <v>963</v>
      </c>
      <c r="C684" s="51" t="s">
        <v>570</v>
      </c>
      <c r="D684" s="51" t="s">
        <v>176</v>
      </c>
      <c r="E684" s="51" t="s">
        <v>60</v>
      </c>
      <c r="F684" s="51" t="s">
        <v>139</v>
      </c>
      <c r="G684" s="52" t="s">
        <v>140</v>
      </c>
      <c r="H684" s="52" t="s">
        <v>170</v>
      </c>
      <c r="I684" s="51" t="s">
        <v>387</v>
      </c>
      <c r="J684" s="51" t="s">
        <v>48</v>
      </c>
      <c r="K684" s="51" t="s">
        <v>143</v>
      </c>
      <c r="L684" s="53">
        <v>50</v>
      </c>
      <c r="M684" s="51" t="s">
        <v>14</v>
      </c>
      <c r="N684" s="68">
        <v>90.3</v>
      </c>
    </row>
    <row r="685" spans="1:14" ht="25">
      <c r="A685" s="50">
        <v>661</v>
      </c>
      <c r="B685" s="51" t="s">
        <v>964</v>
      </c>
      <c r="C685" s="51" t="s">
        <v>570</v>
      </c>
      <c r="D685" s="51" t="s">
        <v>176</v>
      </c>
      <c r="E685" s="51" t="s">
        <v>60</v>
      </c>
      <c r="F685" s="51" t="s">
        <v>139</v>
      </c>
      <c r="G685" s="52" t="s">
        <v>140</v>
      </c>
      <c r="H685" s="52" t="s">
        <v>170</v>
      </c>
      <c r="I685" s="51" t="s">
        <v>387</v>
      </c>
      <c r="J685" s="51" t="s">
        <v>48</v>
      </c>
      <c r="K685" s="51" t="s">
        <v>143</v>
      </c>
      <c r="L685" s="53">
        <v>2</v>
      </c>
      <c r="M685" s="51" t="s">
        <v>14</v>
      </c>
      <c r="N685" s="68">
        <v>15.88</v>
      </c>
    </row>
    <row r="686" spans="1:14" ht="25">
      <c r="A686" s="50">
        <v>662</v>
      </c>
      <c r="B686" s="51" t="s">
        <v>965</v>
      </c>
      <c r="C686" s="51" t="s">
        <v>570</v>
      </c>
      <c r="D686" s="51" t="s">
        <v>176</v>
      </c>
      <c r="E686" s="51" t="s">
        <v>60</v>
      </c>
      <c r="F686" s="51" t="s">
        <v>139</v>
      </c>
      <c r="G686" s="52" t="s">
        <v>140</v>
      </c>
      <c r="H686" s="52" t="s">
        <v>170</v>
      </c>
      <c r="I686" s="51" t="s">
        <v>387</v>
      </c>
      <c r="J686" s="51" t="s">
        <v>48</v>
      </c>
      <c r="K686" s="51" t="s">
        <v>143</v>
      </c>
      <c r="L686" s="53">
        <v>2</v>
      </c>
      <c r="M686" s="51" t="s">
        <v>14</v>
      </c>
      <c r="N686" s="68">
        <v>430.25</v>
      </c>
    </row>
    <row r="687" spans="1:14" ht="25">
      <c r="A687" s="50">
        <v>663</v>
      </c>
      <c r="B687" s="51" t="s">
        <v>966</v>
      </c>
      <c r="C687" s="51" t="s">
        <v>570</v>
      </c>
      <c r="D687" s="51" t="s">
        <v>176</v>
      </c>
      <c r="E687" s="51" t="s">
        <v>60</v>
      </c>
      <c r="F687" s="51" t="s">
        <v>139</v>
      </c>
      <c r="G687" s="52" t="s">
        <v>140</v>
      </c>
      <c r="H687" s="52" t="s">
        <v>170</v>
      </c>
      <c r="I687" s="51" t="s">
        <v>387</v>
      </c>
      <c r="J687" s="51" t="s">
        <v>48</v>
      </c>
      <c r="K687" s="51" t="s">
        <v>143</v>
      </c>
      <c r="L687" s="53">
        <v>10</v>
      </c>
      <c r="M687" s="51" t="s">
        <v>14</v>
      </c>
      <c r="N687" s="68">
        <v>401.70000000000005</v>
      </c>
    </row>
    <row r="688" spans="1:14" ht="25">
      <c r="A688" s="50">
        <v>664</v>
      </c>
      <c r="B688" s="51" t="s">
        <v>967</v>
      </c>
      <c r="C688" s="51" t="s">
        <v>570</v>
      </c>
      <c r="D688" s="51" t="s">
        <v>176</v>
      </c>
      <c r="E688" s="51" t="s">
        <v>60</v>
      </c>
      <c r="F688" s="51" t="s">
        <v>139</v>
      </c>
      <c r="G688" s="52" t="s">
        <v>140</v>
      </c>
      <c r="H688" s="52" t="s">
        <v>170</v>
      </c>
      <c r="I688" s="51" t="s">
        <v>387</v>
      </c>
      <c r="J688" s="51" t="s">
        <v>48</v>
      </c>
      <c r="K688" s="51" t="s">
        <v>143</v>
      </c>
      <c r="L688" s="53">
        <v>2</v>
      </c>
      <c r="M688" s="51" t="s">
        <v>14</v>
      </c>
      <c r="N688" s="68">
        <v>1034.8</v>
      </c>
    </row>
    <row r="689" spans="1:14" ht="25">
      <c r="A689" s="50">
        <v>665</v>
      </c>
      <c r="B689" s="51" t="s">
        <v>968</v>
      </c>
      <c r="C689" s="51" t="s">
        <v>570</v>
      </c>
      <c r="D689" s="51" t="s">
        <v>176</v>
      </c>
      <c r="E689" s="51" t="s">
        <v>60</v>
      </c>
      <c r="F689" s="51" t="s">
        <v>139</v>
      </c>
      <c r="G689" s="52" t="s">
        <v>140</v>
      </c>
      <c r="H689" s="52" t="s">
        <v>170</v>
      </c>
      <c r="I689" s="51" t="s">
        <v>387</v>
      </c>
      <c r="J689" s="51" t="s">
        <v>48</v>
      </c>
      <c r="K689" s="51" t="s">
        <v>143</v>
      </c>
      <c r="L689" s="53">
        <v>5</v>
      </c>
      <c r="M689" s="51" t="s">
        <v>14</v>
      </c>
      <c r="N689" s="68">
        <v>206.25</v>
      </c>
    </row>
    <row r="690" spans="1:14" ht="25">
      <c r="A690" s="50">
        <v>666</v>
      </c>
      <c r="B690" s="51" t="s">
        <v>969</v>
      </c>
      <c r="C690" s="51" t="s">
        <v>570</v>
      </c>
      <c r="D690" s="51" t="s">
        <v>176</v>
      </c>
      <c r="E690" s="51" t="s">
        <v>60</v>
      </c>
      <c r="F690" s="51" t="s">
        <v>139</v>
      </c>
      <c r="G690" s="52" t="s">
        <v>140</v>
      </c>
      <c r="H690" s="52" t="s">
        <v>170</v>
      </c>
      <c r="I690" s="51" t="s">
        <v>387</v>
      </c>
      <c r="J690" s="51" t="s">
        <v>48</v>
      </c>
      <c r="K690" s="51" t="s">
        <v>143</v>
      </c>
      <c r="L690" s="53">
        <v>10</v>
      </c>
      <c r="M690" s="51" t="s">
        <v>14</v>
      </c>
      <c r="N690" s="68">
        <v>106.83</v>
      </c>
    </row>
    <row r="691" spans="1:14" ht="25">
      <c r="A691" s="50">
        <v>667</v>
      </c>
      <c r="B691" s="51" t="s">
        <v>970</v>
      </c>
      <c r="C691" s="51" t="s">
        <v>570</v>
      </c>
      <c r="D691" s="51" t="s">
        <v>176</v>
      </c>
      <c r="E691" s="51" t="s">
        <v>60</v>
      </c>
      <c r="F691" s="51" t="s">
        <v>139</v>
      </c>
      <c r="G691" s="52" t="s">
        <v>140</v>
      </c>
      <c r="H691" s="52" t="s">
        <v>170</v>
      </c>
      <c r="I691" s="51" t="s">
        <v>387</v>
      </c>
      <c r="J691" s="51" t="s">
        <v>48</v>
      </c>
      <c r="K691" s="51" t="s">
        <v>143</v>
      </c>
      <c r="L691" s="53">
        <v>10</v>
      </c>
      <c r="M691" s="51" t="s">
        <v>14</v>
      </c>
      <c r="N691" s="68">
        <v>116.33</v>
      </c>
    </row>
    <row r="692" spans="1:14" ht="25">
      <c r="A692" s="50">
        <v>668</v>
      </c>
      <c r="B692" s="51" t="s">
        <v>971</v>
      </c>
      <c r="C692" s="51" t="s">
        <v>570</v>
      </c>
      <c r="D692" s="51" t="s">
        <v>176</v>
      </c>
      <c r="E692" s="51" t="s">
        <v>60</v>
      </c>
      <c r="F692" s="51" t="s">
        <v>139</v>
      </c>
      <c r="G692" s="52" t="s">
        <v>140</v>
      </c>
      <c r="H692" s="52" t="s">
        <v>170</v>
      </c>
      <c r="I692" s="51" t="s">
        <v>387</v>
      </c>
      <c r="J692" s="51" t="s">
        <v>48</v>
      </c>
      <c r="K692" s="51" t="s">
        <v>143</v>
      </c>
      <c r="L692" s="53">
        <v>1</v>
      </c>
      <c r="M692" s="51" t="s">
        <v>14</v>
      </c>
      <c r="N692" s="68">
        <v>99.73</v>
      </c>
    </row>
    <row r="693" spans="1:14" ht="25">
      <c r="A693" s="50">
        <v>669</v>
      </c>
      <c r="B693" s="51" t="s">
        <v>972</v>
      </c>
      <c r="C693" s="51" t="s">
        <v>570</v>
      </c>
      <c r="D693" s="51" t="s">
        <v>176</v>
      </c>
      <c r="E693" s="51" t="s">
        <v>60</v>
      </c>
      <c r="F693" s="51" t="s">
        <v>139</v>
      </c>
      <c r="G693" s="52" t="s">
        <v>140</v>
      </c>
      <c r="H693" s="52" t="s">
        <v>170</v>
      </c>
      <c r="I693" s="51" t="s">
        <v>387</v>
      </c>
      <c r="J693" s="51" t="s">
        <v>48</v>
      </c>
      <c r="K693" s="51" t="s">
        <v>143</v>
      </c>
      <c r="L693" s="53">
        <v>1</v>
      </c>
      <c r="M693" s="51" t="s">
        <v>14</v>
      </c>
      <c r="N693" s="68">
        <v>118.91</v>
      </c>
    </row>
    <row r="694" spans="1:14" ht="25">
      <c r="A694" s="50">
        <v>670</v>
      </c>
      <c r="B694" s="51" t="s">
        <v>973</v>
      </c>
      <c r="C694" s="51" t="s">
        <v>570</v>
      </c>
      <c r="D694" s="51" t="s">
        <v>176</v>
      </c>
      <c r="E694" s="51" t="s">
        <v>60</v>
      </c>
      <c r="F694" s="51" t="s">
        <v>139</v>
      </c>
      <c r="G694" s="52" t="s">
        <v>140</v>
      </c>
      <c r="H694" s="52" t="s">
        <v>170</v>
      </c>
      <c r="I694" s="51" t="s">
        <v>387</v>
      </c>
      <c r="J694" s="51" t="s">
        <v>48</v>
      </c>
      <c r="K694" s="51" t="s">
        <v>143</v>
      </c>
      <c r="L694" s="53">
        <v>1</v>
      </c>
      <c r="M694" s="51" t="s">
        <v>14</v>
      </c>
      <c r="N694" s="68">
        <v>68.789999999999992</v>
      </c>
    </row>
    <row r="695" spans="1:14" ht="25">
      <c r="A695" s="50">
        <v>671</v>
      </c>
      <c r="B695" s="51" t="s">
        <v>974</v>
      </c>
      <c r="C695" s="51" t="s">
        <v>570</v>
      </c>
      <c r="D695" s="51" t="s">
        <v>176</v>
      </c>
      <c r="E695" s="51" t="s">
        <v>60</v>
      </c>
      <c r="F695" s="51" t="s">
        <v>139</v>
      </c>
      <c r="G695" s="52" t="s">
        <v>140</v>
      </c>
      <c r="H695" s="52" t="s">
        <v>170</v>
      </c>
      <c r="I695" s="51" t="s">
        <v>387</v>
      </c>
      <c r="J695" s="51" t="s">
        <v>48</v>
      </c>
      <c r="K695" s="51" t="s">
        <v>143</v>
      </c>
      <c r="L695" s="53">
        <v>1</v>
      </c>
      <c r="M695" s="51" t="s">
        <v>14</v>
      </c>
      <c r="N695" s="68">
        <v>246.4</v>
      </c>
    </row>
    <row r="696" spans="1:14" ht="25">
      <c r="A696" s="50">
        <v>672</v>
      </c>
      <c r="B696" s="51" t="s">
        <v>975</v>
      </c>
      <c r="C696" s="51" t="s">
        <v>570</v>
      </c>
      <c r="D696" s="51" t="s">
        <v>176</v>
      </c>
      <c r="E696" s="51" t="s">
        <v>60</v>
      </c>
      <c r="F696" s="51" t="s">
        <v>139</v>
      </c>
      <c r="G696" s="52" t="s">
        <v>140</v>
      </c>
      <c r="H696" s="52" t="s">
        <v>170</v>
      </c>
      <c r="I696" s="51" t="s">
        <v>387</v>
      </c>
      <c r="J696" s="51" t="s">
        <v>48</v>
      </c>
      <c r="K696" s="51" t="s">
        <v>143</v>
      </c>
      <c r="L696" s="53">
        <v>1</v>
      </c>
      <c r="M696" s="51" t="s">
        <v>14</v>
      </c>
      <c r="N696" s="68">
        <v>162.39999999999998</v>
      </c>
    </row>
    <row r="697" spans="1:14" ht="25">
      <c r="A697" s="50">
        <v>673</v>
      </c>
      <c r="B697" s="51" t="s">
        <v>976</v>
      </c>
      <c r="C697" s="51" t="s">
        <v>570</v>
      </c>
      <c r="D697" s="51" t="s">
        <v>176</v>
      </c>
      <c r="E697" s="51" t="s">
        <v>60</v>
      </c>
      <c r="F697" s="51" t="s">
        <v>139</v>
      </c>
      <c r="G697" s="52" t="s">
        <v>140</v>
      </c>
      <c r="H697" s="52" t="s">
        <v>170</v>
      </c>
      <c r="I697" s="51" t="s">
        <v>387</v>
      </c>
      <c r="J697" s="51" t="s">
        <v>48</v>
      </c>
      <c r="K697" s="51" t="s">
        <v>143</v>
      </c>
      <c r="L697" s="53">
        <v>3</v>
      </c>
      <c r="M697" s="51" t="s">
        <v>14</v>
      </c>
      <c r="N697" s="68">
        <v>110.19999999999999</v>
      </c>
    </row>
    <row r="698" spans="1:14" ht="25">
      <c r="A698" s="50">
        <v>674</v>
      </c>
      <c r="B698" s="51" t="s">
        <v>977</v>
      </c>
      <c r="C698" s="51" t="s">
        <v>570</v>
      </c>
      <c r="D698" s="51" t="s">
        <v>176</v>
      </c>
      <c r="E698" s="51" t="s">
        <v>60</v>
      </c>
      <c r="F698" s="51" t="s">
        <v>139</v>
      </c>
      <c r="G698" s="52" t="s">
        <v>140</v>
      </c>
      <c r="H698" s="52" t="s">
        <v>170</v>
      </c>
      <c r="I698" s="51" t="s">
        <v>387</v>
      </c>
      <c r="J698" s="51" t="s">
        <v>48</v>
      </c>
      <c r="K698" s="51" t="s">
        <v>143</v>
      </c>
      <c r="L698" s="53">
        <v>20</v>
      </c>
      <c r="M698" s="51" t="s">
        <v>14</v>
      </c>
      <c r="N698" s="68">
        <v>353</v>
      </c>
    </row>
    <row r="699" spans="1:14" ht="25">
      <c r="A699" s="50">
        <v>675</v>
      </c>
      <c r="B699" s="51" t="s">
        <v>978</v>
      </c>
      <c r="C699" s="51" t="s">
        <v>570</v>
      </c>
      <c r="D699" s="51" t="s">
        <v>176</v>
      </c>
      <c r="E699" s="51" t="s">
        <v>60</v>
      </c>
      <c r="F699" s="51" t="s">
        <v>139</v>
      </c>
      <c r="G699" s="52" t="s">
        <v>140</v>
      </c>
      <c r="H699" s="52" t="s">
        <v>170</v>
      </c>
      <c r="I699" s="51" t="s">
        <v>387</v>
      </c>
      <c r="J699" s="51" t="s">
        <v>48</v>
      </c>
      <c r="K699" s="51" t="s">
        <v>143</v>
      </c>
      <c r="L699" s="53">
        <v>10</v>
      </c>
      <c r="M699" s="51" t="s">
        <v>14</v>
      </c>
      <c r="N699" s="68">
        <v>52.35</v>
      </c>
    </row>
    <row r="700" spans="1:14" ht="25">
      <c r="A700" s="50">
        <v>676</v>
      </c>
      <c r="B700" s="51" t="s">
        <v>979</v>
      </c>
      <c r="C700" s="51" t="s">
        <v>570</v>
      </c>
      <c r="D700" s="51" t="s">
        <v>176</v>
      </c>
      <c r="E700" s="51" t="s">
        <v>60</v>
      </c>
      <c r="F700" s="51" t="s">
        <v>139</v>
      </c>
      <c r="G700" s="52" t="s">
        <v>140</v>
      </c>
      <c r="H700" s="52" t="s">
        <v>170</v>
      </c>
      <c r="I700" s="51" t="s">
        <v>387</v>
      </c>
      <c r="J700" s="51" t="s">
        <v>48</v>
      </c>
      <c r="K700" s="51" t="s">
        <v>143</v>
      </c>
      <c r="L700" s="53">
        <v>20</v>
      </c>
      <c r="M700" s="51" t="s">
        <v>14</v>
      </c>
      <c r="N700" s="68">
        <v>223.98</v>
      </c>
    </row>
    <row r="701" spans="1:14" ht="25">
      <c r="A701" s="50">
        <v>677</v>
      </c>
      <c r="B701" s="51" t="s">
        <v>980</v>
      </c>
      <c r="C701" s="51" t="s">
        <v>570</v>
      </c>
      <c r="D701" s="51" t="s">
        <v>176</v>
      </c>
      <c r="E701" s="51" t="s">
        <v>60</v>
      </c>
      <c r="F701" s="51" t="s">
        <v>139</v>
      </c>
      <c r="G701" s="52" t="s">
        <v>140</v>
      </c>
      <c r="H701" s="52" t="s">
        <v>170</v>
      </c>
      <c r="I701" s="51" t="s">
        <v>387</v>
      </c>
      <c r="J701" s="51" t="s">
        <v>48</v>
      </c>
      <c r="K701" s="51" t="s">
        <v>143</v>
      </c>
      <c r="L701" s="53">
        <v>2</v>
      </c>
      <c r="M701" s="51" t="s">
        <v>14</v>
      </c>
      <c r="N701" s="68">
        <v>34.340000000000003</v>
      </c>
    </row>
    <row r="702" spans="1:14" ht="25">
      <c r="A702" s="50">
        <v>678</v>
      </c>
      <c r="B702" s="51" t="s">
        <v>981</v>
      </c>
      <c r="C702" s="51" t="s">
        <v>570</v>
      </c>
      <c r="D702" s="51" t="s">
        <v>176</v>
      </c>
      <c r="E702" s="51" t="s">
        <v>60</v>
      </c>
      <c r="F702" s="51" t="s">
        <v>139</v>
      </c>
      <c r="G702" s="52" t="s">
        <v>140</v>
      </c>
      <c r="H702" s="52" t="s">
        <v>170</v>
      </c>
      <c r="I702" s="51" t="s">
        <v>387</v>
      </c>
      <c r="J702" s="51" t="s">
        <v>48</v>
      </c>
      <c r="K702" s="51" t="s">
        <v>143</v>
      </c>
      <c r="L702" s="53">
        <v>5</v>
      </c>
      <c r="M702" s="51" t="s">
        <v>574</v>
      </c>
      <c r="N702" s="68">
        <v>206.70000000000002</v>
      </c>
    </row>
    <row r="703" spans="1:14" ht="25">
      <c r="A703" s="50">
        <v>679</v>
      </c>
      <c r="B703" s="51" t="s">
        <v>982</v>
      </c>
      <c r="C703" s="51" t="s">
        <v>570</v>
      </c>
      <c r="D703" s="51" t="s">
        <v>176</v>
      </c>
      <c r="E703" s="51" t="s">
        <v>60</v>
      </c>
      <c r="F703" s="51" t="s">
        <v>139</v>
      </c>
      <c r="G703" s="52" t="s">
        <v>140</v>
      </c>
      <c r="H703" s="52" t="s">
        <v>170</v>
      </c>
      <c r="I703" s="51" t="s">
        <v>387</v>
      </c>
      <c r="J703" s="51" t="s">
        <v>48</v>
      </c>
      <c r="K703" s="51" t="s">
        <v>143</v>
      </c>
      <c r="L703" s="53">
        <v>2</v>
      </c>
      <c r="M703" s="51" t="s">
        <v>14</v>
      </c>
      <c r="N703" s="68">
        <v>234.4</v>
      </c>
    </row>
    <row r="704" spans="1:14" ht="25">
      <c r="A704" s="50">
        <v>680</v>
      </c>
      <c r="B704" s="51" t="s">
        <v>983</v>
      </c>
      <c r="C704" s="51" t="s">
        <v>570</v>
      </c>
      <c r="D704" s="51" t="s">
        <v>176</v>
      </c>
      <c r="E704" s="51" t="s">
        <v>60</v>
      </c>
      <c r="F704" s="51" t="s">
        <v>139</v>
      </c>
      <c r="G704" s="52" t="s">
        <v>140</v>
      </c>
      <c r="H704" s="52" t="s">
        <v>170</v>
      </c>
      <c r="I704" s="51" t="s">
        <v>387</v>
      </c>
      <c r="J704" s="51" t="s">
        <v>48</v>
      </c>
      <c r="K704" s="51" t="s">
        <v>143</v>
      </c>
      <c r="L704" s="53">
        <v>2</v>
      </c>
      <c r="M704" s="51" t="s">
        <v>14</v>
      </c>
      <c r="N704" s="68">
        <v>49.5</v>
      </c>
    </row>
    <row r="705" spans="1:14" ht="25">
      <c r="A705" s="50">
        <v>681</v>
      </c>
      <c r="B705" s="51" t="s">
        <v>984</v>
      </c>
      <c r="C705" s="51" t="s">
        <v>570</v>
      </c>
      <c r="D705" s="51" t="s">
        <v>176</v>
      </c>
      <c r="E705" s="51" t="s">
        <v>60</v>
      </c>
      <c r="F705" s="51" t="s">
        <v>139</v>
      </c>
      <c r="G705" s="52" t="s">
        <v>140</v>
      </c>
      <c r="H705" s="52" t="s">
        <v>170</v>
      </c>
      <c r="I705" s="51" t="s">
        <v>387</v>
      </c>
      <c r="J705" s="51" t="s">
        <v>48</v>
      </c>
      <c r="K705" s="51" t="s">
        <v>143</v>
      </c>
      <c r="L705" s="53">
        <v>10</v>
      </c>
      <c r="M705" s="51" t="s">
        <v>14</v>
      </c>
      <c r="N705" s="68">
        <v>56.900000000000006</v>
      </c>
    </row>
    <row r="706" spans="1:14" ht="25">
      <c r="A706" s="50">
        <v>682</v>
      </c>
      <c r="B706" s="51" t="s">
        <v>985</v>
      </c>
      <c r="C706" s="51" t="s">
        <v>570</v>
      </c>
      <c r="D706" s="51" t="s">
        <v>176</v>
      </c>
      <c r="E706" s="51" t="s">
        <v>60</v>
      </c>
      <c r="F706" s="51" t="s">
        <v>139</v>
      </c>
      <c r="G706" s="52" t="s">
        <v>140</v>
      </c>
      <c r="H706" s="52" t="s">
        <v>170</v>
      </c>
      <c r="I706" s="51" t="s">
        <v>387</v>
      </c>
      <c r="J706" s="51" t="s">
        <v>48</v>
      </c>
      <c r="K706" s="51" t="s">
        <v>143</v>
      </c>
      <c r="L706" s="53">
        <v>10</v>
      </c>
      <c r="M706" s="51" t="s">
        <v>14</v>
      </c>
      <c r="N706" s="68">
        <v>222.12</v>
      </c>
    </row>
    <row r="707" spans="1:14" ht="25">
      <c r="A707" s="50">
        <v>683</v>
      </c>
      <c r="B707" s="51" t="s">
        <v>986</v>
      </c>
      <c r="C707" s="51" t="s">
        <v>570</v>
      </c>
      <c r="D707" s="51" t="s">
        <v>176</v>
      </c>
      <c r="E707" s="51" t="s">
        <v>60</v>
      </c>
      <c r="F707" s="51" t="s">
        <v>139</v>
      </c>
      <c r="G707" s="52" t="s">
        <v>140</v>
      </c>
      <c r="H707" s="52" t="s">
        <v>170</v>
      </c>
      <c r="I707" s="51" t="s">
        <v>387</v>
      </c>
      <c r="J707" s="51" t="s">
        <v>48</v>
      </c>
      <c r="K707" s="51" t="s">
        <v>143</v>
      </c>
      <c r="L707" s="53">
        <v>10</v>
      </c>
      <c r="M707" s="51" t="s">
        <v>14</v>
      </c>
      <c r="N707" s="68">
        <v>257.7</v>
      </c>
    </row>
    <row r="708" spans="1:14" ht="25">
      <c r="A708" s="50">
        <v>684</v>
      </c>
      <c r="B708" s="51" t="s">
        <v>987</v>
      </c>
      <c r="C708" s="51" t="s">
        <v>570</v>
      </c>
      <c r="D708" s="51" t="s">
        <v>176</v>
      </c>
      <c r="E708" s="51" t="s">
        <v>60</v>
      </c>
      <c r="F708" s="51" t="s">
        <v>139</v>
      </c>
      <c r="G708" s="52" t="s">
        <v>140</v>
      </c>
      <c r="H708" s="52" t="s">
        <v>170</v>
      </c>
      <c r="I708" s="51" t="s">
        <v>387</v>
      </c>
      <c r="J708" s="51" t="s">
        <v>48</v>
      </c>
      <c r="K708" s="51" t="s">
        <v>143</v>
      </c>
      <c r="L708" s="53">
        <v>10</v>
      </c>
      <c r="M708" s="51" t="s">
        <v>14</v>
      </c>
      <c r="N708" s="68">
        <v>250.72</v>
      </c>
    </row>
    <row r="709" spans="1:14" ht="25">
      <c r="A709" s="50">
        <v>685</v>
      </c>
      <c r="B709" s="51" t="s">
        <v>988</v>
      </c>
      <c r="C709" s="51" t="s">
        <v>570</v>
      </c>
      <c r="D709" s="51" t="s">
        <v>176</v>
      </c>
      <c r="E709" s="51" t="s">
        <v>60</v>
      </c>
      <c r="F709" s="51" t="s">
        <v>139</v>
      </c>
      <c r="G709" s="52" t="s">
        <v>140</v>
      </c>
      <c r="H709" s="52" t="s">
        <v>170</v>
      </c>
      <c r="I709" s="51" t="s">
        <v>387</v>
      </c>
      <c r="J709" s="51" t="s">
        <v>48</v>
      </c>
      <c r="K709" s="51" t="s">
        <v>143</v>
      </c>
      <c r="L709" s="53">
        <v>2</v>
      </c>
      <c r="M709" s="51" t="s">
        <v>14</v>
      </c>
      <c r="N709" s="68">
        <v>639.74</v>
      </c>
    </row>
    <row r="710" spans="1:14" ht="25">
      <c r="A710" s="50">
        <v>686</v>
      </c>
      <c r="B710" s="51" t="s">
        <v>989</v>
      </c>
      <c r="C710" s="51" t="s">
        <v>570</v>
      </c>
      <c r="D710" s="51" t="s">
        <v>176</v>
      </c>
      <c r="E710" s="51" t="s">
        <v>60</v>
      </c>
      <c r="F710" s="51" t="s">
        <v>139</v>
      </c>
      <c r="G710" s="52" t="s">
        <v>140</v>
      </c>
      <c r="H710" s="52" t="s">
        <v>170</v>
      </c>
      <c r="I710" s="51" t="s">
        <v>387</v>
      </c>
      <c r="J710" s="51" t="s">
        <v>48</v>
      </c>
      <c r="K710" s="51" t="s">
        <v>143</v>
      </c>
      <c r="L710" s="53">
        <v>2</v>
      </c>
      <c r="M710" s="51" t="s">
        <v>14</v>
      </c>
      <c r="N710" s="68">
        <v>617.28</v>
      </c>
    </row>
    <row r="711" spans="1:14" ht="25">
      <c r="A711" s="50">
        <v>687</v>
      </c>
      <c r="B711" s="51" t="s">
        <v>990</v>
      </c>
      <c r="C711" s="51" t="s">
        <v>570</v>
      </c>
      <c r="D711" s="51" t="s">
        <v>176</v>
      </c>
      <c r="E711" s="51" t="s">
        <v>60</v>
      </c>
      <c r="F711" s="51" t="s">
        <v>139</v>
      </c>
      <c r="G711" s="52" t="s">
        <v>140</v>
      </c>
      <c r="H711" s="52" t="s">
        <v>170</v>
      </c>
      <c r="I711" s="51" t="s">
        <v>387</v>
      </c>
      <c r="J711" s="51" t="s">
        <v>48</v>
      </c>
      <c r="K711" s="51" t="s">
        <v>143</v>
      </c>
      <c r="L711" s="53">
        <v>2</v>
      </c>
      <c r="M711" s="51" t="s">
        <v>14</v>
      </c>
      <c r="N711" s="68">
        <v>620.79999999999995</v>
      </c>
    </row>
    <row r="712" spans="1:14" ht="37.5">
      <c r="A712" s="50">
        <v>688</v>
      </c>
      <c r="B712" s="51" t="s">
        <v>991</v>
      </c>
      <c r="C712" s="51" t="s">
        <v>570</v>
      </c>
      <c r="D712" s="51" t="s">
        <v>176</v>
      </c>
      <c r="E712" s="51" t="s">
        <v>60</v>
      </c>
      <c r="F712" s="51" t="s">
        <v>139</v>
      </c>
      <c r="G712" s="52" t="s">
        <v>140</v>
      </c>
      <c r="H712" s="52" t="s">
        <v>170</v>
      </c>
      <c r="I712" s="51" t="s">
        <v>387</v>
      </c>
      <c r="J712" s="51" t="s">
        <v>48</v>
      </c>
      <c r="K712" s="51" t="s">
        <v>143</v>
      </c>
      <c r="L712" s="53">
        <v>2</v>
      </c>
      <c r="M712" s="51" t="s">
        <v>14</v>
      </c>
      <c r="N712" s="68">
        <v>543.69999999999993</v>
      </c>
    </row>
    <row r="713" spans="1:14" ht="25">
      <c r="A713" s="50">
        <v>689</v>
      </c>
      <c r="B713" s="51" t="s">
        <v>992</v>
      </c>
      <c r="C713" s="51" t="s">
        <v>570</v>
      </c>
      <c r="D713" s="51" t="s">
        <v>176</v>
      </c>
      <c r="E713" s="51" t="s">
        <v>60</v>
      </c>
      <c r="F713" s="51" t="s">
        <v>139</v>
      </c>
      <c r="G713" s="52" t="s">
        <v>140</v>
      </c>
      <c r="H713" s="52" t="s">
        <v>170</v>
      </c>
      <c r="I713" s="51" t="s">
        <v>387</v>
      </c>
      <c r="J713" s="51" t="s">
        <v>48</v>
      </c>
      <c r="K713" s="51" t="s">
        <v>143</v>
      </c>
      <c r="L713" s="53">
        <v>6</v>
      </c>
      <c r="M713" s="51" t="s">
        <v>14</v>
      </c>
      <c r="N713" s="68">
        <v>1839.8</v>
      </c>
    </row>
    <row r="714" spans="1:14" ht="25">
      <c r="A714" s="50">
        <v>690</v>
      </c>
      <c r="B714" s="51" t="s">
        <v>993</v>
      </c>
      <c r="C714" s="51" t="s">
        <v>570</v>
      </c>
      <c r="D714" s="51" t="s">
        <v>176</v>
      </c>
      <c r="E714" s="51" t="s">
        <v>60</v>
      </c>
      <c r="F714" s="51" t="s">
        <v>139</v>
      </c>
      <c r="G714" s="52" t="s">
        <v>140</v>
      </c>
      <c r="H714" s="52" t="s">
        <v>170</v>
      </c>
      <c r="I714" s="51" t="s">
        <v>387</v>
      </c>
      <c r="J714" s="51" t="s">
        <v>48</v>
      </c>
      <c r="K714" s="51" t="s">
        <v>143</v>
      </c>
      <c r="L714" s="53">
        <v>10</v>
      </c>
      <c r="M714" s="51" t="s">
        <v>14</v>
      </c>
      <c r="N714" s="68">
        <v>985.3</v>
      </c>
    </row>
    <row r="715" spans="1:14" ht="25">
      <c r="A715" s="50">
        <v>691</v>
      </c>
      <c r="B715" s="51" t="s">
        <v>994</v>
      </c>
      <c r="C715" s="51" t="s">
        <v>570</v>
      </c>
      <c r="D715" s="51" t="s">
        <v>176</v>
      </c>
      <c r="E715" s="51" t="s">
        <v>60</v>
      </c>
      <c r="F715" s="51" t="s">
        <v>139</v>
      </c>
      <c r="G715" s="52" t="s">
        <v>140</v>
      </c>
      <c r="H715" s="52" t="s">
        <v>170</v>
      </c>
      <c r="I715" s="51" t="s">
        <v>387</v>
      </c>
      <c r="J715" s="51" t="s">
        <v>48</v>
      </c>
      <c r="K715" s="51" t="s">
        <v>143</v>
      </c>
      <c r="L715" s="53">
        <v>5</v>
      </c>
      <c r="M715" s="51" t="s">
        <v>14</v>
      </c>
      <c r="N715" s="68">
        <v>1613.1999999999998</v>
      </c>
    </row>
    <row r="716" spans="1:14" ht="25">
      <c r="A716" s="50">
        <v>692</v>
      </c>
      <c r="B716" s="51" t="s">
        <v>995</v>
      </c>
      <c r="C716" s="51" t="s">
        <v>570</v>
      </c>
      <c r="D716" s="51" t="s">
        <v>176</v>
      </c>
      <c r="E716" s="51" t="s">
        <v>60</v>
      </c>
      <c r="F716" s="51" t="s">
        <v>139</v>
      </c>
      <c r="G716" s="52" t="s">
        <v>140</v>
      </c>
      <c r="H716" s="52" t="s">
        <v>170</v>
      </c>
      <c r="I716" s="51" t="s">
        <v>387</v>
      </c>
      <c r="J716" s="51" t="s">
        <v>48</v>
      </c>
      <c r="K716" s="51" t="s">
        <v>143</v>
      </c>
      <c r="L716" s="53">
        <v>10</v>
      </c>
      <c r="M716" s="51" t="s">
        <v>14</v>
      </c>
      <c r="N716" s="68">
        <v>227.5</v>
      </c>
    </row>
    <row r="717" spans="1:14" ht="25">
      <c r="A717" s="50">
        <v>693</v>
      </c>
      <c r="B717" s="51" t="s">
        <v>996</v>
      </c>
      <c r="C717" s="51" t="s">
        <v>570</v>
      </c>
      <c r="D717" s="51" t="s">
        <v>176</v>
      </c>
      <c r="E717" s="51" t="s">
        <v>60</v>
      </c>
      <c r="F717" s="51" t="s">
        <v>139</v>
      </c>
      <c r="G717" s="52" t="s">
        <v>140</v>
      </c>
      <c r="H717" s="52" t="s">
        <v>170</v>
      </c>
      <c r="I717" s="51" t="s">
        <v>387</v>
      </c>
      <c r="J717" s="51" t="s">
        <v>48</v>
      </c>
      <c r="K717" s="51" t="s">
        <v>143</v>
      </c>
      <c r="L717" s="53">
        <v>10</v>
      </c>
      <c r="M717" s="51" t="s">
        <v>14</v>
      </c>
      <c r="N717" s="68">
        <v>183.32</v>
      </c>
    </row>
    <row r="718" spans="1:14" ht="25">
      <c r="A718" s="50">
        <v>694</v>
      </c>
      <c r="B718" s="51" t="s">
        <v>997</v>
      </c>
      <c r="C718" s="51" t="s">
        <v>570</v>
      </c>
      <c r="D718" s="51" t="s">
        <v>176</v>
      </c>
      <c r="E718" s="51" t="s">
        <v>60</v>
      </c>
      <c r="F718" s="51" t="s">
        <v>139</v>
      </c>
      <c r="G718" s="52" t="s">
        <v>140</v>
      </c>
      <c r="H718" s="52" t="s">
        <v>170</v>
      </c>
      <c r="I718" s="51" t="s">
        <v>387</v>
      </c>
      <c r="J718" s="51" t="s">
        <v>48</v>
      </c>
      <c r="K718" s="51" t="s">
        <v>143</v>
      </c>
      <c r="L718" s="53">
        <v>10</v>
      </c>
      <c r="M718" s="51" t="s">
        <v>14</v>
      </c>
      <c r="N718" s="68">
        <v>2742.92</v>
      </c>
    </row>
    <row r="719" spans="1:14" ht="37.5">
      <c r="A719" s="50">
        <v>695</v>
      </c>
      <c r="B719" s="51" t="s">
        <v>998</v>
      </c>
      <c r="C719" s="51" t="s">
        <v>570</v>
      </c>
      <c r="D719" s="51" t="s">
        <v>176</v>
      </c>
      <c r="E719" s="51" t="s">
        <v>60</v>
      </c>
      <c r="F719" s="51" t="s">
        <v>139</v>
      </c>
      <c r="G719" s="52" t="s">
        <v>140</v>
      </c>
      <c r="H719" s="52" t="s">
        <v>170</v>
      </c>
      <c r="I719" s="51" t="s">
        <v>387</v>
      </c>
      <c r="J719" s="51" t="s">
        <v>48</v>
      </c>
      <c r="K719" s="51" t="s">
        <v>143</v>
      </c>
      <c r="L719" s="53">
        <v>5</v>
      </c>
      <c r="M719" s="51" t="s">
        <v>14</v>
      </c>
      <c r="N719" s="68">
        <v>696.86</v>
      </c>
    </row>
    <row r="720" spans="1:14" ht="25">
      <c r="A720" s="50">
        <v>696</v>
      </c>
      <c r="B720" s="51" t="s">
        <v>999</v>
      </c>
      <c r="C720" s="51" t="s">
        <v>570</v>
      </c>
      <c r="D720" s="51" t="s">
        <v>176</v>
      </c>
      <c r="E720" s="51" t="s">
        <v>60</v>
      </c>
      <c r="F720" s="51" t="s">
        <v>139</v>
      </c>
      <c r="G720" s="52" t="s">
        <v>140</v>
      </c>
      <c r="H720" s="52" t="s">
        <v>170</v>
      </c>
      <c r="I720" s="51" t="s">
        <v>387</v>
      </c>
      <c r="J720" s="51" t="s">
        <v>48</v>
      </c>
      <c r="K720" s="51" t="s">
        <v>143</v>
      </c>
      <c r="L720" s="53">
        <v>2</v>
      </c>
      <c r="M720" s="51" t="s">
        <v>14</v>
      </c>
      <c r="N720" s="68">
        <v>355.62</v>
      </c>
    </row>
    <row r="721" spans="1:14" ht="25">
      <c r="A721" s="50">
        <v>697</v>
      </c>
      <c r="B721" s="51" t="s">
        <v>1000</v>
      </c>
      <c r="C721" s="51" t="s">
        <v>570</v>
      </c>
      <c r="D721" s="51" t="s">
        <v>176</v>
      </c>
      <c r="E721" s="51" t="s">
        <v>60</v>
      </c>
      <c r="F721" s="51" t="s">
        <v>139</v>
      </c>
      <c r="G721" s="52" t="s">
        <v>140</v>
      </c>
      <c r="H721" s="52" t="s">
        <v>170</v>
      </c>
      <c r="I721" s="51" t="s">
        <v>387</v>
      </c>
      <c r="J721" s="51" t="s">
        <v>48</v>
      </c>
      <c r="K721" s="51" t="s">
        <v>143</v>
      </c>
      <c r="L721" s="53">
        <v>4</v>
      </c>
      <c r="M721" s="51" t="s">
        <v>14</v>
      </c>
      <c r="N721" s="68">
        <v>215.53</v>
      </c>
    </row>
    <row r="722" spans="1:14" ht="25">
      <c r="A722" s="50">
        <v>698</v>
      </c>
      <c r="B722" s="51" t="s">
        <v>1001</v>
      </c>
      <c r="C722" s="51" t="s">
        <v>570</v>
      </c>
      <c r="D722" s="51" t="s">
        <v>176</v>
      </c>
      <c r="E722" s="51" t="s">
        <v>60</v>
      </c>
      <c r="F722" s="51" t="s">
        <v>139</v>
      </c>
      <c r="G722" s="52" t="s">
        <v>140</v>
      </c>
      <c r="H722" s="52" t="s">
        <v>170</v>
      </c>
      <c r="I722" s="51" t="s">
        <v>387</v>
      </c>
      <c r="J722" s="51" t="s">
        <v>48</v>
      </c>
      <c r="K722" s="51" t="s">
        <v>143</v>
      </c>
      <c r="L722" s="53">
        <v>2</v>
      </c>
      <c r="M722" s="51" t="s">
        <v>14</v>
      </c>
      <c r="N722" s="68">
        <v>173.49</v>
      </c>
    </row>
    <row r="723" spans="1:14" ht="25">
      <c r="A723" s="50">
        <v>699</v>
      </c>
      <c r="B723" s="51" t="s">
        <v>1002</v>
      </c>
      <c r="C723" s="51" t="s">
        <v>570</v>
      </c>
      <c r="D723" s="51" t="s">
        <v>176</v>
      </c>
      <c r="E723" s="51" t="s">
        <v>60</v>
      </c>
      <c r="F723" s="51" t="s">
        <v>139</v>
      </c>
      <c r="G723" s="52" t="s">
        <v>140</v>
      </c>
      <c r="H723" s="52" t="s">
        <v>170</v>
      </c>
      <c r="I723" s="51" t="s">
        <v>387</v>
      </c>
      <c r="J723" s="51" t="s">
        <v>48</v>
      </c>
      <c r="K723" s="51" t="s">
        <v>143</v>
      </c>
      <c r="L723" s="53">
        <v>6</v>
      </c>
      <c r="M723" s="51" t="s">
        <v>14</v>
      </c>
      <c r="N723" s="68">
        <v>410.36</v>
      </c>
    </row>
    <row r="724" spans="1:14" ht="25">
      <c r="A724" s="50">
        <v>700</v>
      </c>
      <c r="B724" s="51" t="s">
        <v>1003</v>
      </c>
      <c r="C724" s="51" t="s">
        <v>570</v>
      </c>
      <c r="D724" s="51" t="s">
        <v>176</v>
      </c>
      <c r="E724" s="51" t="s">
        <v>60</v>
      </c>
      <c r="F724" s="51" t="s">
        <v>139</v>
      </c>
      <c r="G724" s="52" t="s">
        <v>140</v>
      </c>
      <c r="H724" s="52" t="s">
        <v>170</v>
      </c>
      <c r="I724" s="51" t="s">
        <v>387</v>
      </c>
      <c r="J724" s="51" t="s">
        <v>48</v>
      </c>
      <c r="K724" s="51" t="s">
        <v>143</v>
      </c>
      <c r="L724" s="53">
        <v>1</v>
      </c>
      <c r="M724" s="51" t="s">
        <v>14</v>
      </c>
      <c r="N724" s="68">
        <v>907.46</v>
      </c>
    </row>
    <row r="725" spans="1:14" ht="25">
      <c r="A725" s="50">
        <v>701</v>
      </c>
      <c r="B725" s="51" t="s">
        <v>1004</v>
      </c>
      <c r="C725" s="51" t="s">
        <v>570</v>
      </c>
      <c r="D725" s="51" t="s">
        <v>176</v>
      </c>
      <c r="E725" s="51" t="s">
        <v>60</v>
      </c>
      <c r="F725" s="51" t="s">
        <v>139</v>
      </c>
      <c r="G725" s="52" t="s">
        <v>140</v>
      </c>
      <c r="H725" s="52" t="s">
        <v>170</v>
      </c>
      <c r="I725" s="51" t="s">
        <v>387</v>
      </c>
      <c r="J725" s="51" t="s">
        <v>48</v>
      </c>
      <c r="K725" s="51" t="s">
        <v>143</v>
      </c>
      <c r="L725" s="53">
        <v>3</v>
      </c>
      <c r="M725" s="51" t="s">
        <v>14</v>
      </c>
      <c r="N725" s="68">
        <v>415.65</v>
      </c>
    </row>
    <row r="726" spans="1:14" ht="25">
      <c r="A726" s="50">
        <v>702</v>
      </c>
      <c r="B726" s="51" t="s">
        <v>1005</v>
      </c>
      <c r="C726" s="51" t="s">
        <v>570</v>
      </c>
      <c r="D726" s="51" t="s">
        <v>176</v>
      </c>
      <c r="E726" s="51" t="s">
        <v>60</v>
      </c>
      <c r="F726" s="51" t="s">
        <v>139</v>
      </c>
      <c r="G726" s="52" t="s">
        <v>140</v>
      </c>
      <c r="H726" s="52" t="s">
        <v>170</v>
      </c>
      <c r="I726" s="51" t="s">
        <v>387</v>
      </c>
      <c r="J726" s="51" t="s">
        <v>48</v>
      </c>
      <c r="K726" s="51" t="s">
        <v>143</v>
      </c>
      <c r="L726" s="53">
        <v>2</v>
      </c>
      <c r="M726" s="51" t="s">
        <v>14</v>
      </c>
      <c r="N726" s="68">
        <v>598.9</v>
      </c>
    </row>
    <row r="727" spans="1:14" ht="37.5">
      <c r="A727" s="50">
        <v>703</v>
      </c>
      <c r="B727" s="51" t="s">
        <v>1006</v>
      </c>
      <c r="C727" s="51" t="s">
        <v>570</v>
      </c>
      <c r="D727" s="51" t="s">
        <v>176</v>
      </c>
      <c r="E727" s="51" t="s">
        <v>60</v>
      </c>
      <c r="F727" s="51" t="s">
        <v>139</v>
      </c>
      <c r="G727" s="52" t="s">
        <v>140</v>
      </c>
      <c r="H727" s="52" t="s">
        <v>170</v>
      </c>
      <c r="I727" s="51" t="s">
        <v>387</v>
      </c>
      <c r="J727" s="51" t="s">
        <v>48</v>
      </c>
      <c r="K727" s="51" t="s">
        <v>143</v>
      </c>
      <c r="L727" s="53">
        <v>2</v>
      </c>
      <c r="M727" s="51" t="s">
        <v>14</v>
      </c>
      <c r="N727" s="68">
        <v>100.33</v>
      </c>
    </row>
    <row r="728" spans="1:14" ht="25">
      <c r="A728" s="50">
        <v>704</v>
      </c>
      <c r="B728" s="51" t="s">
        <v>1007</v>
      </c>
      <c r="C728" s="51" t="s">
        <v>570</v>
      </c>
      <c r="D728" s="51" t="s">
        <v>176</v>
      </c>
      <c r="E728" s="51" t="s">
        <v>60</v>
      </c>
      <c r="F728" s="51" t="s">
        <v>139</v>
      </c>
      <c r="G728" s="52" t="s">
        <v>140</v>
      </c>
      <c r="H728" s="52" t="s">
        <v>170</v>
      </c>
      <c r="I728" s="51" t="s">
        <v>387</v>
      </c>
      <c r="J728" s="51" t="s">
        <v>48</v>
      </c>
      <c r="K728" s="51" t="s">
        <v>143</v>
      </c>
      <c r="L728" s="53">
        <v>5</v>
      </c>
      <c r="M728" s="51" t="s">
        <v>14</v>
      </c>
      <c r="N728" s="68">
        <v>623.83000000000004</v>
      </c>
    </row>
    <row r="729" spans="1:14" ht="25">
      <c r="A729" s="50">
        <v>705</v>
      </c>
      <c r="B729" s="51" t="s">
        <v>1008</v>
      </c>
      <c r="C729" s="51" t="s">
        <v>570</v>
      </c>
      <c r="D729" s="51" t="s">
        <v>176</v>
      </c>
      <c r="E729" s="51" t="s">
        <v>60</v>
      </c>
      <c r="F729" s="51" t="s">
        <v>139</v>
      </c>
      <c r="G729" s="52" t="s">
        <v>140</v>
      </c>
      <c r="H729" s="52" t="s">
        <v>170</v>
      </c>
      <c r="I729" s="51" t="s">
        <v>387</v>
      </c>
      <c r="J729" s="51" t="s">
        <v>48</v>
      </c>
      <c r="K729" s="51" t="s">
        <v>143</v>
      </c>
      <c r="L729" s="53">
        <v>2</v>
      </c>
      <c r="M729" s="51" t="s">
        <v>14</v>
      </c>
      <c r="N729" s="68">
        <v>284</v>
      </c>
    </row>
    <row r="730" spans="1:14" ht="25">
      <c r="A730" s="50">
        <v>706</v>
      </c>
      <c r="B730" s="51" t="s">
        <v>1009</v>
      </c>
      <c r="C730" s="51" t="s">
        <v>570</v>
      </c>
      <c r="D730" s="51" t="s">
        <v>176</v>
      </c>
      <c r="E730" s="51" t="s">
        <v>60</v>
      </c>
      <c r="F730" s="51" t="s">
        <v>139</v>
      </c>
      <c r="G730" s="52" t="s">
        <v>140</v>
      </c>
      <c r="H730" s="52" t="s">
        <v>170</v>
      </c>
      <c r="I730" s="51" t="s">
        <v>387</v>
      </c>
      <c r="J730" s="51" t="s">
        <v>48</v>
      </c>
      <c r="K730" s="51" t="s">
        <v>143</v>
      </c>
      <c r="L730" s="53">
        <v>1</v>
      </c>
      <c r="M730" s="51" t="s">
        <v>14</v>
      </c>
      <c r="N730" s="68">
        <v>703.7</v>
      </c>
    </row>
    <row r="731" spans="1:14" ht="25">
      <c r="A731" s="50">
        <v>707</v>
      </c>
      <c r="B731" s="51" t="s">
        <v>1010</v>
      </c>
      <c r="C731" s="51" t="s">
        <v>570</v>
      </c>
      <c r="D731" s="51" t="s">
        <v>176</v>
      </c>
      <c r="E731" s="51" t="s">
        <v>60</v>
      </c>
      <c r="F731" s="51" t="s">
        <v>139</v>
      </c>
      <c r="G731" s="52" t="s">
        <v>140</v>
      </c>
      <c r="H731" s="52" t="s">
        <v>170</v>
      </c>
      <c r="I731" s="51" t="s">
        <v>387</v>
      </c>
      <c r="J731" s="51" t="s">
        <v>48</v>
      </c>
      <c r="K731" s="51" t="s">
        <v>143</v>
      </c>
      <c r="L731" s="53">
        <v>1</v>
      </c>
      <c r="M731" s="51" t="s">
        <v>14</v>
      </c>
      <c r="N731" s="68">
        <v>728.54</v>
      </c>
    </row>
    <row r="732" spans="1:14" ht="25">
      <c r="A732" s="50">
        <v>708</v>
      </c>
      <c r="B732" s="51" t="s">
        <v>1011</v>
      </c>
      <c r="C732" s="51" t="s">
        <v>570</v>
      </c>
      <c r="D732" s="51" t="s">
        <v>176</v>
      </c>
      <c r="E732" s="51" t="s">
        <v>60</v>
      </c>
      <c r="F732" s="51" t="s">
        <v>139</v>
      </c>
      <c r="G732" s="52" t="s">
        <v>140</v>
      </c>
      <c r="H732" s="52" t="s">
        <v>170</v>
      </c>
      <c r="I732" s="51" t="s">
        <v>387</v>
      </c>
      <c r="J732" s="51" t="s">
        <v>48</v>
      </c>
      <c r="K732" s="51" t="s">
        <v>143</v>
      </c>
      <c r="L732" s="53">
        <v>20</v>
      </c>
      <c r="M732" s="51" t="s">
        <v>14</v>
      </c>
      <c r="N732" s="68">
        <v>128.78</v>
      </c>
    </row>
    <row r="733" spans="1:14" ht="25">
      <c r="A733" s="50">
        <v>709</v>
      </c>
      <c r="B733" s="51" t="s">
        <v>1012</v>
      </c>
      <c r="C733" s="51" t="s">
        <v>570</v>
      </c>
      <c r="D733" s="51" t="s">
        <v>176</v>
      </c>
      <c r="E733" s="51" t="s">
        <v>60</v>
      </c>
      <c r="F733" s="51" t="s">
        <v>139</v>
      </c>
      <c r="G733" s="52" t="s">
        <v>140</v>
      </c>
      <c r="H733" s="52" t="s">
        <v>170</v>
      </c>
      <c r="I733" s="51" t="s">
        <v>387</v>
      </c>
      <c r="J733" s="51" t="s">
        <v>48</v>
      </c>
      <c r="K733" s="51" t="s">
        <v>143</v>
      </c>
      <c r="L733" s="53">
        <v>10</v>
      </c>
      <c r="M733" s="51" t="s">
        <v>14</v>
      </c>
      <c r="N733" s="68">
        <v>150</v>
      </c>
    </row>
    <row r="734" spans="1:14" ht="25">
      <c r="A734" s="50">
        <v>710</v>
      </c>
      <c r="B734" s="51" t="s">
        <v>1013</v>
      </c>
      <c r="C734" s="51" t="s">
        <v>570</v>
      </c>
      <c r="D734" s="51" t="s">
        <v>176</v>
      </c>
      <c r="E734" s="51" t="s">
        <v>60</v>
      </c>
      <c r="F734" s="51" t="s">
        <v>139</v>
      </c>
      <c r="G734" s="52" t="s">
        <v>140</v>
      </c>
      <c r="H734" s="52" t="s">
        <v>170</v>
      </c>
      <c r="I734" s="51" t="s">
        <v>387</v>
      </c>
      <c r="J734" s="51" t="s">
        <v>48</v>
      </c>
      <c r="K734" s="51" t="s">
        <v>143</v>
      </c>
      <c r="L734" s="53">
        <v>2</v>
      </c>
      <c r="M734" s="51" t="s">
        <v>14</v>
      </c>
      <c r="N734" s="68">
        <v>300</v>
      </c>
    </row>
    <row r="735" spans="1:14" ht="37.5">
      <c r="A735" s="50">
        <v>711</v>
      </c>
      <c r="B735" s="51" t="s">
        <v>1014</v>
      </c>
      <c r="C735" s="51" t="s">
        <v>570</v>
      </c>
      <c r="D735" s="51" t="s">
        <v>176</v>
      </c>
      <c r="E735" s="51" t="s">
        <v>60</v>
      </c>
      <c r="F735" s="51" t="s">
        <v>139</v>
      </c>
      <c r="G735" s="52" t="s">
        <v>140</v>
      </c>
      <c r="H735" s="52" t="s">
        <v>170</v>
      </c>
      <c r="I735" s="51" t="s">
        <v>387</v>
      </c>
      <c r="J735" s="51" t="s">
        <v>48</v>
      </c>
      <c r="K735" s="51" t="s">
        <v>143</v>
      </c>
      <c r="L735" s="53">
        <v>2</v>
      </c>
      <c r="M735" s="51" t="s">
        <v>14</v>
      </c>
      <c r="N735" s="68">
        <v>300</v>
      </c>
    </row>
    <row r="736" spans="1:14" ht="25">
      <c r="A736" s="50">
        <v>712</v>
      </c>
      <c r="B736" s="51" t="s">
        <v>1015</v>
      </c>
      <c r="C736" s="51" t="s">
        <v>570</v>
      </c>
      <c r="D736" s="51" t="s">
        <v>176</v>
      </c>
      <c r="E736" s="51" t="s">
        <v>60</v>
      </c>
      <c r="F736" s="51" t="s">
        <v>139</v>
      </c>
      <c r="G736" s="52" t="s">
        <v>140</v>
      </c>
      <c r="H736" s="52" t="s">
        <v>170</v>
      </c>
      <c r="I736" s="51" t="s">
        <v>387</v>
      </c>
      <c r="J736" s="51" t="s">
        <v>48</v>
      </c>
      <c r="K736" s="51" t="s">
        <v>143</v>
      </c>
      <c r="L736" s="53">
        <v>6</v>
      </c>
      <c r="M736" s="51" t="s">
        <v>14</v>
      </c>
      <c r="N736" s="68">
        <v>45.8</v>
      </c>
    </row>
    <row r="737" spans="1:14" ht="37.5">
      <c r="A737" s="50">
        <v>713</v>
      </c>
      <c r="B737" s="51" t="s">
        <v>1016</v>
      </c>
      <c r="C737" s="51" t="s">
        <v>570</v>
      </c>
      <c r="D737" s="51" t="s">
        <v>176</v>
      </c>
      <c r="E737" s="51" t="s">
        <v>60</v>
      </c>
      <c r="F737" s="51" t="s">
        <v>139</v>
      </c>
      <c r="G737" s="52" t="s">
        <v>140</v>
      </c>
      <c r="H737" s="52" t="s">
        <v>170</v>
      </c>
      <c r="I737" s="51" t="s">
        <v>387</v>
      </c>
      <c r="J737" s="51" t="s">
        <v>48</v>
      </c>
      <c r="K737" s="51" t="s">
        <v>143</v>
      </c>
      <c r="L737" s="53">
        <v>4</v>
      </c>
      <c r="M737" s="51" t="s">
        <v>14</v>
      </c>
      <c r="N737" s="68">
        <v>60</v>
      </c>
    </row>
    <row r="738" spans="1:14" ht="37.5">
      <c r="A738" s="50">
        <v>714</v>
      </c>
      <c r="B738" s="51" t="s">
        <v>1017</v>
      </c>
      <c r="C738" s="51" t="s">
        <v>570</v>
      </c>
      <c r="D738" s="51" t="s">
        <v>176</v>
      </c>
      <c r="E738" s="51" t="s">
        <v>60</v>
      </c>
      <c r="F738" s="51" t="s">
        <v>139</v>
      </c>
      <c r="G738" s="52" t="s">
        <v>140</v>
      </c>
      <c r="H738" s="52" t="s">
        <v>170</v>
      </c>
      <c r="I738" s="51" t="s">
        <v>387</v>
      </c>
      <c r="J738" s="51" t="s">
        <v>48</v>
      </c>
      <c r="K738" s="51" t="s">
        <v>143</v>
      </c>
      <c r="L738" s="53">
        <v>2</v>
      </c>
      <c r="M738" s="51" t="s">
        <v>14</v>
      </c>
      <c r="N738" s="68">
        <v>50</v>
      </c>
    </row>
    <row r="739" spans="1:14" ht="37.5">
      <c r="A739" s="50">
        <v>715</v>
      </c>
      <c r="B739" s="51" t="s">
        <v>1018</v>
      </c>
      <c r="C739" s="51" t="s">
        <v>570</v>
      </c>
      <c r="D739" s="51" t="s">
        <v>176</v>
      </c>
      <c r="E739" s="51" t="s">
        <v>60</v>
      </c>
      <c r="F739" s="51" t="s">
        <v>139</v>
      </c>
      <c r="G739" s="52" t="s">
        <v>140</v>
      </c>
      <c r="H739" s="52" t="s">
        <v>170</v>
      </c>
      <c r="I739" s="51" t="s">
        <v>387</v>
      </c>
      <c r="J739" s="51" t="s">
        <v>48</v>
      </c>
      <c r="K739" s="51" t="s">
        <v>143</v>
      </c>
      <c r="L739" s="53">
        <v>2</v>
      </c>
      <c r="M739" s="51" t="s">
        <v>14</v>
      </c>
      <c r="N739" s="68">
        <v>50</v>
      </c>
    </row>
    <row r="740" spans="1:14" ht="37.5">
      <c r="A740" s="50">
        <v>716</v>
      </c>
      <c r="B740" s="51" t="s">
        <v>1019</v>
      </c>
      <c r="C740" s="51" t="s">
        <v>570</v>
      </c>
      <c r="D740" s="51" t="s">
        <v>176</v>
      </c>
      <c r="E740" s="51" t="s">
        <v>60</v>
      </c>
      <c r="F740" s="51" t="s">
        <v>139</v>
      </c>
      <c r="G740" s="52" t="s">
        <v>140</v>
      </c>
      <c r="H740" s="52" t="s">
        <v>170</v>
      </c>
      <c r="I740" s="51" t="s">
        <v>387</v>
      </c>
      <c r="J740" s="51" t="s">
        <v>48</v>
      </c>
      <c r="K740" s="51" t="s">
        <v>143</v>
      </c>
      <c r="L740" s="53">
        <v>4</v>
      </c>
      <c r="M740" s="51" t="s">
        <v>14</v>
      </c>
      <c r="N740" s="68">
        <v>50</v>
      </c>
    </row>
    <row r="741" spans="1:14" ht="37.5">
      <c r="A741" s="50">
        <v>717</v>
      </c>
      <c r="B741" s="51" t="s">
        <v>1020</v>
      </c>
      <c r="C741" s="51" t="s">
        <v>570</v>
      </c>
      <c r="D741" s="51" t="s">
        <v>176</v>
      </c>
      <c r="E741" s="51" t="s">
        <v>60</v>
      </c>
      <c r="F741" s="51" t="s">
        <v>139</v>
      </c>
      <c r="G741" s="52" t="s">
        <v>140</v>
      </c>
      <c r="H741" s="52" t="s">
        <v>170</v>
      </c>
      <c r="I741" s="51" t="s">
        <v>387</v>
      </c>
      <c r="J741" s="51" t="s">
        <v>48</v>
      </c>
      <c r="K741" s="51" t="s">
        <v>143</v>
      </c>
      <c r="L741" s="53">
        <v>4</v>
      </c>
      <c r="M741" s="51" t="s">
        <v>14</v>
      </c>
      <c r="N741" s="68">
        <v>50</v>
      </c>
    </row>
    <row r="742" spans="1:14" ht="37.5">
      <c r="A742" s="50">
        <v>718</v>
      </c>
      <c r="B742" s="51" t="s">
        <v>1021</v>
      </c>
      <c r="C742" s="51" t="s">
        <v>570</v>
      </c>
      <c r="D742" s="51" t="s">
        <v>176</v>
      </c>
      <c r="E742" s="51" t="s">
        <v>60</v>
      </c>
      <c r="F742" s="51" t="s">
        <v>139</v>
      </c>
      <c r="G742" s="52" t="s">
        <v>140</v>
      </c>
      <c r="H742" s="52" t="s">
        <v>170</v>
      </c>
      <c r="I742" s="51" t="s">
        <v>387</v>
      </c>
      <c r="J742" s="51" t="s">
        <v>48</v>
      </c>
      <c r="K742" s="51" t="s">
        <v>143</v>
      </c>
      <c r="L742" s="53">
        <v>4</v>
      </c>
      <c r="M742" s="51" t="s">
        <v>14</v>
      </c>
      <c r="N742" s="68">
        <v>50</v>
      </c>
    </row>
    <row r="743" spans="1:14" ht="25">
      <c r="A743" s="50">
        <v>719</v>
      </c>
      <c r="B743" s="51" t="s">
        <v>1022</v>
      </c>
      <c r="C743" s="51" t="s">
        <v>570</v>
      </c>
      <c r="D743" s="51" t="s">
        <v>176</v>
      </c>
      <c r="E743" s="51" t="s">
        <v>60</v>
      </c>
      <c r="F743" s="51" t="s">
        <v>139</v>
      </c>
      <c r="G743" s="52" t="s">
        <v>140</v>
      </c>
      <c r="H743" s="52" t="s">
        <v>170</v>
      </c>
      <c r="I743" s="51" t="s">
        <v>387</v>
      </c>
      <c r="J743" s="51" t="s">
        <v>48</v>
      </c>
      <c r="K743" s="51" t="s">
        <v>143</v>
      </c>
      <c r="L743" s="53">
        <v>10</v>
      </c>
      <c r="M743" s="51" t="s">
        <v>14</v>
      </c>
      <c r="N743" s="68">
        <v>15</v>
      </c>
    </row>
    <row r="744" spans="1:14" ht="25">
      <c r="A744" s="50">
        <v>720</v>
      </c>
      <c r="B744" s="51" t="s">
        <v>1023</v>
      </c>
      <c r="C744" s="51" t="s">
        <v>570</v>
      </c>
      <c r="D744" s="51" t="s">
        <v>176</v>
      </c>
      <c r="E744" s="51" t="s">
        <v>60</v>
      </c>
      <c r="F744" s="51" t="s">
        <v>139</v>
      </c>
      <c r="G744" s="52" t="s">
        <v>140</v>
      </c>
      <c r="H744" s="52" t="s">
        <v>170</v>
      </c>
      <c r="I744" s="51" t="s">
        <v>387</v>
      </c>
      <c r="J744" s="51" t="s">
        <v>48</v>
      </c>
      <c r="K744" s="51" t="s">
        <v>143</v>
      </c>
      <c r="L744" s="53">
        <v>4</v>
      </c>
      <c r="M744" s="51" t="s">
        <v>14</v>
      </c>
      <c r="N744" s="68">
        <v>15</v>
      </c>
    </row>
    <row r="745" spans="1:14" ht="25">
      <c r="A745" s="50">
        <v>721</v>
      </c>
      <c r="B745" s="51" t="s">
        <v>1024</v>
      </c>
      <c r="C745" s="51" t="s">
        <v>570</v>
      </c>
      <c r="D745" s="51" t="s">
        <v>176</v>
      </c>
      <c r="E745" s="51" t="s">
        <v>60</v>
      </c>
      <c r="F745" s="51" t="s">
        <v>139</v>
      </c>
      <c r="G745" s="52" t="s">
        <v>140</v>
      </c>
      <c r="H745" s="52" t="s">
        <v>170</v>
      </c>
      <c r="I745" s="51" t="s">
        <v>387</v>
      </c>
      <c r="J745" s="51" t="s">
        <v>48</v>
      </c>
      <c r="K745" s="51" t="s">
        <v>143</v>
      </c>
      <c r="L745" s="53">
        <v>4</v>
      </c>
      <c r="M745" s="51" t="s">
        <v>14</v>
      </c>
      <c r="N745" s="68">
        <v>15</v>
      </c>
    </row>
    <row r="746" spans="1:14" ht="25">
      <c r="A746" s="50">
        <v>722</v>
      </c>
      <c r="B746" s="51" t="s">
        <v>1025</v>
      </c>
      <c r="C746" s="51" t="s">
        <v>570</v>
      </c>
      <c r="D746" s="51" t="s">
        <v>176</v>
      </c>
      <c r="E746" s="51" t="s">
        <v>60</v>
      </c>
      <c r="F746" s="51" t="s">
        <v>139</v>
      </c>
      <c r="G746" s="52" t="s">
        <v>140</v>
      </c>
      <c r="H746" s="52" t="s">
        <v>170</v>
      </c>
      <c r="I746" s="51" t="s">
        <v>387</v>
      </c>
      <c r="J746" s="51" t="s">
        <v>48</v>
      </c>
      <c r="K746" s="51" t="s">
        <v>143</v>
      </c>
      <c r="L746" s="53">
        <v>1</v>
      </c>
      <c r="M746" s="51" t="s">
        <v>14</v>
      </c>
      <c r="N746" s="68">
        <v>130</v>
      </c>
    </row>
    <row r="747" spans="1:14" ht="37.5">
      <c r="A747" s="50">
        <v>723</v>
      </c>
      <c r="B747" s="51" t="s">
        <v>1026</v>
      </c>
      <c r="C747" s="51" t="s">
        <v>570</v>
      </c>
      <c r="D747" s="51" t="s">
        <v>176</v>
      </c>
      <c r="E747" s="51" t="s">
        <v>60</v>
      </c>
      <c r="F747" s="51" t="s">
        <v>139</v>
      </c>
      <c r="G747" s="52" t="s">
        <v>140</v>
      </c>
      <c r="H747" s="52" t="s">
        <v>170</v>
      </c>
      <c r="I747" s="51" t="s">
        <v>387</v>
      </c>
      <c r="J747" s="51" t="s">
        <v>48</v>
      </c>
      <c r="K747" s="51" t="s">
        <v>143</v>
      </c>
      <c r="L747" s="53">
        <v>2</v>
      </c>
      <c r="M747" s="51" t="s">
        <v>14</v>
      </c>
      <c r="N747" s="68">
        <v>300</v>
      </c>
    </row>
    <row r="748" spans="1:14" ht="25">
      <c r="A748" s="50">
        <v>724</v>
      </c>
      <c r="B748" s="51" t="s">
        <v>1027</v>
      </c>
      <c r="C748" s="51" t="s">
        <v>570</v>
      </c>
      <c r="D748" s="51" t="s">
        <v>176</v>
      </c>
      <c r="E748" s="51" t="s">
        <v>60</v>
      </c>
      <c r="F748" s="51" t="s">
        <v>139</v>
      </c>
      <c r="G748" s="52" t="s">
        <v>140</v>
      </c>
      <c r="H748" s="52" t="s">
        <v>170</v>
      </c>
      <c r="I748" s="51" t="s">
        <v>387</v>
      </c>
      <c r="J748" s="51" t="s">
        <v>48</v>
      </c>
      <c r="K748" s="51" t="s">
        <v>143</v>
      </c>
      <c r="L748" s="53">
        <v>10</v>
      </c>
      <c r="M748" s="51" t="s">
        <v>14</v>
      </c>
      <c r="N748" s="68">
        <v>50</v>
      </c>
    </row>
    <row r="749" spans="1:14" ht="25">
      <c r="A749" s="50">
        <v>725</v>
      </c>
      <c r="B749" s="51" t="s">
        <v>1028</v>
      </c>
      <c r="C749" s="51" t="s">
        <v>570</v>
      </c>
      <c r="D749" s="51" t="s">
        <v>176</v>
      </c>
      <c r="E749" s="51" t="s">
        <v>60</v>
      </c>
      <c r="F749" s="51" t="s">
        <v>139</v>
      </c>
      <c r="G749" s="52" t="s">
        <v>140</v>
      </c>
      <c r="H749" s="52" t="s">
        <v>170</v>
      </c>
      <c r="I749" s="51" t="s">
        <v>387</v>
      </c>
      <c r="J749" s="51" t="s">
        <v>48</v>
      </c>
      <c r="K749" s="51" t="s">
        <v>143</v>
      </c>
      <c r="L749" s="53">
        <v>2</v>
      </c>
      <c r="M749" s="51" t="s">
        <v>14</v>
      </c>
      <c r="N749" s="68">
        <v>150</v>
      </c>
    </row>
    <row r="750" spans="1:14" ht="37.5">
      <c r="A750" s="50">
        <v>726</v>
      </c>
      <c r="B750" s="51" t="s">
        <v>1029</v>
      </c>
      <c r="C750" s="51" t="s">
        <v>570</v>
      </c>
      <c r="D750" s="51" t="s">
        <v>176</v>
      </c>
      <c r="E750" s="51" t="s">
        <v>60</v>
      </c>
      <c r="F750" s="51" t="s">
        <v>139</v>
      </c>
      <c r="G750" s="52" t="s">
        <v>140</v>
      </c>
      <c r="H750" s="52" t="s">
        <v>170</v>
      </c>
      <c r="I750" s="51" t="s">
        <v>387</v>
      </c>
      <c r="J750" s="51" t="s">
        <v>48</v>
      </c>
      <c r="K750" s="51" t="s">
        <v>143</v>
      </c>
      <c r="L750" s="53">
        <v>2</v>
      </c>
      <c r="M750" s="51" t="s">
        <v>14</v>
      </c>
      <c r="N750" s="68">
        <v>150</v>
      </c>
    </row>
    <row r="751" spans="1:14" ht="25">
      <c r="A751" s="50">
        <v>727</v>
      </c>
      <c r="B751" s="51" t="s">
        <v>1030</v>
      </c>
      <c r="C751" s="51" t="s">
        <v>570</v>
      </c>
      <c r="D751" s="51" t="s">
        <v>176</v>
      </c>
      <c r="E751" s="51" t="s">
        <v>60</v>
      </c>
      <c r="F751" s="51" t="s">
        <v>139</v>
      </c>
      <c r="G751" s="52" t="s">
        <v>140</v>
      </c>
      <c r="H751" s="52" t="s">
        <v>170</v>
      </c>
      <c r="I751" s="51" t="s">
        <v>387</v>
      </c>
      <c r="J751" s="51" t="s">
        <v>48</v>
      </c>
      <c r="K751" s="51" t="s">
        <v>143</v>
      </c>
      <c r="L751" s="53">
        <v>10</v>
      </c>
      <c r="M751" s="51" t="s">
        <v>14</v>
      </c>
      <c r="N751" s="68">
        <v>50</v>
      </c>
    </row>
    <row r="752" spans="1:14" ht="37.5">
      <c r="A752" s="50">
        <v>728</v>
      </c>
      <c r="B752" s="51" t="s">
        <v>1031</v>
      </c>
      <c r="C752" s="51" t="s">
        <v>570</v>
      </c>
      <c r="D752" s="51" t="s">
        <v>176</v>
      </c>
      <c r="E752" s="51" t="s">
        <v>60</v>
      </c>
      <c r="F752" s="51" t="s">
        <v>139</v>
      </c>
      <c r="G752" s="52" t="s">
        <v>140</v>
      </c>
      <c r="H752" s="52" t="s">
        <v>170</v>
      </c>
      <c r="I752" s="51" t="s">
        <v>387</v>
      </c>
      <c r="J752" s="51" t="s">
        <v>48</v>
      </c>
      <c r="K752" s="51" t="s">
        <v>143</v>
      </c>
      <c r="L752" s="53">
        <v>4</v>
      </c>
      <c r="M752" s="51" t="s">
        <v>14</v>
      </c>
      <c r="N752" s="68">
        <v>50</v>
      </c>
    </row>
    <row r="753" spans="1:14" ht="25">
      <c r="A753" s="50">
        <v>729</v>
      </c>
      <c r="B753" s="51" t="s">
        <v>1032</v>
      </c>
      <c r="C753" s="51" t="s">
        <v>570</v>
      </c>
      <c r="D753" s="51" t="s">
        <v>176</v>
      </c>
      <c r="E753" s="51" t="s">
        <v>60</v>
      </c>
      <c r="F753" s="51" t="s">
        <v>139</v>
      </c>
      <c r="G753" s="52" t="s">
        <v>140</v>
      </c>
      <c r="H753" s="52" t="s">
        <v>170</v>
      </c>
      <c r="I753" s="51" t="s">
        <v>387</v>
      </c>
      <c r="J753" s="51" t="s">
        <v>48</v>
      </c>
      <c r="K753" s="51" t="s">
        <v>143</v>
      </c>
      <c r="L753" s="53">
        <v>4</v>
      </c>
      <c r="M753" s="51" t="s">
        <v>14</v>
      </c>
      <c r="N753" s="68">
        <v>50</v>
      </c>
    </row>
    <row r="754" spans="1:14" ht="37.5">
      <c r="A754" s="50">
        <v>730</v>
      </c>
      <c r="B754" s="51" t="s">
        <v>1033</v>
      </c>
      <c r="C754" s="51" t="s">
        <v>570</v>
      </c>
      <c r="D754" s="51" t="s">
        <v>176</v>
      </c>
      <c r="E754" s="51" t="s">
        <v>60</v>
      </c>
      <c r="F754" s="51" t="s">
        <v>139</v>
      </c>
      <c r="G754" s="52" t="s">
        <v>140</v>
      </c>
      <c r="H754" s="52" t="s">
        <v>170</v>
      </c>
      <c r="I754" s="51" t="s">
        <v>387</v>
      </c>
      <c r="J754" s="51" t="s">
        <v>48</v>
      </c>
      <c r="K754" s="51" t="s">
        <v>143</v>
      </c>
      <c r="L754" s="53">
        <v>2</v>
      </c>
      <c r="M754" s="51" t="s">
        <v>14</v>
      </c>
      <c r="N754" s="68">
        <v>250</v>
      </c>
    </row>
    <row r="755" spans="1:14" ht="25">
      <c r="A755" s="50">
        <v>731</v>
      </c>
      <c r="B755" s="51" t="s">
        <v>1034</v>
      </c>
      <c r="C755" s="51" t="s">
        <v>570</v>
      </c>
      <c r="D755" s="51" t="s">
        <v>176</v>
      </c>
      <c r="E755" s="51" t="s">
        <v>60</v>
      </c>
      <c r="F755" s="51" t="s">
        <v>139</v>
      </c>
      <c r="G755" s="52" t="s">
        <v>140</v>
      </c>
      <c r="H755" s="52" t="s">
        <v>170</v>
      </c>
      <c r="I755" s="51" t="s">
        <v>387</v>
      </c>
      <c r="J755" s="51" t="s">
        <v>48</v>
      </c>
      <c r="K755" s="51" t="s">
        <v>143</v>
      </c>
      <c r="L755" s="53">
        <v>2</v>
      </c>
      <c r="M755" s="51" t="s">
        <v>14</v>
      </c>
      <c r="N755" s="68">
        <v>500</v>
      </c>
    </row>
    <row r="756" spans="1:14" ht="25">
      <c r="A756" s="50">
        <v>732</v>
      </c>
      <c r="B756" s="51" t="s">
        <v>1035</v>
      </c>
      <c r="C756" s="51" t="s">
        <v>570</v>
      </c>
      <c r="D756" s="51" t="s">
        <v>176</v>
      </c>
      <c r="E756" s="51" t="s">
        <v>60</v>
      </c>
      <c r="F756" s="51" t="s">
        <v>139</v>
      </c>
      <c r="G756" s="52" t="s">
        <v>140</v>
      </c>
      <c r="H756" s="52" t="s">
        <v>170</v>
      </c>
      <c r="I756" s="51" t="s">
        <v>387</v>
      </c>
      <c r="J756" s="51" t="s">
        <v>48</v>
      </c>
      <c r="K756" s="51" t="s">
        <v>143</v>
      </c>
      <c r="L756" s="53">
        <v>6</v>
      </c>
      <c r="M756" s="51" t="s">
        <v>14</v>
      </c>
      <c r="N756" s="68">
        <v>500</v>
      </c>
    </row>
    <row r="757" spans="1:14" ht="37.5">
      <c r="A757" s="50">
        <v>733</v>
      </c>
      <c r="B757" s="51" t="s">
        <v>1036</v>
      </c>
      <c r="C757" s="51" t="s">
        <v>570</v>
      </c>
      <c r="D757" s="51" t="s">
        <v>176</v>
      </c>
      <c r="E757" s="51" t="s">
        <v>60</v>
      </c>
      <c r="F757" s="51" t="s">
        <v>139</v>
      </c>
      <c r="G757" s="52" t="s">
        <v>140</v>
      </c>
      <c r="H757" s="52" t="s">
        <v>170</v>
      </c>
      <c r="I757" s="51" t="s">
        <v>387</v>
      </c>
      <c r="J757" s="51" t="s">
        <v>48</v>
      </c>
      <c r="K757" s="51" t="s">
        <v>143</v>
      </c>
      <c r="L757" s="53">
        <v>6</v>
      </c>
      <c r="M757" s="51" t="s">
        <v>14</v>
      </c>
      <c r="N757" s="68">
        <v>80</v>
      </c>
    </row>
    <row r="758" spans="1:14" ht="25">
      <c r="A758" s="50">
        <v>734</v>
      </c>
      <c r="B758" s="51" t="s">
        <v>1037</v>
      </c>
      <c r="C758" s="51" t="s">
        <v>570</v>
      </c>
      <c r="D758" s="51" t="s">
        <v>176</v>
      </c>
      <c r="E758" s="51" t="s">
        <v>60</v>
      </c>
      <c r="F758" s="51" t="s">
        <v>139</v>
      </c>
      <c r="G758" s="52" t="s">
        <v>140</v>
      </c>
      <c r="H758" s="52" t="s">
        <v>170</v>
      </c>
      <c r="I758" s="51" t="s">
        <v>387</v>
      </c>
      <c r="J758" s="51" t="s">
        <v>48</v>
      </c>
      <c r="K758" s="51" t="s">
        <v>143</v>
      </c>
      <c r="L758" s="53">
        <v>20</v>
      </c>
      <c r="M758" s="51" t="s">
        <v>14</v>
      </c>
      <c r="N758" s="68">
        <v>80</v>
      </c>
    </row>
    <row r="759" spans="1:14" ht="37.5">
      <c r="A759" s="50">
        <v>735</v>
      </c>
      <c r="B759" s="51" t="s">
        <v>1038</v>
      </c>
      <c r="C759" s="51" t="s">
        <v>570</v>
      </c>
      <c r="D759" s="51" t="s">
        <v>176</v>
      </c>
      <c r="E759" s="51" t="s">
        <v>60</v>
      </c>
      <c r="F759" s="51" t="s">
        <v>139</v>
      </c>
      <c r="G759" s="52" t="s">
        <v>140</v>
      </c>
      <c r="H759" s="52" t="s">
        <v>170</v>
      </c>
      <c r="I759" s="51" t="s">
        <v>387</v>
      </c>
      <c r="J759" s="51" t="s">
        <v>48</v>
      </c>
      <c r="K759" s="51" t="s">
        <v>143</v>
      </c>
      <c r="L759" s="53">
        <v>2</v>
      </c>
      <c r="M759" s="51" t="s">
        <v>14</v>
      </c>
      <c r="N759" s="68">
        <v>80</v>
      </c>
    </row>
    <row r="760" spans="1:14" ht="37.5">
      <c r="A760" s="50">
        <v>736</v>
      </c>
      <c r="B760" s="51" t="s">
        <v>1039</v>
      </c>
      <c r="C760" s="51" t="s">
        <v>570</v>
      </c>
      <c r="D760" s="51" t="s">
        <v>176</v>
      </c>
      <c r="E760" s="51" t="s">
        <v>60</v>
      </c>
      <c r="F760" s="51" t="s">
        <v>139</v>
      </c>
      <c r="G760" s="52" t="s">
        <v>140</v>
      </c>
      <c r="H760" s="52" t="s">
        <v>170</v>
      </c>
      <c r="I760" s="51" t="s">
        <v>387</v>
      </c>
      <c r="J760" s="51" t="s">
        <v>48</v>
      </c>
      <c r="K760" s="51" t="s">
        <v>143</v>
      </c>
      <c r="L760" s="53">
        <v>2</v>
      </c>
      <c r="M760" s="51" t="s">
        <v>14</v>
      </c>
      <c r="N760" s="68">
        <v>80</v>
      </c>
    </row>
    <row r="761" spans="1:14" ht="25">
      <c r="A761" s="50">
        <v>737</v>
      </c>
      <c r="B761" s="51" t="s">
        <v>1040</v>
      </c>
      <c r="C761" s="51" t="s">
        <v>570</v>
      </c>
      <c r="D761" s="51" t="s">
        <v>176</v>
      </c>
      <c r="E761" s="51" t="s">
        <v>60</v>
      </c>
      <c r="F761" s="51" t="s">
        <v>139</v>
      </c>
      <c r="G761" s="52" t="s">
        <v>140</v>
      </c>
      <c r="H761" s="52" t="s">
        <v>170</v>
      </c>
      <c r="I761" s="51" t="s">
        <v>387</v>
      </c>
      <c r="J761" s="51" t="s">
        <v>48</v>
      </c>
      <c r="K761" s="51" t="s">
        <v>143</v>
      </c>
      <c r="L761" s="53">
        <v>2</v>
      </c>
      <c r="M761" s="51" t="s">
        <v>14</v>
      </c>
      <c r="N761" s="68">
        <v>80</v>
      </c>
    </row>
    <row r="762" spans="1:14" ht="25">
      <c r="A762" s="50">
        <v>738</v>
      </c>
      <c r="B762" s="51" t="s">
        <v>1041</v>
      </c>
      <c r="C762" s="51" t="s">
        <v>570</v>
      </c>
      <c r="D762" s="51" t="s">
        <v>176</v>
      </c>
      <c r="E762" s="51" t="s">
        <v>60</v>
      </c>
      <c r="F762" s="51" t="s">
        <v>139</v>
      </c>
      <c r="G762" s="52" t="s">
        <v>140</v>
      </c>
      <c r="H762" s="52" t="s">
        <v>170</v>
      </c>
      <c r="I762" s="51" t="s">
        <v>387</v>
      </c>
      <c r="J762" s="51" t="s">
        <v>48</v>
      </c>
      <c r="K762" s="51" t="s">
        <v>143</v>
      </c>
      <c r="L762" s="53">
        <v>2</v>
      </c>
      <c r="M762" s="51" t="s">
        <v>14</v>
      </c>
      <c r="N762" s="68">
        <v>80</v>
      </c>
    </row>
    <row r="763" spans="1:14" ht="112.5">
      <c r="A763" s="50">
        <v>739</v>
      </c>
      <c r="B763" s="51" t="s">
        <v>1042</v>
      </c>
      <c r="C763" s="51" t="s">
        <v>570</v>
      </c>
      <c r="D763" s="51" t="s">
        <v>176</v>
      </c>
      <c r="E763" s="51" t="s">
        <v>60</v>
      </c>
      <c r="F763" s="51" t="s">
        <v>139</v>
      </c>
      <c r="G763" s="52" t="s">
        <v>140</v>
      </c>
      <c r="H763" s="52" t="s">
        <v>170</v>
      </c>
      <c r="I763" s="51" t="s">
        <v>387</v>
      </c>
      <c r="J763" s="51" t="s">
        <v>48</v>
      </c>
      <c r="K763" s="51" t="s">
        <v>143</v>
      </c>
      <c r="L763" s="53">
        <v>6</v>
      </c>
      <c r="M763" s="51" t="s">
        <v>14</v>
      </c>
      <c r="N763" s="68">
        <v>200</v>
      </c>
    </row>
    <row r="764" spans="1:14" ht="37.5">
      <c r="A764" s="50">
        <v>740</v>
      </c>
      <c r="B764" s="51" t="s">
        <v>1043</v>
      </c>
      <c r="C764" s="51" t="s">
        <v>570</v>
      </c>
      <c r="D764" s="51" t="s">
        <v>176</v>
      </c>
      <c r="E764" s="51" t="s">
        <v>60</v>
      </c>
      <c r="F764" s="51" t="s">
        <v>139</v>
      </c>
      <c r="G764" s="52" t="s">
        <v>140</v>
      </c>
      <c r="H764" s="52" t="s">
        <v>170</v>
      </c>
      <c r="I764" s="51" t="s">
        <v>387</v>
      </c>
      <c r="J764" s="51" t="s">
        <v>48</v>
      </c>
      <c r="K764" s="51" t="s">
        <v>143</v>
      </c>
      <c r="L764" s="53">
        <v>2</v>
      </c>
      <c r="M764" s="51" t="s">
        <v>14</v>
      </c>
      <c r="N764" s="68">
        <v>1200</v>
      </c>
    </row>
    <row r="765" spans="1:14" ht="25">
      <c r="A765" s="50">
        <v>741</v>
      </c>
      <c r="B765" s="51" t="s">
        <v>1044</v>
      </c>
      <c r="C765" s="51" t="s">
        <v>570</v>
      </c>
      <c r="D765" s="51" t="s">
        <v>176</v>
      </c>
      <c r="E765" s="51" t="s">
        <v>60</v>
      </c>
      <c r="F765" s="51" t="s">
        <v>139</v>
      </c>
      <c r="G765" s="52" t="s">
        <v>140</v>
      </c>
      <c r="H765" s="52" t="s">
        <v>170</v>
      </c>
      <c r="I765" s="51" t="s">
        <v>387</v>
      </c>
      <c r="J765" s="51" t="s">
        <v>48</v>
      </c>
      <c r="K765" s="51" t="s">
        <v>143</v>
      </c>
      <c r="L765" s="53">
        <v>4</v>
      </c>
      <c r="M765" s="51" t="s">
        <v>14</v>
      </c>
      <c r="N765" s="68">
        <v>1200</v>
      </c>
    </row>
    <row r="766" spans="1:14" ht="25">
      <c r="A766" s="50">
        <v>742</v>
      </c>
      <c r="B766" s="51" t="s">
        <v>1045</v>
      </c>
      <c r="C766" s="51" t="s">
        <v>570</v>
      </c>
      <c r="D766" s="51" t="s">
        <v>176</v>
      </c>
      <c r="E766" s="51" t="s">
        <v>60</v>
      </c>
      <c r="F766" s="51" t="s">
        <v>139</v>
      </c>
      <c r="G766" s="52" t="s">
        <v>140</v>
      </c>
      <c r="H766" s="52" t="s">
        <v>170</v>
      </c>
      <c r="I766" s="51" t="s">
        <v>387</v>
      </c>
      <c r="J766" s="51" t="s">
        <v>48</v>
      </c>
      <c r="K766" s="51" t="s">
        <v>143</v>
      </c>
      <c r="L766" s="53">
        <v>6</v>
      </c>
      <c r="M766" s="51" t="s">
        <v>14</v>
      </c>
      <c r="N766" s="68">
        <v>20</v>
      </c>
    </row>
    <row r="767" spans="1:14" ht="25">
      <c r="A767" s="50">
        <v>743</v>
      </c>
      <c r="B767" s="51" t="s">
        <v>1046</v>
      </c>
      <c r="C767" s="51" t="s">
        <v>570</v>
      </c>
      <c r="D767" s="51" t="s">
        <v>176</v>
      </c>
      <c r="E767" s="51" t="s">
        <v>60</v>
      </c>
      <c r="F767" s="51" t="s">
        <v>139</v>
      </c>
      <c r="G767" s="52" t="s">
        <v>140</v>
      </c>
      <c r="H767" s="52" t="s">
        <v>170</v>
      </c>
      <c r="I767" s="51" t="s">
        <v>387</v>
      </c>
      <c r="J767" s="51" t="s">
        <v>48</v>
      </c>
      <c r="K767" s="51" t="s">
        <v>143</v>
      </c>
      <c r="L767" s="53">
        <v>6</v>
      </c>
      <c r="M767" s="51" t="s">
        <v>14</v>
      </c>
      <c r="N767" s="68">
        <v>20</v>
      </c>
    </row>
    <row r="768" spans="1:14" ht="37.5">
      <c r="A768" s="50">
        <v>744</v>
      </c>
      <c r="B768" s="51" t="s">
        <v>1047</v>
      </c>
      <c r="C768" s="51" t="s">
        <v>570</v>
      </c>
      <c r="D768" s="51" t="s">
        <v>176</v>
      </c>
      <c r="E768" s="51" t="s">
        <v>60</v>
      </c>
      <c r="F768" s="51" t="s">
        <v>139</v>
      </c>
      <c r="G768" s="52" t="s">
        <v>140</v>
      </c>
      <c r="H768" s="52" t="s">
        <v>170</v>
      </c>
      <c r="I768" s="51" t="s">
        <v>387</v>
      </c>
      <c r="J768" s="51" t="s">
        <v>48</v>
      </c>
      <c r="K768" s="51" t="s">
        <v>143</v>
      </c>
      <c r="L768" s="53">
        <v>4</v>
      </c>
      <c r="M768" s="51" t="s">
        <v>14</v>
      </c>
      <c r="N768" s="68">
        <v>400</v>
      </c>
    </row>
    <row r="769" spans="1:14" ht="25">
      <c r="A769" s="50">
        <v>745</v>
      </c>
      <c r="B769" s="51" t="s">
        <v>1048</v>
      </c>
      <c r="C769" s="51" t="s">
        <v>570</v>
      </c>
      <c r="D769" s="51" t="s">
        <v>176</v>
      </c>
      <c r="E769" s="51" t="s">
        <v>60</v>
      </c>
      <c r="F769" s="51" t="s">
        <v>139</v>
      </c>
      <c r="G769" s="52" t="s">
        <v>140</v>
      </c>
      <c r="H769" s="52" t="s">
        <v>170</v>
      </c>
      <c r="I769" s="51" t="s">
        <v>387</v>
      </c>
      <c r="J769" s="51" t="s">
        <v>48</v>
      </c>
      <c r="K769" s="51" t="s">
        <v>143</v>
      </c>
      <c r="L769" s="53">
        <v>30</v>
      </c>
      <c r="M769" s="51" t="s">
        <v>1049</v>
      </c>
      <c r="N769" s="68">
        <v>550</v>
      </c>
    </row>
    <row r="770" spans="1:14" ht="25">
      <c r="A770" s="50">
        <v>746</v>
      </c>
      <c r="B770" s="51" t="s">
        <v>1050</v>
      </c>
      <c r="C770" s="51" t="s">
        <v>570</v>
      </c>
      <c r="D770" s="51" t="s">
        <v>176</v>
      </c>
      <c r="E770" s="51" t="s">
        <v>60</v>
      </c>
      <c r="F770" s="51" t="s">
        <v>139</v>
      </c>
      <c r="G770" s="52" t="s">
        <v>140</v>
      </c>
      <c r="H770" s="52" t="s">
        <v>170</v>
      </c>
      <c r="I770" s="51" t="s">
        <v>387</v>
      </c>
      <c r="J770" s="51" t="s">
        <v>48</v>
      </c>
      <c r="K770" s="51" t="s">
        <v>143</v>
      </c>
      <c r="L770" s="53">
        <v>10</v>
      </c>
      <c r="M770" s="51" t="s">
        <v>574</v>
      </c>
      <c r="N770" s="68">
        <v>1402.5</v>
      </c>
    </row>
    <row r="771" spans="1:14" ht="25">
      <c r="A771" s="50">
        <v>747</v>
      </c>
      <c r="B771" s="51" t="s">
        <v>1051</v>
      </c>
      <c r="C771" s="51" t="s">
        <v>570</v>
      </c>
      <c r="D771" s="51" t="s">
        <v>176</v>
      </c>
      <c r="E771" s="51" t="s">
        <v>60</v>
      </c>
      <c r="F771" s="51" t="s">
        <v>139</v>
      </c>
      <c r="G771" s="52" t="s">
        <v>140</v>
      </c>
      <c r="H771" s="52" t="s">
        <v>170</v>
      </c>
      <c r="I771" s="51" t="s">
        <v>387</v>
      </c>
      <c r="J771" s="51" t="s">
        <v>48</v>
      </c>
      <c r="K771" s="51" t="s">
        <v>143</v>
      </c>
      <c r="L771" s="53">
        <v>30</v>
      </c>
      <c r="M771" s="51" t="s">
        <v>1049</v>
      </c>
      <c r="N771" s="68">
        <v>1636.8000000000002</v>
      </c>
    </row>
    <row r="772" spans="1:14" ht="25">
      <c r="A772" s="50">
        <v>748</v>
      </c>
      <c r="B772" s="51" t="s">
        <v>1052</v>
      </c>
      <c r="C772" s="51" t="s">
        <v>570</v>
      </c>
      <c r="D772" s="51" t="s">
        <v>176</v>
      </c>
      <c r="E772" s="51" t="s">
        <v>60</v>
      </c>
      <c r="F772" s="51" t="s">
        <v>139</v>
      </c>
      <c r="G772" s="52" t="s">
        <v>140</v>
      </c>
      <c r="H772" s="52" t="s">
        <v>170</v>
      </c>
      <c r="I772" s="51" t="s">
        <v>387</v>
      </c>
      <c r="J772" s="51" t="s">
        <v>48</v>
      </c>
      <c r="K772" s="51" t="s">
        <v>143</v>
      </c>
      <c r="L772" s="53">
        <v>30</v>
      </c>
      <c r="M772" s="51" t="s">
        <v>1049</v>
      </c>
      <c r="N772" s="68">
        <v>150</v>
      </c>
    </row>
    <row r="773" spans="1:14" ht="37.5">
      <c r="A773" s="50">
        <v>749</v>
      </c>
      <c r="B773" s="51" t="s">
        <v>1053</v>
      </c>
      <c r="C773" s="51" t="s">
        <v>570</v>
      </c>
      <c r="D773" s="51" t="s">
        <v>176</v>
      </c>
      <c r="E773" s="51" t="s">
        <v>60</v>
      </c>
      <c r="F773" s="51" t="s">
        <v>139</v>
      </c>
      <c r="G773" s="52" t="s">
        <v>140</v>
      </c>
      <c r="H773" s="52" t="s">
        <v>170</v>
      </c>
      <c r="I773" s="51" t="s">
        <v>387</v>
      </c>
      <c r="J773" s="51" t="s">
        <v>48</v>
      </c>
      <c r="K773" s="51" t="s">
        <v>143</v>
      </c>
      <c r="L773" s="53">
        <v>30</v>
      </c>
      <c r="M773" s="51" t="s">
        <v>1049</v>
      </c>
      <c r="N773" s="68">
        <v>540</v>
      </c>
    </row>
    <row r="774" spans="1:14" ht="37.5">
      <c r="A774" s="50">
        <v>750</v>
      </c>
      <c r="B774" s="51" t="s">
        <v>1054</v>
      </c>
      <c r="C774" s="51" t="s">
        <v>570</v>
      </c>
      <c r="D774" s="51" t="s">
        <v>176</v>
      </c>
      <c r="E774" s="51" t="s">
        <v>60</v>
      </c>
      <c r="F774" s="51" t="s">
        <v>139</v>
      </c>
      <c r="G774" s="52" t="s">
        <v>140</v>
      </c>
      <c r="H774" s="52" t="s">
        <v>170</v>
      </c>
      <c r="I774" s="51" t="s">
        <v>387</v>
      </c>
      <c r="J774" s="51" t="s">
        <v>48</v>
      </c>
      <c r="K774" s="51" t="s">
        <v>143</v>
      </c>
      <c r="L774" s="53">
        <v>30</v>
      </c>
      <c r="M774" s="51" t="s">
        <v>1049</v>
      </c>
      <c r="N774" s="68">
        <v>450</v>
      </c>
    </row>
    <row r="775" spans="1:14" ht="25">
      <c r="A775" s="50">
        <v>751</v>
      </c>
      <c r="B775" s="51" t="s">
        <v>1055</v>
      </c>
      <c r="C775" s="51" t="s">
        <v>570</v>
      </c>
      <c r="D775" s="51" t="s">
        <v>176</v>
      </c>
      <c r="E775" s="51" t="s">
        <v>60</v>
      </c>
      <c r="F775" s="51" t="s">
        <v>139</v>
      </c>
      <c r="G775" s="52" t="s">
        <v>140</v>
      </c>
      <c r="H775" s="52" t="s">
        <v>170</v>
      </c>
      <c r="I775" s="51" t="s">
        <v>387</v>
      </c>
      <c r="J775" s="51" t="s">
        <v>48</v>
      </c>
      <c r="K775" s="51" t="s">
        <v>143</v>
      </c>
      <c r="L775" s="53">
        <v>100</v>
      </c>
      <c r="M775" s="51" t="s">
        <v>860</v>
      </c>
      <c r="N775" s="68">
        <v>8777</v>
      </c>
    </row>
    <row r="776" spans="1:14" ht="25">
      <c r="A776" s="50">
        <v>752</v>
      </c>
      <c r="B776" s="51" t="s">
        <v>1056</v>
      </c>
      <c r="C776" s="51" t="s">
        <v>570</v>
      </c>
      <c r="D776" s="51" t="s">
        <v>176</v>
      </c>
      <c r="E776" s="51" t="s">
        <v>60</v>
      </c>
      <c r="F776" s="51" t="s">
        <v>139</v>
      </c>
      <c r="G776" s="52" t="s">
        <v>140</v>
      </c>
      <c r="H776" s="52" t="s">
        <v>170</v>
      </c>
      <c r="I776" s="51" t="s">
        <v>387</v>
      </c>
      <c r="J776" s="51" t="s">
        <v>48</v>
      </c>
      <c r="K776" s="51" t="s">
        <v>143</v>
      </c>
      <c r="L776" s="53">
        <v>100</v>
      </c>
      <c r="M776" s="51" t="s">
        <v>1049</v>
      </c>
      <c r="N776" s="68">
        <v>3341</v>
      </c>
    </row>
    <row r="777" spans="1:14" ht="25">
      <c r="A777" s="50">
        <v>753</v>
      </c>
      <c r="B777" s="51" t="s">
        <v>1057</v>
      </c>
      <c r="C777" s="51" t="s">
        <v>570</v>
      </c>
      <c r="D777" s="51" t="s">
        <v>176</v>
      </c>
      <c r="E777" s="51" t="s">
        <v>60</v>
      </c>
      <c r="F777" s="51" t="s">
        <v>139</v>
      </c>
      <c r="G777" s="52" t="s">
        <v>140</v>
      </c>
      <c r="H777" s="52" t="s">
        <v>170</v>
      </c>
      <c r="I777" s="51" t="s">
        <v>387</v>
      </c>
      <c r="J777" s="51" t="s">
        <v>48</v>
      </c>
      <c r="K777" s="51" t="s">
        <v>143</v>
      </c>
      <c r="L777" s="53">
        <v>50</v>
      </c>
      <c r="M777" s="51" t="s">
        <v>574</v>
      </c>
      <c r="N777" s="68">
        <v>760</v>
      </c>
    </row>
    <row r="778" spans="1:14" ht="25">
      <c r="A778" s="50">
        <v>754</v>
      </c>
      <c r="B778" s="51" t="s">
        <v>1058</v>
      </c>
      <c r="C778" s="51" t="s">
        <v>570</v>
      </c>
      <c r="D778" s="51" t="s">
        <v>176</v>
      </c>
      <c r="E778" s="51" t="s">
        <v>60</v>
      </c>
      <c r="F778" s="51" t="s">
        <v>139</v>
      </c>
      <c r="G778" s="52" t="s">
        <v>140</v>
      </c>
      <c r="H778" s="52" t="s">
        <v>170</v>
      </c>
      <c r="I778" s="51" t="s">
        <v>387</v>
      </c>
      <c r="J778" s="51" t="s">
        <v>48</v>
      </c>
      <c r="K778" s="51" t="s">
        <v>143</v>
      </c>
      <c r="L778" s="53">
        <v>100</v>
      </c>
      <c r="M778" s="51" t="s">
        <v>574</v>
      </c>
      <c r="N778" s="68">
        <v>1901</v>
      </c>
    </row>
    <row r="779" spans="1:14" ht="25">
      <c r="A779" s="50">
        <v>755</v>
      </c>
      <c r="B779" s="51" t="s">
        <v>1059</v>
      </c>
      <c r="C779" s="51" t="s">
        <v>570</v>
      </c>
      <c r="D779" s="51" t="s">
        <v>176</v>
      </c>
      <c r="E779" s="51" t="s">
        <v>60</v>
      </c>
      <c r="F779" s="51" t="s">
        <v>139</v>
      </c>
      <c r="G779" s="52" t="s">
        <v>140</v>
      </c>
      <c r="H779" s="52" t="s">
        <v>170</v>
      </c>
      <c r="I779" s="51" t="s">
        <v>387</v>
      </c>
      <c r="J779" s="51" t="s">
        <v>48</v>
      </c>
      <c r="K779" s="51" t="s">
        <v>143</v>
      </c>
      <c r="L779" s="53">
        <v>30</v>
      </c>
      <c r="M779" s="51" t="s">
        <v>574</v>
      </c>
      <c r="N779" s="68">
        <v>4782.8999999999996</v>
      </c>
    </row>
    <row r="780" spans="1:14" ht="25">
      <c r="A780" s="50">
        <v>756</v>
      </c>
      <c r="B780" s="51" t="s">
        <v>1060</v>
      </c>
      <c r="C780" s="51" t="s">
        <v>570</v>
      </c>
      <c r="D780" s="51" t="s">
        <v>176</v>
      </c>
      <c r="E780" s="51" t="s">
        <v>60</v>
      </c>
      <c r="F780" s="51" t="s">
        <v>139</v>
      </c>
      <c r="G780" s="52" t="s">
        <v>140</v>
      </c>
      <c r="H780" s="52" t="s">
        <v>170</v>
      </c>
      <c r="I780" s="51" t="s">
        <v>387</v>
      </c>
      <c r="J780" s="51" t="s">
        <v>48</v>
      </c>
      <c r="K780" s="51" t="s">
        <v>143</v>
      </c>
      <c r="L780" s="53">
        <v>30</v>
      </c>
      <c r="M780" s="51" t="s">
        <v>574</v>
      </c>
      <c r="N780" s="68">
        <v>5719.2</v>
      </c>
    </row>
    <row r="781" spans="1:14" ht="25">
      <c r="A781" s="50">
        <v>757</v>
      </c>
      <c r="B781" s="51" t="s">
        <v>1061</v>
      </c>
      <c r="C781" s="51" t="s">
        <v>570</v>
      </c>
      <c r="D781" s="51" t="s">
        <v>176</v>
      </c>
      <c r="E781" s="51" t="s">
        <v>60</v>
      </c>
      <c r="F781" s="51" t="s">
        <v>139</v>
      </c>
      <c r="G781" s="52" t="s">
        <v>140</v>
      </c>
      <c r="H781" s="52" t="s">
        <v>170</v>
      </c>
      <c r="I781" s="51" t="s">
        <v>387</v>
      </c>
      <c r="J781" s="51" t="s">
        <v>48</v>
      </c>
      <c r="K781" s="51" t="s">
        <v>143</v>
      </c>
      <c r="L781" s="53">
        <v>30</v>
      </c>
      <c r="M781" s="51" t="s">
        <v>574</v>
      </c>
      <c r="N781" s="68">
        <v>6654.9</v>
      </c>
    </row>
    <row r="782" spans="1:14" ht="25">
      <c r="A782" s="50">
        <v>758</v>
      </c>
      <c r="B782" s="51" t="s">
        <v>1062</v>
      </c>
      <c r="C782" s="51" t="s">
        <v>570</v>
      </c>
      <c r="D782" s="51" t="s">
        <v>176</v>
      </c>
      <c r="E782" s="51" t="s">
        <v>60</v>
      </c>
      <c r="F782" s="51" t="s">
        <v>139</v>
      </c>
      <c r="G782" s="52" t="s">
        <v>140</v>
      </c>
      <c r="H782" s="52" t="s">
        <v>170</v>
      </c>
      <c r="I782" s="51" t="s">
        <v>387</v>
      </c>
      <c r="J782" s="51" t="s">
        <v>48</v>
      </c>
      <c r="K782" s="51" t="s">
        <v>143</v>
      </c>
      <c r="L782" s="53">
        <v>30</v>
      </c>
      <c r="M782" s="51" t="s">
        <v>574</v>
      </c>
      <c r="N782" s="68">
        <v>9743.4</v>
      </c>
    </row>
    <row r="783" spans="1:14" ht="25">
      <c r="A783" s="50">
        <v>759</v>
      </c>
      <c r="B783" s="51" t="s">
        <v>1063</v>
      </c>
      <c r="C783" s="51" t="s">
        <v>570</v>
      </c>
      <c r="D783" s="51" t="s">
        <v>176</v>
      </c>
      <c r="E783" s="51" t="s">
        <v>60</v>
      </c>
      <c r="F783" s="51" t="s">
        <v>139</v>
      </c>
      <c r="G783" s="52" t="s">
        <v>140</v>
      </c>
      <c r="H783" s="52" t="s">
        <v>170</v>
      </c>
      <c r="I783" s="51" t="s">
        <v>387</v>
      </c>
      <c r="J783" s="51" t="s">
        <v>48</v>
      </c>
      <c r="K783" s="51" t="s">
        <v>143</v>
      </c>
      <c r="L783" s="53">
        <v>100</v>
      </c>
      <c r="M783" s="51" t="s">
        <v>574</v>
      </c>
      <c r="N783" s="68">
        <v>20000</v>
      </c>
    </row>
    <row r="784" spans="1:14" ht="25">
      <c r="A784" s="50">
        <v>760</v>
      </c>
      <c r="B784" s="51" t="s">
        <v>1064</v>
      </c>
      <c r="C784" s="51" t="s">
        <v>570</v>
      </c>
      <c r="D784" s="51" t="s">
        <v>176</v>
      </c>
      <c r="E784" s="51" t="s">
        <v>60</v>
      </c>
      <c r="F784" s="51" t="s">
        <v>139</v>
      </c>
      <c r="G784" s="52" t="s">
        <v>140</v>
      </c>
      <c r="H784" s="52" t="s">
        <v>170</v>
      </c>
      <c r="I784" s="51" t="s">
        <v>387</v>
      </c>
      <c r="J784" s="51" t="s">
        <v>48</v>
      </c>
      <c r="K784" s="51" t="s">
        <v>143</v>
      </c>
      <c r="L784" s="53">
        <v>100</v>
      </c>
      <c r="M784" s="51" t="s">
        <v>574</v>
      </c>
      <c r="N784" s="68">
        <v>22526</v>
      </c>
    </row>
    <row r="785" spans="1:14" ht="25">
      <c r="A785" s="50">
        <v>761</v>
      </c>
      <c r="B785" s="51" t="s">
        <v>1065</v>
      </c>
      <c r="C785" s="51" t="s">
        <v>570</v>
      </c>
      <c r="D785" s="51" t="s">
        <v>176</v>
      </c>
      <c r="E785" s="51" t="s">
        <v>60</v>
      </c>
      <c r="F785" s="51" t="s">
        <v>139</v>
      </c>
      <c r="G785" s="52" t="s">
        <v>140</v>
      </c>
      <c r="H785" s="52" t="s">
        <v>170</v>
      </c>
      <c r="I785" s="51" t="s">
        <v>387</v>
      </c>
      <c r="J785" s="51" t="s">
        <v>48</v>
      </c>
      <c r="K785" s="51" t="s">
        <v>143</v>
      </c>
      <c r="L785" s="53">
        <v>100</v>
      </c>
      <c r="M785" s="51" t="s">
        <v>574</v>
      </c>
      <c r="N785" s="68">
        <v>26342</v>
      </c>
    </row>
    <row r="786" spans="1:14" ht="25">
      <c r="A786" s="50">
        <v>762</v>
      </c>
      <c r="B786" s="51" t="s">
        <v>1066</v>
      </c>
      <c r="C786" s="51" t="s">
        <v>570</v>
      </c>
      <c r="D786" s="51" t="s">
        <v>176</v>
      </c>
      <c r="E786" s="51" t="s">
        <v>60</v>
      </c>
      <c r="F786" s="51" t="s">
        <v>139</v>
      </c>
      <c r="G786" s="52" t="s">
        <v>140</v>
      </c>
      <c r="H786" s="52" t="s">
        <v>170</v>
      </c>
      <c r="I786" s="51" t="s">
        <v>387</v>
      </c>
      <c r="J786" s="51" t="s">
        <v>48</v>
      </c>
      <c r="K786" s="51" t="s">
        <v>143</v>
      </c>
      <c r="L786" s="53">
        <v>100</v>
      </c>
      <c r="M786" s="51" t="s">
        <v>574</v>
      </c>
      <c r="N786" s="68">
        <v>37647</v>
      </c>
    </row>
    <row r="787" spans="1:14" ht="25">
      <c r="A787" s="50">
        <v>763</v>
      </c>
      <c r="B787" s="51" t="s">
        <v>1067</v>
      </c>
      <c r="C787" s="51" t="s">
        <v>570</v>
      </c>
      <c r="D787" s="51" t="s">
        <v>176</v>
      </c>
      <c r="E787" s="51" t="s">
        <v>60</v>
      </c>
      <c r="F787" s="51" t="s">
        <v>139</v>
      </c>
      <c r="G787" s="52" t="s">
        <v>140</v>
      </c>
      <c r="H787" s="52" t="s">
        <v>170</v>
      </c>
      <c r="I787" s="51" t="s">
        <v>387</v>
      </c>
      <c r="J787" s="51" t="s">
        <v>48</v>
      </c>
      <c r="K787" s="51" t="s">
        <v>143</v>
      </c>
      <c r="L787" s="53">
        <v>100</v>
      </c>
      <c r="M787" s="51" t="s">
        <v>574</v>
      </c>
      <c r="N787" s="68">
        <v>23917</v>
      </c>
    </row>
    <row r="788" spans="1:14" ht="25">
      <c r="A788" s="50">
        <v>764</v>
      </c>
      <c r="B788" s="51" t="s">
        <v>1068</v>
      </c>
      <c r="C788" s="51" t="s">
        <v>570</v>
      </c>
      <c r="D788" s="51" t="s">
        <v>176</v>
      </c>
      <c r="E788" s="51" t="s">
        <v>60</v>
      </c>
      <c r="F788" s="51" t="s">
        <v>139</v>
      </c>
      <c r="G788" s="52" t="s">
        <v>140</v>
      </c>
      <c r="H788" s="52" t="s">
        <v>170</v>
      </c>
      <c r="I788" s="51" t="s">
        <v>387</v>
      </c>
      <c r="J788" s="51" t="s">
        <v>48</v>
      </c>
      <c r="K788" s="51" t="s">
        <v>143</v>
      </c>
      <c r="L788" s="53">
        <v>100</v>
      </c>
      <c r="M788" s="51" t="s">
        <v>574</v>
      </c>
      <c r="N788" s="68">
        <v>28768</v>
      </c>
    </row>
    <row r="789" spans="1:14" ht="25">
      <c r="A789" s="50">
        <v>765</v>
      </c>
      <c r="B789" s="51" t="s">
        <v>1069</v>
      </c>
      <c r="C789" s="51" t="s">
        <v>570</v>
      </c>
      <c r="D789" s="51" t="s">
        <v>176</v>
      </c>
      <c r="E789" s="51" t="s">
        <v>60</v>
      </c>
      <c r="F789" s="51" t="s">
        <v>139</v>
      </c>
      <c r="G789" s="52" t="s">
        <v>140</v>
      </c>
      <c r="H789" s="52" t="s">
        <v>170</v>
      </c>
      <c r="I789" s="51" t="s">
        <v>387</v>
      </c>
      <c r="J789" s="51" t="s">
        <v>48</v>
      </c>
      <c r="K789" s="51" t="s">
        <v>143</v>
      </c>
      <c r="L789" s="53">
        <v>100</v>
      </c>
      <c r="M789" s="51" t="s">
        <v>574</v>
      </c>
      <c r="N789" s="68">
        <v>35009</v>
      </c>
    </row>
    <row r="790" spans="1:14" ht="25">
      <c r="A790" s="50">
        <v>766</v>
      </c>
      <c r="B790" s="51" t="s">
        <v>1070</v>
      </c>
      <c r="C790" s="51" t="s">
        <v>570</v>
      </c>
      <c r="D790" s="51" t="s">
        <v>176</v>
      </c>
      <c r="E790" s="51" t="s">
        <v>60</v>
      </c>
      <c r="F790" s="51" t="s">
        <v>139</v>
      </c>
      <c r="G790" s="52" t="s">
        <v>140</v>
      </c>
      <c r="H790" s="52" t="s">
        <v>170</v>
      </c>
      <c r="I790" s="51" t="s">
        <v>387</v>
      </c>
      <c r="J790" s="51" t="s">
        <v>48</v>
      </c>
      <c r="K790" s="51" t="s">
        <v>143</v>
      </c>
      <c r="L790" s="53">
        <v>100</v>
      </c>
      <c r="M790" s="51" t="s">
        <v>574</v>
      </c>
      <c r="N790" s="68">
        <v>45394</v>
      </c>
    </row>
    <row r="791" spans="1:14" ht="25">
      <c r="A791" s="50">
        <v>767</v>
      </c>
      <c r="B791" s="51" t="s">
        <v>1071</v>
      </c>
      <c r="C791" s="51" t="s">
        <v>570</v>
      </c>
      <c r="D791" s="51" t="s">
        <v>176</v>
      </c>
      <c r="E791" s="51" t="s">
        <v>60</v>
      </c>
      <c r="F791" s="51" t="s">
        <v>139</v>
      </c>
      <c r="G791" s="52" t="s">
        <v>140</v>
      </c>
      <c r="H791" s="52" t="s">
        <v>170</v>
      </c>
      <c r="I791" s="51" t="s">
        <v>387</v>
      </c>
      <c r="J791" s="51" t="s">
        <v>48</v>
      </c>
      <c r="K791" s="51" t="s">
        <v>143</v>
      </c>
      <c r="L791" s="53">
        <v>100</v>
      </c>
      <c r="M791" s="51" t="s">
        <v>574</v>
      </c>
      <c r="N791" s="68">
        <v>42509</v>
      </c>
    </row>
    <row r="792" spans="1:14" ht="25">
      <c r="A792" s="50">
        <v>768</v>
      </c>
      <c r="B792" s="51" t="s">
        <v>1072</v>
      </c>
      <c r="C792" s="51" t="s">
        <v>570</v>
      </c>
      <c r="D792" s="51" t="s">
        <v>176</v>
      </c>
      <c r="E792" s="51" t="s">
        <v>60</v>
      </c>
      <c r="F792" s="51" t="s">
        <v>139</v>
      </c>
      <c r="G792" s="52" t="s">
        <v>140</v>
      </c>
      <c r="H792" s="52" t="s">
        <v>170</v>
      </c>
      <c r="I792" s="51" t="s">
        <v>387</v>
      </c>
      <c r="J792" s="51" t="s">
        <v>48</v>
      </c>
      <c r="K792" s="51" t="s">
        <v>143</v>
      </c>
      <c r="L792" s="53">
        <v>100</v>
      </c>
      <c r="M792" s="51" t="s">
        <v>574</v>
      </c>
      <c r="N792" s="68">
        <v>50275</v>
      </c>
    </row>
    <row r="793" spans="1:14" ht="25">
      <c r="A793" s="50">
        <v>769</v>
      </c>
      <c r="B793" s="51" t="s">
        <v>1073</v>
      </c>
      <c r="C793" s="51" t="s">
        <v>570</v>
      </c>
      <c r="D793" s="51" t="s">
        <v>176</v>
      </c>
      <c r="E793" s="51" t="s">
        <v>60</v>
      </c>
      <c r="F793" s="51" t="s">
        <v>139</v>
      </c>
      <c r="G793" s="52" t="s">
        <v>140</v>
      </c>
      <c r="H793" s="52" t="s">
        <v>170</v>
      </c>
      <c r="I793" s="51" t="s">
        <v>387</v>
      </c>
      <c r="J793" s="51" t="s">
        <v>48</v>
      </c>
      <c r="K793" s="51" t="s">
        <v>143</v>
      </c>
      <c r="L793" s="53">
        <v>100</v>
      </c>
      <c r="M793" s="51" t="s">
        <v>574</v>
      </c>
      <c r="N793" s="68">
        <v>67451</v>
      </c>
    </row>
    <row r="794" spans="1:14" ht="25">
      <c r="A794" s="50">
        <v>770</v>
      </c>
      <c r="B794" s="51" t="s">
        <v>1074</v>
      </c>
      <c r="C794" s="51" t="s">
        <v>570</v>
      </c>
      <c r="D794" s="51" t="s">
        <v>176</v>
      </c>
      <c r="E794" s="51" t="s">
        <v>60</v>
      </c>
      <c r="F794" s="51" t="s">
        <v>139</v>
      </c>
      <c r="G794" s="52" t="s">
        <v>140</v>
      </c>
      <c r="H794" s="52" t="s">
        <v>170</v>
      </c>
      <c r="I794" s="51" t="s">
        <v>387</v>
      </c>
      <c r="J794" s="51" t="s">
        <v>48</v>
      </c>
      <c r="K794" s="51" t="s">
        <v>143</v>
      </c>
      <c r="L794" s="53">
        <v>100</v>
      </c>
      <c r="M794" s="51" t="s">
        <v>574</v>
      </c>
      <c r="N794" s="68">
        <v>35561</v>
      </c>
    </row>
    <row r="795" spans="1:14" ht="25">
      <c r="A795" s="50">
        <v>771</v>
      </c>
      <c r="B795" s="51" t="s">
        <v>1075</v>
      </c>
      <c r="C795" s="51" t="s">
        <v>570</v>
      </c>
      <c r="D795" s="51" t="s">
        <v>176</v>
      </c>
      <c r="E795" s="51" t="s">
        <v>60</v>
      </c>
      <c r="F795" s="51" t="s">
        <v>139</v>
      </c>
      <c r="G795" s="52" t="s">
        <v>140</v>
      </c>
      <c r="H795" s="52" t="s">
        <v>170</v>
      </c>
      <c r="I795" s="51" t="s">
        <v>387</v>
      </c>
      <c r="J795" s="51" t="s">
        <v>48</v>
      </c>
      <c r="K795" s="51" t="s">
        <v>143</v>
      </c>
      <c r="L795" s="53">
        <v>50</v>
      </c>
      <c r="M795" s="51" t="s">
        <v>574</v>
      </c>
      <c r="N795" s="68">
        <v>57292</v>
      </c>
    </row>
    <row r="796" spans="1:14" ht="25">
      <c r="A796" s="50">
        <v>772</v>
      </c>
      <c r="B796" s="51" t="s">
        <v>1076</v>
      </c>
      <c r="C796" s="51" t="s">
        <v>570</v>
      </c>
      <c r="D796" s="51" t="s">
        <v>176</v>
      </c>
      <c r="E796" s="51" t="s">
        <v>60</v>
      </c>
      <c r="F796" s="51" t="s">
        <v>139</v>
      </c>
      <c r="G796" s="52" t="s">
        <v>140</v>
      </c>
      <c r="H796" s="52" t="s">
        <v>170</v>
      </c>
      <c r="I796" s="51" t="s">
        <v>387</v>
      </c>
      <c r="J796" s="51" t="s">
        <v>48</v>
      </c>
      <c r="K796" s="51" t="s">
        <v>143</v>
      </c>
      <c r="L796" s="53">
        <v>50</v>
      </c>
      <c r="M796" s="51" t="s">
        <v>574</v>
      </c>
      <c r="N796" s="68">
        <v>63454</v>
      </c>
    </row>
    <row r="797" spans="1:14" ht="25">
      <c r="A797" s="50">
        <v>773</v>
      </c>
      <c r="B797" s="51" t="s">
        <v>1077</v>
      </c>
      <c r="C797" s="51" t="s">
        <v>570</v>
      </c>
      <c r="D797" s="51" t="s">
        <v>176</v>
      </c>
      <c r="E797" s="51" t="s">
        <v>60</v>
      </c>
      <c r="F797" s="51" t="s">
        <v>139</v>
      </c>
      <c r="G797" s="52" t="s">
        <v>140</v>
      </c>
      <c r="H797" s="52" t="s">
        <v>170</v>
      </c>
      <c r="I797" s="51" t="s">
        <v>387</v>
      </c>
      <c r="J797" s="51" t="s">
        <v>48</v>
      </c>
      <c r="K797" s="51" t="s">
        <v>143</v>
      </c>
      <c r="L797" s="53">
        <v>30</v>
      </c>
      <c r="M797" s="51" t="s">
        <v>574</v>
      </c>
      <c r="N797" s="68">
        <v>41639.4</v>
      </c>
    </row>
    <row r="798" spans="1:14" ht="25">
      <c r="A798" s="50">
        <v>774</v>
      </c>
      <c r="B798" s="51" t="s">
        <v>1078</v>
      </c>
      <c r="C798" s="51" t="s">
        <v>570</v>
      </c>
      <c r="D798" s="51" t="s">
        <v>176</v>
      </c>
      <c r="E798" s="51" t="s">
        <v>60</v>
      </c>
      <c r="F798" s="51" t="s">
        <v>139</v>
      </c>
      <c r="G798" s="52" t="s">
        <v>140</v>
      </c>
      <c r="H798" s="52" t="s">
        <v>170</v>
      </c>
      <c r="I798" s="51" t="s">
        <v>387</v>
      </c>
      <c r="J798" s="51" t="s">
        <v>48</v>
      </c>
      <c r="K798" s="51" t="s">
        <v>143</v>
      </c>
      <c r="L798" s="53">
        <v>40</v>
      </c>
      <c r="M798" s="51" t="s">
        <v>574</v>
      </c>
      <c r="N798" s="68">
        <v>24688.400000000001</v>
      </c>
    </row>
    <row r="799" spans="1:14" ht="25">
      <c r="A799" s="50">
        <v>775</v>
      </c>
      <c r="B799" s="51" t="s">
        <v>1079</v>
      </c>
      <c r="C799" s="51" t="s">
        <v>570</v>
      </c>
      <c r="D799" s="51" t="s">
        <v>176</v>
      </c>
      <c r="E799" s="51" t="s">
        <v>60</v>
      </c>
      <c r="F799" s="51" t="s">
        <v>139</v>
      </c>
      <c r="G799" s="52" t="s">
        <v>140</v>
      </c>
      <c r="H799" s="52" t="s">
        <v>170</v>
      </c>
      <c r="I799" s="51" t="s">
        <v>387</v>
      </c>
      <c r="J799" s="51" t="s">
        <v>48</v>
      </c>
      <c r="K799" s="51" t="s">
        <v>143</v>
      </c>
      <c r="L799" s="53">
        <v>40</v>
      </c>
      <c r="M799" s="51" t="s">
        <v>574</v>
      </c>
      <c r="N799" s="68">
        <v>33054.400000000001</v>
      </c>
    </row>
    <row r="800" spans="1:14" ht="25">
      <c r="A800" s="50">
        <v>776</v>
      </c>
      <c r="B800" s="51" t="s">
        <v>1080</v>
      </c>
      <c r="C800" s="51" t="s">
        <v>570</v>
      </c>
      <c r="D800" s="51" t="s">
        <v>176</v>
      </c>
      <c r="E800" s="51" t="s">
        <v>60</v>
      </c>
      <c r="F800" s="51" t="s">
        <v>139</v>
      </c>
      <c r="G800" s="52" t="s">
        <v>140</v>
      </c>
      <c r="H800" s="52" t="s">
        <v>170</v>
      </c>
      <c r="I800" s="51" t="s">
        <v>387</v>
      </c>
      <c r="J800" s="51" t="s">
        <v>48</v>
      </c>
      <c r="K800" s="51" t="s">
        <v>143</v>
      </c>
      <c r="L800" s="53">
        <v>40</v>
      </c>
      <c r="M800" s="51" t="s">
        <v>574</v>
      </c>
      <c r="N800" s="68">
        <v>41250.400000000001</v>
      </c>
    </row>
    <row r="801" spans="1:14" ht="25">
      <c r="A801" s="50">
        <v>777</v>
      </c>
      <c r="B801" s="51" t="s">
        <v>1081</v>
      </c>
      <c r="C801" s="51" t="s">
        <v>570</v>
      </c>
      <c r="D801" s="51" t="s">
        <v>176</v>
      </c>
      <c r="E801" s="51" t="s">
        <v>60</v>
      </c>
      <c r="F801" s="51" t="s">
        <v>139</v>
      </c>
      <c r="G801" s="52" t="s">
        <v>140</v>
      </c>
      <c r="H801" s="52" t="s">
        <v>170</v>
      </c>
      <c r="I801" s="51" t="s">
        <v>387</v>
      </c>
      <c r="J801" s="51" t="s">
        <v>48</v>
      </c>
      <c r="K801" s="51" t="s">
        <v>143</v>
      </c>
      <c r="L801" s="53">
        <v>30</v>
      </c>
      <c r="M801" s="51" t="s">
        <v>574</v>
      </c>
      <c r="N801" s="68">
        <v>59255.1</v>
      </c>
    </row>
    <row r="802" spans="1:14" ht="25">
      <c r="A802" s="50">
        <v>778</v>
      </c>
      <c r="B802" s="51" t="s">
        <v>1082</v>
      </c>
      <c r="C802" s="51" t="s">
        <v>570</v>
      </c>
      <c r="D802" s="51" t="s">
        <v>176</v>
      </c>
      <c r="E802" s="51" t="s">
        <v>60</v>
      </c>
      <c r="F802" s="51" t="s">
        <v>139</v>
      </c>
      <c r="G802" s="52" t="s">
        <v>140</v>
      </c>
      <c r="H802" s="52" t="s">
        <v>170</v>
      </c>
      <c r="I802" s="51" t="s">
        <v>387</v>
      </c>
      <c r="J802" s="51" t="s">
        <v>48</v>
      </c>
      <c r="K802" s="51" t="s">
        <v>143</v>
      </c>
      <c r="L802" s="53">
        <v>12</v>
      </c>
      <c r="M802" s="51" t="s">
        <v>574</v>
      </c>
      <c r="N802" s="68">
        <v>26251.56</v>
      </c>
    </row>
    <row r="803" spans="1:14" ht="25">
      <c r="A803" s="50">
        <v>779</v>
      </c>
      <c r="B803" s="51" t="s">
        <v>1083</v>
      </c>
      <c r="C803" s="51" t="s">
        <v>570</v>
      </c>
      <c r="D803" s="51" t="s">
        <v>176</v>
      </c>
      <c r="E803" s="51" t="s">
        <v>60</v>
      </c>
      <c r="F803" s="51" t="s">
        <v>139</v>
      </c>
      <c r="G803" s="52" t="s">
        <v>140</v>
      </c>
      <c r="H803" s="52" t="s">
        <v>170</v>
      </c>
      <c r="I803" s="51" t="s">
        <v>387</v>
      </c>
      <c r="J803" s="51" t="s">
        <v>48</v>
      </c>
      <c r="K803" s="51" t="s">
        <v>143</v>
      </c>
      <c r="L803" s="53">
        <v>12</v>
      </c>
      <c r="M803" s="51" t="s">
        <v>574</v>
      </c>
      <c r="N803" s="68">
        <v>28610.959999999999</v>
      </c>
    </row>
    <row r="804" spans="1:14" ht="25">
      <c r="A804" s="50">
        <v>780</v>
      </c>
      <c r="B804" s="51" t="s">
        <v>1084</v>
      </c>
      <c r="C804" s="51" t="s">
        <v>570</v>
      </c>
      <c r="D804" s="51" t="s">
        <v>176</v>
      </c>
      <c r="E804" s="51" t="s">
        <v>60</v>
      </c>
      <c r="F804" s="51" t="s">
        <v>139</v>
      </c>
      <c r="G804" s="52" t="s">
        <v>140</v>
      </c>
      <c r="H804" s="52" t="s">
        <v>170</v>
      </c>
      <c r="I804" s="51" t="s">
        <v>387</v>
      </c>
      <c r="J804" s="51" t="s">
        <v>48</v>
      </c>
      <c r="K804" s="51" t="s">
        <v>143</v>
      </c>
      <c r="L804" s="53">
        <v>10</v>
      </c>
      <c r="M804" s="51" t="s">
        <v>574</v>
      </c>
      <c r="N804" s="68">
        <v>10639.3</v>
      </c>
    </row>
    <row r="805" spans="1:14" ht="25">
      <c r="A805" s="50">
        <v>781</v>
      </c>
      <c r="B805" s="51" t="s">
        <v>1085</v>
      </c>
      <c r="C805" s="51" t="s">
        <v>570</v>
      </c>
      <c r="D805" s="51" t="s">
        <v>176</v>
      </c>
      <c r="E805" s="51" t="s">
        <v>60</v>
      </c>
      <c r="F805" s="51" t="s">
        <v>139</v>
      </c>
      <c r="G805" s="52" t="s">
        <v>140</v>
      </c>
      <c r="H805" s="52" t="s">
        <v>170</v>
      </c>
      <c r="I805" s="51" t="s">
        <v>387</v>
      </c>
      <c r="J805" s="51" t="s">
        <v>48</v>
      </c>
      <c r="K805" s="51" t="s">
        <v>143</v>
      </c>
      <c r="L805" s="53">
        <v>10</v>
      </c>
      <c r="M805" s="51" t="s">
        <v>574</v>
      </c>
      <c r="N805" s="68">
        <v>14244.6</v>
      </c>
    </row>
    <row r="806" spans="1:14" ht="25">
      <c r="A806" s="50">
        <v>782</v>
      </c>
      <c r="B806" s="51" t="s">
        <v>1086</v>
      </c>
      <c r="C806" s="51" t="s">
        <v>570</v>
      </c>
      <c r="D806" s="51" t="s">
        <v>176</v>
      </c>
      <c r="E806" s="51" t="s">
        <v>60</v>
      </c>
      <c r="F806" s="51" t="s">
        <v>139</v>
      </c>
      <c r="G806" s="52" t="s">
        <v>140</v>
      </c>
      <c r="H806" s="52" t="s">
        <v>170</v>
      </c>
      <c r="I806" s="51" t="s">
        <v>387</v>
      </c>
      <c r="J806" s="51" t="s">
        <v>48</v>
      </c>
      <c r="K806" s="51" t="s">
        <v>143</v>
      </c>
      <c r="L806" s="53">
        <v>10</v>
      </c>
      <c r="M806" s="51" t="s">
        <v>574</v>
      </c>
      <c r="N806" s="68">
        <v>17776.7</v>
      </c>
    </row>
    <row r="807" spans="1:14" ht="25">
      <c r="A807" s="50">
        <v>783</v>
      </c>
      <c r="B807" s="51" t="s">
        <v>1087</v>
      </c>
      <c r="C807" s="51" t="s">
        <v>570</v>
      </c>
      <c r="D807" s="51" t="s">
        <v>176</v>
      </c>
      <c r="E807" s="51" t="s">
        <v>60</v>
      </c>
      <c r="F807" s="51" t="s">
        <v>139</v>
      </c>
      <c r="G807" s="52" t="s">
        <v>140</v>
      </c>
      <c r="H807" s="52" t="s">
        <v>170</v>
      </c>
      <c r="I807" s="51" t="s">
        <v>387</v>
      </c>
      <c r="J807" s="51" t="s">
        <v>48</v>
      </c>
      <c r="K807" s="51" t="s">
        <v>143</v>
      </c>
      <c r="L807" s="53">
        <v>12</v>
      </c>
      <c r="M807" s="51" t="s">
        <v>574</v>
      </c>
      <c r="N807" s="68">
        <v>30349.8</v>
      </c>
    </row>
    <row r="808" spans="1:14" ht="25">
      <c r="A808" s="50">
        <v>784</v>
      </c>
      <c r="B808" s="51" t="s">
        <v>1088</v>
      </c>
      <c r="C808" s="51" t="s">
        <v>570</v>
      </c>
      <c r="D808" s="51" t="s">
        <v>176</v>
      </c>
      <c r="E808" s="51" t="s">
        <v>60</v>
      </c>
      <c r="F808" s="51" t="s">
        <v>139</v>
      </c>
      <c r="G808" s="52" t="s">
        <v>140</v>
      </c>
      <c r="H808" s="52" t="s">
        <v>170</v>
      </c>
      <c r="I808" s="51" t="s">
        <v>387</v>
      </c>
      <c r="J808" s="51" t="s">
        <v>48</v>
      </c>
      <c r="K808" s="51" t="s">
        <v>143</v>
      </c>
      <c r="L808" s="53">
        <v>12</v>
      </c>
      <c r="M808" s="51" t="s">
        <v>574</v>
      </c>
      <c r="N808" s="68">
        <v>33614.28</v>
      </c>
    </row>
    <row r="809" spans="1:14" ht="25">
      <c r="A809" s="50">
        <v>785</v>
      </c>
      <c r="B809" s="51" t="s">
        <v>1089</v>
      </c>
      <c r="C809" s="51" t="s">
        <v>570</v>
      </c>
      <c r="D809" s="51" t="s">
        <v>176</v>
      </c>
      <c r="E809" s="51" t="s">
        <v>60</v>
      </c>
      <c r="F809" s="51" t="s">
        <v>139</v>
      </c>
      <c r="G809" s="52" t="s">
        <v>140</v>
      </c>
      <c r="H809" s="52" t="s">
        <v>170</v>
      </c>
      <c r="I809" s="51" t="s">
        <v>387</v>
      </c>
      <c r="J809" s="51" t="s">
        <v>48</v>
      </c>
      <c r="K809" s="51" t="s">
        <v>143</v>
      </c>
      <c r="L809" s="53">
        <v>12</v>
      </c>
      <c r="M809" s="51" t="s">
        <v>574</v>
      </c>
      <c r="N809" s="68">
        <v>36763.56</v>
      </c>
    </row>
    <row r="810" spans="1:14" ht="25">
      <c r="A810" s="50">
        <v>786</v>
      </c>
      <c r="B810" s="51" t="s">
        <v>1090</v>
      </c>
      <c r="C810" s="51" t="s">
        <v>570</v>
      </c>
      <c r="D810" s="51" t="s">
        <v>176</v>
      </c>
      <c r="E810" s="51" t="s">
        <v>60</v>
      </c>
      <c r="F810" s="51" t="s">
        <v>139</v>
      </c>
      <c r="G810" s="52" t="s">
        <v>140</v>
      </c>
      <c r="H810" s="52" t="s">
        <v>170</v>
      </c>
      <c r="I810" s="51" t="s">
        <v>387</v>
      </c>
      <c r="J810" s="51" t="s">
        <v>48</v>
      </c>
      <c r="K810" s="51" t="s">
        <v>143</v>
      </c>
      <c r="L810" s="53">
        <v>25</v>
      </c>
      <c r="M810" s="51" t="s">
        <v>574</v>
      </c>
      <c r="N810" s="68">
        <v>34058.25</v>
      </c>
    </row>
    <row r="811" spans="1:14" ht="25">
      <c r="A811" s="50">
        <v>787</v>
      </c>
      <c r="B811" s="51" t="s">
        <v>1091</v>
      </c>
      <c r="C811" s="51" t="s">
        <v>570</v>
      </c>
      <c r="D811" s="51" t="s">
        <v>176</v>
      </c>
      <c r="E811" s="51" t="s">
        <v>60</v>
      </c>
      <c r="F811" s="51" t="s">
        <v>139</v>
      </c>
      <c r="G811" s="52" t="s">
        <v>140</v>
      </c>
      <c r="H811" s="52" t="s">
        <v>170</v>
      </c>
      <c r="I811" s="51" t="s">
        <v>387</v>
      </c>
      <c r="J811" s="51" t="s">
        <v>48</v>
      </c>
      <c r="K811" s="51" t="s">
        <v>143</v>
      </c>
      <c r="L811" s="53">
        <v>25</v>
      </c>
      <c r="M811" s="51" t="s">
        <v>574</v>
      </c>
      <c r="N811" s="68">
        <v>45599.5</v>
      </c>
    </row>
    <row r="812" spans="1:14" ht="25">
      <c r="A812" s="50">
        <v>788</v>
      </c>
      <c r="B812" s="51" t="s">
        <v>1092</v>
      </c>
      <c r="C812" s="51" t="s">
        <v>570</v>
      </c>
      <c r="D812" s="51" t="s">
        <v>176</v>
      </c>
      <c r="E812" s="51" t="s">
        <v>60</v>
      </c>
      <c r="F812" s="51" t="s">
        <v>139</v>
      </c>
      <c r="G812" s="52" t="s">
        <v>140</v>
      </c>
      <c r="H812" s="52" t="s">
        <v>170</v>
      </c>
      <c r="I812" s="51" t="s">
        <v>387</v>
      </c>
      <c r="J812" s="51" t="s">
        <v>48</v>
      </c>
      <c r="K812" s="51" t="s">
        <v>143</v>
      </c>
      <c r="L812" s="53">
        <v>12</v>
      </c>
      <c r="M812" s="51" t="s">
        <v>574</v>
      </c>
      <c r="N812" s="68">
        <v>27315</v>
      </c>
    </row>
    <row r="813" spans="1:14" ht="25">
      <c r="A813" s="50">
        <v>789</v>
      </c>
      <c r="B813" s="51" t="s">
        <v>1093</v>
      </c>
      <c r="C813" s="51" t="s">
        <v>570</v>
      </c>
      <c r="D813" s="51" t="s">
        <v>176</v>
      </c>
      <c r="E813" s="51" t="s">
        <v>60</v>
      </c>
      <c r="F813" s="51" t="s">
        <v>139</v>
      </c>
      <c r="G813" s="52" t="s">
        <v>140</v>
      </c>
      <c r="H813" s="52" t="s">
        <v>170</v>
      </c>
      <c r="I813" s="51" t="s">
        <v>387</v>
      </c>
      <c r="J813" s="51" t="s">
        <v>48</v>
      </c>
      <c r="K813" s="51" t="s">
        <v>143</v>
      </c>
      <c r="L813" s="53">
        <v>100</v>
      </c>
      <c r="M813" s="51" t="s">
        <v>574</v>
      </c>
      <c r="N813" s="68">
        <v>1436</v>
      </c>
    </row>
    <row r="814" spans="1:14" ht="25">
      <c r="A814" s="50">
        <v>790</v>
      </c>
      <c r="B814" s="51" t="s">
        <v>1094</v>
      </c>
      <c r="C814" s="51" t="s">
        <v>570</v>
      </c>
      <c r="D814" s="51" t="s">
        <v>176</v>
      </c>
      <c r="E814" s="51" t="s">
        <v>60</v>
      </c>
      <c r="F814" s="51" t="s">
        <v>139</v>
      </c>
      <c r="G814" s="52" t="s">
        <v>140</v>
      </c>
      <c r="H814" s="52" t="s">
        <v>170</v>
      </c>
      <c r="I814" s="51" t="s">
        <v>387</v>
      </c>
      <c r="J814" s="51" t="s">
        <v>48</v>
      </c>
      <c r="K814" s="51" t="s">
        <v>143</v>
      </c>
      <c r="L814" s="53">
        <v>30</v>
      </c>
      <c r="M814" s="51" t="s">
        <v>501</v>
      </c>
      <c r="N814" s="68">
        <v>563.1</v>
      </c>
    </row>
    <row r="815" spans="1:14" ht="25">
      <c r="A815" s="50">
        <v>791</v>
      </c>
      <c r="B815" s="51" t="s">
        <v>1095</v>
      </c>
      <c r="C815" s="51" t="s">
        <v>570</v>
      </c>
      <c r="D815" s="51" t="s">
        <v>176</v>
      </c>
      <c r="E815" s="51" t="s">
        <v>60</v>
      </c>
      <c r="F815" s="51" t="s">
        <v>139</v>
      </c>
      <c r="G815" s="52" t="s">
        <v>140</v>
      </c>
      <c r="H815" s="52" t="s">
        <v>170</v>
      </c>
      <c r="I815" s="51" t="s">
        <v>387</v>
      </c>
      <c r="J815" s="51" t="s">
        <v>48</v>
      </c>
      <c r="K815" s="51" t="s">
        <v>143</v>
      </c>
      <c r="L815" s="53">
        <v>10</v>
      </c>
      <c r="M815" s="51" t="s">
        <v>574</v>
      </c>
      <c r="N815" s="68">
        <v>1036</v>
      </c>
    </row>
    <row r="816" spans="1:14" ht="25">
      <c r="A816" s="50">
        <v>792</v>
      </c>
      <c r="B816" s="51" t="s">
        <v>1096</v>
      </c>
      <c r="C816" s="51" t="s">
        <v>570</v>
      </c>
      <c r="D816" s="51" t="s">
        <v>176</v>
      </c>
      <c r="E816" s="51" t="s">
        <v>60</v>
      </c>
      <c r="F816" s="51" t="s">
        <v>139</v>
      </c>
      <c r="G816" s="52" t="s">
        <v>140</v>
      </c>
      <c r="H816" s="52" t="s">
        <v>170</v>
      </c>
      <c r="I816" s="51" t="s">
        <v>387</v>
      </c>
      <c r="J816" s="51" t="s">
        <v>48</v>
      </c>
      <c r="K816" s="51" t="s">
        <v>143</v>
      </c>
      <c r="L816" s="53">
        <v>10</v>
      </c>
      <c r="M816" s="51" t="s">
        <v>574</v>
      </c>
      <c r="N816" s="68">
        <v>1400</v>
      </c>
    </row>
    <row r="817" spans="1:14" ht="25">
      <c r="A817" s="50">
        <v>793</v>
      </c>
      <c r="B817" s="51" t="s">
        <v>1097</v>
      </c>
      <c r="C817" s="51" t="s">
        <v>570</v>
      </c>
      <c r="D817" s="51" t="s">
        <v>176</v>
      </c>
      <c r="E817" s="51" t="s">
        <v>60</v>
      </c>
      <c r="F817" s="51" t="s">
        <v>139</v>
      </c>
      <c r="G817" s="52" t="s">
        <v>140</v>
      </c>
      <c r="H817" s="52" t="s">
        <v>170</v>
      </c>
      <c r="I817" s="51" t="s">
        <v>387</v>
      </c>
      <c r="J817" s="51" t="s">
        <v>48</v>
      </c>
      <c r="K817" s="51" t="s">
        <v>143</v>
      </c>
      <c r="L817" s="53">
        <v>10</v>
      </c>
      <c r="M817" s="51" t="s">
        <v>574</v>
      </c>
      <c r="N817" s="68">
        <v>1500</v>
      </c>
    </row>
    <row r="818" spans="1:14" ht="25">
      <c r="A818" s="50">
        <v>794</v>
      </c>
      <c r="B818" s="51" t="s">
        <v>1098</v>
      </c>
      <c r="C818" s="51" t="s">
        <v>570</v>
      </c>
      <c r="D818" s="51" t="s">
        <v>176</v>
      </c>
      <c r="E818" s="51" t="s">
        <v>60</v>
      </c>
      <c r="F818" s="51" t="s">
        <v>139</v>
      </c>
      <c r="G818" s="52" t="s">
        <v>140</v>
      </c>
      <c r="H818" s="52" t="s">
        <v>170</v>
      </c>
      <c r="I818" s="51" t="s">
        <v>387</v>
      </c>
      <c r="J818" s="51" t="s">
        <v>48</v>
      </c>
      <c r="K818" s="51" t="s">
        <v>143</v>
      </c>
      <c r="L818" s="53">
        <v>25</v>
      </c>
      <c r="M818" s="51" t="s">
        <v>501</v>
      </c>
      <c r="N818" s="68">
        <v>332</v>
      </c>
    </row>
    <row r="819" spans="1:14" ht="25">
      <c r="A819" s="50">
        <v>795</v>
      </c>
      <c r="B819" s="51" t="s">
        <v>1099</v>
      </c>
      <c r="C819" s="51" t="s">
        <v>570</v>
      </c>
      <c r="D819" s="51" t="s">
        <v>176</v>
      </c>
      <c r="E819" s="51" t="s">
        <v>60</v>
      </c>
      <c r="F819" s="51" t="s">
        <v>139</v>
      </c>
      <c r="G819" s="52" t="s">
        <v>140</v>
      </c>
      <c r="H819" s="52" t="s">
        <v>170</v>
      </c>
      <c r="I819" s="51" t="s">
        <v>387</v>
      </c>
      <c r="J819" s="51" t="s">
        <v>48</v>
      </c>
      <c r="K819" s="51" t="s">
        <v>143</v>
      </c>
      <c r="L819" s="53">
        <v>25</v>
      </c>
      <c r="M819" s="51" t="s">
        <v>501</v>
      </c>
      <c r="N819" s="68">
        <v>393.5</v>
      </c>
    </row>
    <row r="820" spans="1:14" ht="25">
      <c r="A820" s="50">
        <v>796</v>
      </c>
      <c r="B820" s="51" t="s">
        <v>1100</v>
      </c>
      <c r="C820" s="51" t="s">
        <v>570</v>
      </c>
      <c r="D820" s="51" t="s">
        <v>176</v>
      </c>
      <c r="E820" s="51" t="s">
        <v>60</v>
      </c>
      <c r="F820" s="51" t="s">
        <v>139</v>
      </c>
      <c r="G820" s="52" t="s">
        <v>140</v>
      </c>
      <c r="H820" s="52" t="s">
        <v>170</v>
      </c>
      <c r="I820" s="51" t="s">
        <v>387</v>
      </c>
      <c r="J820" s="51" t="s">
        <v>48</v>
      </c>
      <c r="K820" s="51" t="s">
        <v>143</v>
      </c>
      <c r="L820" s="53">
        <v>25</v>
      </c>
      <c r="M820" s="51" t="s">
        <v>501</v>
      </c>
      <c r="N820" s="68">
        <v>331.5</v>
      </c>
    </row>
    <row r="821" spans="1:14" ht="25">
      <c r="A821" s="50">
        <v>797</v>
      </c>
      <c r="B821" s="51" t="s">
        <v>1101</v>
      </c>
      <c r="C821" s="51" t="s">
        <v>570</v>
      </c>
      <c r="D821" s="51" t="s">
        <v>176</v>
      </c>
      <c r="E821" s="51" t="s">
        <v>60</v>
      </c>
      <c r="F821" s="51" t="s">
        <v>139</v>
      </c>
      <c r="G821" s="52" t="s">
        <v>140</v>
      </c>
      <c r="H821" s="52" t="s">
        <v>170</v>
      </c>
      <c r="I821" s="51" t="s">
        <v>387</v>
      </c>
      <c r="J821" s="51" t="s">
        <v>48</v>
      </c>
      <c r="K821" s="51" t="s">
        <v>143</v>
      </c>
      <c r="L821" s="53">
        <v>25</v>
      </c>
      <c r="M821" s="51" t="s">
        <v>501</v>
      </c>
      <c r="N821" s="68">
        <v>225</v>
      </c>
    </row>
    <row r="822" spans="1:14" ht="25">
      <c r="A822" s="50">
        <v>798</v>
      </c>
      <c r="B822" s="51" t="s">
        <v>1102</v>
      </c>
      <c r="C822" s="51" t="s">
        <v>570</v>
      </c>
      <c r="D822" s="51" t="s">
        <v>176</v>
      </c>
      <c r="E822" s="51" t="s">
        <v>60</v>
      </c>
      <c r="F822" s="51" t="s">
        <v>139</v>
      </c>
      <c r="G822" s="52" t="s">
        <v>140</v>
      </c>
      <c r="H822" s="52" t="s">
        <v>170</v>
      </c>
      <c r="I822" s="51" t="s">
        <v>387</v>
      </c>
      <c r="J822" s="51" t="s">
        <v>48</v>
      </c>
      <c r="K822" s="51" t="s">
        <v>143</v>
      </c>
      <c r="L822" s="53">
        <v>25</v>
      </c>
      <c r="M822" s="51" t="s">
        <v>501</v>
      </c>
      <c r="N822" s="68">
        <v>258.39999999999998</v>
      </c>
    </row>
    <row r="823" spans="1:14" ht="25">
      <c r="A823" s="50">
        <v>799</v>
      </c>
      <c r="B823" s="51" t="s">
        <v>1103</v>
      </c>
      <c r="C823" s="51" t="s">
        <v>570</v>
      </c>
      <c r="D823" s="51" t="s">
        <v>176</v>
      </c>
      <c r="E823" s="51" t="s">
        <v>60</v>
      </c>
      <c r="F823" s="51" t="s">
        <v>139</v>
      </c>
      <c r="G823" s="52" t="s">
        <v>140</v>
      </c>
      <c r="H823" s="52" t="s">
        <v>170</v>
      </c>
      <c r="I823" s="51" t="s">
        <v>387</v>
      </c>
      <c r="J823" s="51" t="s">
        <v>48</v>
      </c>
      <c r="K823" s="51" t="s">
        <v>143</v>
      </c>
      <c r="L823" s="53">
        <v>600</v>
      </c>
      <c r="M823" s="51" t="s">
        <v>501</v>
      </c>
      <c r="N823" s="68">
        <v>6600</v>
      </c>
    </row>
    <row r="824" spans="1:14" ht="25">
      <c r="A824" s="50">
        <v>800</v>
      </c>
      <c r="B824" s="51" t="s">
        <v>1104</v>
      </c>
      <c r="C824" s="51" t="s">
        <v>570</v>
      </c>
      <c r="D824" s="51" t="s">
        <v>176</v>
      </c>
      <c r="E824" s="51" t="s">
        <v>60</v>
      </c>
      <c r="F824" s="51" t="s">
        <v>139</v>
      </c>
      <c r="G824" s="52" t="s">
        <v>140</v>
      </c>
      <c r="H824" s="52" t="s">
        <v>170</v>
      </c>
      <c r="I824" s="51" t="s">
        <v>387</v>
      </c>
      <c r="J824" s="51" t="s">
        <v>48</v>
      </c>
      <c r="K824" s="51" t="s">
        <v>143</v>
      </c>
      <c r="L824" s="53">
        <v>200</v>
      </c>
      <c r="M824" s="51" t="s">
        <v>574</v>
      </c>
      <c r="N824" s="68">
        <v>3000</v>
      </c>
    </row>
    <row r="825" spans="1:14" ht="25">
      <c r="A825" s="50">
        <v>801</v>
      </c>
      <c r="B825" s="51" t="s">
        <v>1105</v>
      </c>
      <c r="C825" s="51" t="s">
        <v>570</v>
      </c>
      <c r="D825" s="51" t="s">
        <v>176</v>
      </c>
      <c r="E825" s="51" t="s">
        <v>60</v>
      </c>
      <c r="F825" s="51" t="s">
        <v>139</v>
      </c>
      <c r="G825" s="52" t="s">
        <v>140</v>
      </c>
      <c r="H825" s="52" t="s">
        <v>170</v>
      </c>
      <c r="I825" s="51" t="s">
        <v>387</v>
      </c>
      <c r="J825" s="51" t="s">
        <v>48</v>
      </c>
      <c r="K825" s="51" t="s">
        <v>143</v>
      </c>
      <c r="L825" s="53">
        <v>200</v>
      </c>
      <c r="M825" s="51" t="s">
        <v>574</v>
      </c>
      <c r="N825" s="68">
        <v>11776</v>
      </c>
    </row>
    <row r="826" spans="1:14" ht="25">
      <c r="A826" s="50">
        <v>802</v>
      </c>
      <c r="B826" s="51" t="s">
        <v>1106</v>
      </c>
      <c r="C826" s="51" t="s">
        <v>570</v>
      </c>
      <c r="D826" s="51" t="s">
        <v>176</v>
      </c>
      <c r="E826" s="51" t="s">
        <v>60</v>
      </c>
      <c r="F826" s="51" t="s">
        <v>139</v>
      </c>
      <c r="G826" s="52" t="s">
        <v>140</v>
      </c>
      <c r="H826" s="52" t="s">
        <v>170</v>
      </c>
      <c r="I826" s="51" t="s">
        <v>387</v>
      </c>
      <c r="J826" s="51" t="s">
        <v>48</v>
      </c>
      <c r="K826" s="51" t="s">
        <v>143</v>
      </c>
      <c r="L826" s="53">
        <v>200</v>
      </c>
      <c r="M826" s="51" t="s">
        <v>574</v>
      </c>
      <c r="N826" s="68">
        <v>11776</v>
      </c>
    </row>
    <row r="827" spans="1:14" ht="25">
      <c r="A827" s="50">
        <v>803</v>
      </c>
      <c r="B827" s="51" t="s">
        <v>1107</v>
      </c>
      <c r="C827" s="51" t="s">
        <v>570</v>
      </c>
      <c r="D827" s="51" t="s">
        <v>176</v>
      </c>
      <c r="E827" s="51" t="s">
        <v>60</v>
      </c>
      <c r="F827" s="51" t="s">
        <v>139</v>
      </c>
      <c r="G827" s="52" t="s">
        <v>140</v>
      </c>
      <c r="H827" s="52" t="s">
        <v>170</v>
      </c>
      <c r="I827" s="51" t="s">
        <v>387</v>
      </c>
      <c r="J827" s="51" t="s">
        <v>48</v>
      </c>
      <c r="K827" s="51" t="s">
        <v>143</v>
      </c>
      <c r="L827" s="53">
        <v>100</v>
      </c>
      <c r="M827" s="51" t="s">
        <v>574</v>
      </c>
      <c r="N827" s="68">
        <v>1009</v>
      </c>
    </row>
    <row r="828" spans="1:14" ht="25">
      <c r="A828" s="50">
        <v>804</v>
      </c>
      <c r="B828" s="51" t="s">
        <v>1108</v>
      </c>
      <c r="C828" s="51" t="s">
        <v>570</v>
      </c>
      <c r="D828" s="51" t="s">
        <v>176</v>
      </c>
      <c r="E828" s="51" t="s">
        <v>60</v>
      </c>
      <c r="F828" s="51" t="s">
        <v>139</v>
      </c>
      <c r="G828" s="52" t="s">
        <v>140</v>
      </c>
      <c r="H828" s="52" t="s">
        <v>170</v>
      </c>
      <c r="I828" s="51" t="s">
        <v>387</v>
      </c>
      <c r="J828" s="51" t="s">
        <v>48</v>
      </c>
      <c r="K828" s="51" t="s">
        <v>143</v>
      </c>
      <c r="L828" s="53">
        <v>150</v>
      </c>
      <c r="M828" s="51" t="s">
        <v>574</v>
      </c>
      <c r="N828" s="68">
        <v>17623.5</v>
      </c>
    </row>
    <row r="829" spans="1:14" ht="25">
      <c r="A829" s="50">
        <v>805</v>
      </c>
      <c r="B829" s="51" t="s">
        <v>1109</v>
      </c>
      <c r="C829" s="51" t="s">
        <v>570</v>
      </c>
      <c r="D829" s="51" t="s">
        <v>176</v>
      </c>
      <c r="E829" s="51" t="s">
        <v>60</v>
      </c>
      <c r="F829" s="51" t="s">
        <v>139</v>
      </c>
      <c r="G829" s="52" t="s">
        <v>140</v>
      </c>
      <c r="H829" s="52" t="s">
        <v>170</v>
      </c>
      <c r="I829" s="51" t="s">
        <v>387</v>
      </c>
      <c r="J829" s="51" t="s">
        <v>48</v>
      </c>
      <c r="K829" s="51" t="s">
        <v>143</v>
      </c>
      <c r="L829" s="53">
        <v>150</v>
      </c>
      <c r="M829" s="51" t="s">
        <v>574</v>
      </c>
      <c r="N829" s="68">
        <v>17623.5</v>
      </c>
    </row>
    <row r="830" spans="1:14" ht="25">
      <c r="A830" s="50">
        <v>806</v>
      </c>
      <c r="B830" s="51" t="s">
        <v>1110</v>
      </c>
      <c r="C830" s="51" t="s">
        <v>570</v>
      </c>
      <c r="D830" s="51" t="s">
        <v>176</v>
      </c>
      <c r="E830" s="51" t="s">
        <v>60</v>
      </c>
      <c r="F830" s="51" t="s">
        <v>139</v>
      </c>
      <c r="G830" s="52" t="s">
        <v>140</v>
      </c>
      <c r="H830" s="52" t="s">
        <v>170</v>
      </c>
      <c r="I830" s="51" t="s">
        <v>387</v>
      </c>
      <c r="J830" s="51" t="s">
        <v>48</v>
      </c>
      <c r="K830" s="51" t="s">
        <v>143</v>
      </c>
      <c r="L830" s="53">
        <v>500</v>
      </c>
      <c r="M830" s="51" t="s">
        <v>574</v>
      </c>
      <c r="N830" s="68">
        <v>43600</v>
      </c>
    </row>
    <row r="831" spans="1:14" ht="25">
      <c r="A831" s="50">
        <v>807</v>
      </c>
      <c r="B831" s="51" t="s">
        <v>1111</v>
      </c>
      <c r="C831" s="51" t="s">
        <v>570</v>
      </c>
      <c r="D831" s="51" t="s">
        <v>176</v>
      </c>
      <c r="E831" s="51" t="s">
        <v>60</v>
      </c>
      <c r="F831" s="51" t="s">
        <v>139</v>
      </c>
      <c r="G831" s="52" t="s">
        <v>140</v>
      </c>
      <c r="H831" s="52" t="s">
        <v>170</v>
      </c>
      <c r="I831" s="51" t="s">
        <v>387</v>
      </c>
      <c r="J831" s="51" t="s">
        <v>48</v>
      </c>
      <c r="K831" s="51" t="s">
        <v>143</v>
      </c>
      <c r="L831" s="53">
        <v>100</v>
      </c>
      <c r="M831" s="51" t="s">
        <v>574</v>
      </c>
      <c r="N831" s="68">
        <v>9981</v>
      </c>
    </row>
    <row r="832" spans="1:14" ht="25">
      <c r="A832" s="50">
        <v>808</v>
      </c>
      <c r="B832" s="51" t="s">
        <v>1112</v>
      </c>
      <c r="C832" s="51" t="s">
        <v>570</v>
      </c>
      <c r="D832" s="51" t="s">
        <v>176</v>
      </c>
      <c r="E832" s="51" t="s">
        <v>60</v>
      </c>
      <c r="F832" s="51" t="s">
        <v>139</v>
      </c>
      <c r="G832" s="52" t="s">
        <v>140</v>
      </c>
      <c r="H832" s="52" t="s">
        <v>170</v>
      </c>
      <c r="I832" s="51" t="s">
        <v>387</v>
      </c>
      <c r="J832" s="51" t="s">
        <v>48</v>
      </c>
      <c r="K832" s="51" t="s">
        <v>143</v>
      </c>
      <c r="L832" s="53">
        <v>10</v>
      </c>
      <c r="M832" s="51" t="s">
        <v>18</v>
      </c>
      <c r="N832" s="68">
        <v>457.1</v>
      </c>
    </row>
    <row r="833" spans="1:14" ht="25">
      <c r="A833" s="50">
        <v>809</v>
      </c>
      <c r="B833" s="51" t="s">
        <v>1113</v>
      </c>
      <c r="C833" s="51" t="s">
        <v>570</v>
      </c>
      <c r="D833" s="51" t="s">
        <v>176</v>
      </c>
      <c r="E833" s="51" t="s">
        <v>60</v>
      </c>
      <c r="F833" s="51" t="s">
        <v>139</v>
      </c>
      <c r="G833" s="52" t="s">
        <v>140</v>
      </c>
      <c r="H833" s="52" t="s">
        <v>170</v>
      </c>
      <c r="I833" s="51" t="s">
        <v>387</v>
      </c>
      <c r="J833" s="51" t="s">
        <v>48</v>
      </c>
      <c r="K833" s="51" t="s">
        <v>143</v>
      </c>
      <c r="L833" s="53">
        <v>30</v>
      </c>
      <c r="M833" s="51" t="s">
        <v>501</v>
      </c>
      <c r="N833" s="68">
        <v>320</v>
      </c>
    </row>
    <row r="834" spans="1:14" ht="50">
      <c r="A834" s="50">
        <v>810</v>
      </c>
      <c r="B834" s="51" t="s">
        <v>1114</v>
      </c>
      <c r="C834" s="51" t="s">
        <v>570</v>
      </c>
      <c r="D834" s="51" t="s">
        <v>176</v>
      </c>
      <c r="E834" s="51" t="s">
        <v>60</v>
      </c>
      <c r="F834" s="51" t="s">
        <v>139</v>
      </c>
      <c r="G834" s="52" t="s">
        <v>140</v>
      </c>
      <c r="H834" s="52" t="s">
        <v>170</v>
      </c>
      <c r="I834" s="51" t="s">
        <v>387</v>
      </c>
      <c r="J834" s="51" t="s">
        <v>48</v>
      </c>
      <c r="K834" s="51" t="s">
        <v>143</v>
      </c>
      <c r="L834" s="53">
        <v>10</v>
      </c>
      <c r="M834" s="51" t="s">
        <v>501</v>
      </c>
      <c r="N834" s="68">
        <v>580</v>
      </c>
    </row>
    <row r="835" spans="1:14" ht="25">
      <c r="A835" s="50">
        <v>811</v>
      </c>
      <c r="B835" s="51" t="s">
        <v>1115</v>
      </c>
      <c r="C835" s="51" t="s">
        <v>570</v>
      </c>
      <c r="D835" s="51" t="s">
        <v>176</v>
      </c>
      <c r="E835" s="51" t="s">
        <v>60</v>
      </c>
      <c r="F835" s="51" t="s">
        <v>139</v>
      </c>
      <c r="G835" s="52" t="s">
        <v>140</v>
      </c>
      <c r="H835" s="52" t="s">
        <v>170</v>
      </c>
      <c r="I835" s="51" t="s">
        <v>387</v>
      </c>
      <c r="J835" s="51" t="s">
        <v>48</v>
      </c>
      <c r="K835" s="51" t="s">
        <v>143</v>
      </c>
      <c r="L835" s="53">
        <v>10</v>
      </c>
      <c r="M835" s="51" t="s">
        <v>501</v>
      </c>
      <c r="N835" s="68">
        <v>140.39999999999998</v>
      </c>
    </row>
    <row r="836" spans="1:14" ht="50">
      <c r="A836" s="50">
        <v>812</v>
      </c>
      <c r="B836" s="51" t="s">
        <v>1116</v>
      </c>
      <c r="C836" s="51" t="s">
        <v>570</v>
      </c>
      <c r="D836" s="51" t="s">
        <v>176</v>
      </c>
      <c r="E836" s="51" t="s">
        <v>60</v>
      </c>
      <c r="F836" s="51" t="s">
        <v>139</v>
      </c>
      <c r="G836" s="52" t="s">
        <v>140</v>
      </c>
      <c r="H836" s="52" t="s">
        <v>170</v>
      </c>
      <c r="I836" s="51" t="s">
        <v>387</v>
      </c>
      <c r="J836" s="51" t="s">
        <v>48</v>
      </c>
      <c r="K836" s="51" t="s">
        <v>143</v>
      </c>
      <c r="L836" s="53">
        <v>20</v>
      </c>
      <c r="M836" s="51" t="s">
        <v>501</v>
      </c>
      <c r="N836" s="68">
        <v>83.399999999999991</v>
      </c>
    </row>
    <row r="837" spans="1:14" ht="25">
      <c r="A837" s="50">
        <v>813</v>
      </c>
      <c r="B837" s="51" t="s">
        <v>1117</v>
      </c>
      <c r="C837" s="51" t="s">
        <v>570</v>
      </c>
      <c r="D837" s="51" t="s">
        <v>176</v>
      </c>
      <c r="E837" s="51" t="s">
        <v>60</v>
      </c>
      <c r="F837" s="51" t="s">
        <v>139</v>
      </c>
      <c r="G837" s="52" t="s">
        <v>140</v>
      </c>
      <c r="H837" s="52" t="s">
        <v>170</v>
      </c>
      <c r="I837" s="51" t="s">
        <v>387</v>
      </c>
      <c r="J837" s="51" t="s">
        <v>48</v>
      </c>
      <c r="K837" s="51" t="s">
        <v>143</v>
      </c>
      <c r="L837" s="53">
        <v>10</v>
      </c>
      <c r="M837" s="51" t="s">
        <v>14</v>
      </c>
      <c r="N837" s="68">
        <v>594.5</v>
      </c>
    </row>
    <row r="838" spans="1:14" ht="25">
      <c r="A838" s="50">
        <v>814</v>
      </c>
      <c r="B838" s="51" t="s">
        <v>1118</v>
      </c>
      <c r="C838" s="51" t="s">
        <v>570</v>
      </c>
      <c r="D838" s="51" t="s">
        <v>176</v>
      </c>
      <c r="E838" s="51" t="s">
        <v>60</v>
      </c>
      <c r="F838" s="51" t="s">
        <v>139</v>
      </c>
      <c r="G838" s="52" t="s">
        <v>140</v>
      </c>
      <c r="H838" s="52" t="s">
        <v>170</v>
      </c>
      <c r="I838" s="51" t="s">
        <v>387</v>
      </c>
      <c r="J838" s="51" t="s">
        <v>48</v>
      </c>
      <c r="K838" s="51" t="s">
        <v>143</v>
      </c>
      <c r="L838" s="53">
        <v>30</v>
      </c>
      <c r="M838" s="51" t="s">
        <v>14</v>
      </c>
      <c r="N838" s="68">
        <v>952.75</v>
      </c>
    </row>
    <row r="839" spans="1:14" ht="25">
      <c r="A839" s="50">
        <v>815</v>
      </c>
      <c r="B839" s="51" t="s">
        <v>1119</v>
      </c>
      <c r="C839" s="51" t="s">
        <v>570</v>
      </c>
      <c r="D839" s="51" t="s">
        <v>176</v>
      </c>
      <c r="E839" s="51" t="s">
        <v>60</v>
      </c>
      <c r="F839" s="51" t="s">
        <v>139</v>
      </c>
      <c r="G839" s="52" t="s">
        <v>140</v>
      </c>
      <c r="H839" s="52" t="s">
        <v>170</v>
      </c>
      <c r="I839" s="51" t="s">
        <v>387</v>
      </c>
      <c r="J839" s="51" t="s">
        <v>48</v>
      </c>
      <c r="K839" s="51" t="s">
        <v>143</v>
      </c>
      <c r="L839" s="53">
        <v>30</v>
      </c>
      <c r="M839" s="51" t="s">
        <v>14</v>
      </c>
      <c r="N839" s="68">
        <v>300</v>
      </c>
    </row>
    <row r="840" spans="1:14" ht="25">
      <c r="A840" s="50">
        <v>816</v>
      </c>
      <c r="B840" s="51" t="s">
        <v>1120</v>
      </c>
      <c r="C840" s="51" t="s">
        <v>570</v>
      </c>
      <c r="D840" s="51" t="s">
        <v>176</v>
      </c>
      <c r="E840" s="51" t="s">
        <v>60</v>
      </c>
      <c r="F840" s="51" t="s">
        <v>139</v>
      </c>
      <c r="G840" s="52" t="s">
        <v>140</v>
      </c>
      <c r="H840" s="52" t="s">
        <v>170</v>
      </c>
      <c r="I840" s="51" t="s">
        <v>387</v>
      </c>
      <c r="J840" s="51" t="s">
        <v>48</v>
      </c>
      <c r="K840" s="51" t="s">
        <v>143</v>
      </c>
      <c r="L840" s="53">
        <v>5</v>
      </c>
      <c r="M840" s="51" t="s">
        <v>1121</v>
      </c>
      <c r="N840" s="68">
        <v>60</v>
      </c>
    </row>
    <row r="841" spans="1:14" ht="25">
      <c r="A841" s="50">
        <v>817</v>
      </c>
      <c r="B841" s="51" t="s">
        <v>1122</v>
      </c>
      <c r="C841" s="51" t="s">
        <v>570</v>
      </c>
      <c r="D841" s="51" t="s">
        <v>176</v>
      </c>
      <c r="E841" s="51" t="s">
        <v>60</v>
      </c>
      <c r="F841" s="51" t="s">
        <v>139</v>
      </c>
      <c r="G841" s="52" t="s">
        <v>140</v>
      </c>
      <c r="H841" s="52" t="s">
        <v>170</v>
      </c>
      <c r="I841" s="51" t="s">
        <v>387</v>
      </c>
      <c r="J841" s="51" t="s">
        <v>48</v>
      </c>
      <c r="K841" s="51" t="s">
        <v>143</v>
      </c>
      <c r="L841" s="53">
        <v>5</v>
      </c>
      <c r="M841" s="51" t="s">
        <v>1121</v>
      </c>
      <c r="N841" s="68">
        <v>66.3</v>
      </c>
    </row>
    <row r="842" spans="1:14" ht="37.5">
      <c r="A842" s="50">
        <v>818</v>
      </c>
      <c r="B842" s="51" t="s">
        <v>1123</v>
      </c>
      <c r="C842" s="51" t="s">
        <v>570</v>
      </c>
      <c r="D842" s="51" t="s">
        <v>176</v>
      </c>
      <c r="E842" s="51" t="s">
        <v>60</v>
      </c>
      <c r="F842" s="51" t="s">
        <v>139</v>
      </c>
      <c r="G842" s="52" t="s">
        <v>140</v>
      </c>
      <c r="H842" s="52" t="s">
        <v>170</v>
      </c>
      <c r="I842" s="51" t="s">
        <v>387</v>
      </c>
      <c r="J842" s="51" t="s">
        <v>48</v>
      </c>
      <c r="K842" s="51" t="s">
        <v>143</v>
      </c>
      <c r="L842" s="53">
        <v>5</v>
      </c>
      <c r="M842" s="51" t="s">
        <v>1121</v>
      </c>
      <c r="N842" s="68">
        <v>73</v>
      </c>
    </row>
    <row r="843" spans="1:14" ht="25">
      <c r="A843" s="50">
        <v>819</v>
      </c>
      <c r="B843" s="51" t="s">
        <v>1124</v>
      </c>
      <c r="C843" s="51" t="s">
        <v>570</v>
      </c>
      <c r="D843" s="51" t="s">
        <v>176</v>
      </c>
      <c r="E843" s="51" t="s">
        <v>60</v>
      </c>
      <c r="F843" s="51" t="s">
        <v>139</v>
      </c>
      <c r="G843" s="52" t="s">
        <v>140</v>
      </c>
      <c r="H843" s="52" t="s">
        <v>170</v>
      </c>
      <c r="I843" s="51" t="s">
        <v>387</v>
      </c>
      <c r="J843" s="51" t="s">
        <v>48</v>
      </c>
      <c r="K843" s="51" t="s">
        <v>143</v>
      </c>
      <c r="L843" s="53">
        <v>100</v>
      </c>
      <c r="M843" s="51" t="s">
        <v>14</v>
      </c>
      <c r="N843" s="68">
        <v>3320</v>
      </c>
    </row>
    <row r="844" spans="1:14" ht="25">
      <c r="A844" s="50">
        <v>820</v>
      </c>
      <c r="B844" s="51" t="s">
        <v>1125</v>
      </c>
      <c r="C844" s="51" t="s">
        <v>570</v>
      </c>
      <c r="D844" s="51" t="s">
        <v>176</v>
      </c>
      <c r="E844" s="51" t="s">
        <v>60</v>
      </c>
      <c r="F844" s="51" t="s">
        <v>139</v>
      </c>
      <c r="G844" s="52" t="s">
        <v>140</v>
      </c>
      <c r="H844" s="52" t="s">
        <v>170</v>
      </c>
      <c r="I844" s="51" t="s">
        <v>387</v>
      </c>
      <c r="J844" s="51" t="s">
        <v>48</v>
      </c>
      <c r="K844" s="51" t="s">
        <v>143</v>
      </c>
      <c r="L844" s="53">
        <v>100</v>
      </c>
      <c r="M844" s="51" t="s">
        <v>14</v>
      </c>
      <c r="N844" s="68">
        <v>1520</v>
      </c>
    </row>
    <row r="845" spans="1:14" ht="25">
      <c r="A845" s="50">
        <v>821</v>
      </c>
      <c r="B845" s="51" t="s">
        <v>1126</v>
      </c>
      <c r="C845" s="51" t="s">
        <v>570</v>
      </c>
      <c r="D845" s="51" t="s">
        <v>176</v>
      </c>
      <c r="E845" s="51" t="s">
        <v>60</v>
      </c>
      <c r="F845" s="51" t="s">
        <v>139</v>
      </c>
      <c r="G845" s="52" t="s">
        <v>140</v>
      </c>
      <c r="H845" s="52" t="s">
        <v>170</v>
      </c>
      <c r="I845" s="51" t="s">
        <v>387</v>
      </c>
      <c r="J845" s="51" t="s">
        <v>48</v>
      </c>
      <c r="K845" s="51" t="s">
        <v>143</v>
      </c>
      <c r="L845" s="53">
        <v>50</v>
      </c>
      <c r="M845" s="51" t="s">
        <v>14</v>
      </c>
      <c r="N845" s="68">
        <v>3175</v>
      </c>
    </row>
    <row r="846" spans="1:14" ht="25">
      <c r="A846" s="50">
        <v>822</v>
      </c>
      <c r="B846" s="51" t="s">
        <v>1127</v>
      </c>
      <c r="C846" s="51" t="s">
        <v>570</v>
      </c>
      <c r="D846" s="51" t="s">
        <v>176</v>
      </c>
      <c r="E846" s="51" t="s">
        <v>60</v>
      </c>
      <c r="F846" s="51" t="s">
        <v>139</v>
      </c>
      <c r="G846" s="52" t="s">
        <v>140</v>
      </c>
      <c r="H846" s="52" t="s">
        <v>170</v>
      </c>
      <c r="I846" s="51" t="s">
        <v>387</v>
      </c>
      <c r="J846" s="51" t="s">
        <v>48</v>
      </c>
      <c r="K846" s="51" t="s">
        <v>143</v>
      </c>
      <c r="L846" s="53">
        <v>50</v>
      </c>
      <c r="M846" s="51" t="s">
        <v>14</v>
      </c>
      <c r="N846" s="68">
        <v>2242.5</v>
      </c>
    </row>
    <row r="847" spans="1:14" ht="37.5">
      <c r="A847" s="50">
        <v>823</v>
      </c>
      <c r="B847" s="51" t="s">
        <v>1128</v>
      </c>
      <c r="C847" s="51" t="s">
        <v>570</v>
      </c>
      <c r="D847" s="51" t="s">
        <v>176</v>
      </c>
      <c r="E847" s="51" t="s">
        <v>60</v>
      </c>
      <c r="F847" s="51" t="s">
        <v>139</v>
      </c>
      <c r="G847" s="52" t="s">
        <v>140</v>
      </c>
      <c r="H847" s="52" t="s">
        <v>170</v>
      </c>
      <c r="I847" s="51" t="s">
        <v>387</v>
      </c>
      <c r="J847" s="51" t="s">
        <v>48</v>
      </c>
      <c r="K847" s="51" t="s">
        <v>143</v>
      </c>
      <c r="L847" s="53">
        <v>1</v>
      </c>
      <c r="M847" s="51" t="s">
        <v>14</v>
      </c>
      <c r="N847" s="68">
        <v>1164.8</v>
      </c>
    </row>
    <row r="848" spans="1:14" ht="25">
      <c r="A848" s="50">
        <v>824</v>
      </c>
      <c r="B848" s="51" t="s">
        <v>1129</v>
      </c>
      <c r="C848" s="51" t="s">
        <v>570</v>
      </c>
      <c r="D848" s="51" t="s">
        <v>176</v>
      </c>
      <c r="E848" s="51" t="s">
        <v>60</v>
      </c>
      <c r="F848" s="51" t="s">
        <v>139</v>
      </c>
      <c r="G848" s="52" t="s">
        <v>140</v>
      </c>
      <c r="H848" s="52" t="s">
        <v>170</v>
      </c>
      <c r="I848" s="51" t="s">
        <v>387</v>
      </c>
      <c r="J848" s="51" t="s">
        <v>48</v>
      </c>
      <c r="K848" s="51" t="s">
        <v>143</v>
      </c>
      <c r="L848" s="53">
        <v>10</v>
      </c>
      <c r="M848" s="51" t="s">
        <v>624</v>
      </c>
      <c r="N848" s="68">
        <v>213.75</v>
      </c>
    </row>
    <row r="849" spans="1:14" ht="25">
      <c r="A849" s="50">
        <v>825</v>
      </c>
      <c r="B849" s="51" t="s">
        <v>1130</v>
      </c>
      <c r="C849" s="51" t="s">
        <v>570</v>
      </c>
      <c r="D849" s="51" t="s">
        <v>176</v>
      </c>
      <c r="E849" s="51" t="s">
        <v>60</v>
      </c>
      <c r="F849" s="51" t="s">
        <v>139</v>
      </c>
      <c r="G849" s="52" t="s">
        <v>140</v>
      </c>
      <c r="H849" s="52" t="s">
        <v>170</v>
      </c>
      <c r="I849" s="51" t="s">
        <v>387</v>
      </c>
      <c r="J849" s="51" t="s">
        <v>48</v>
      </c>
      <c r="K849" s="51" t="s">
        <v>143</v>
      </c>
      <c r="L849" s="53">
        <v>10</v>
      </c>
      <c r="M849" s="51" t="s">
        <v>14</v>
      </c>
      <c r="N849" s="68">
        <v>169.20000000000002</v>
      </c>
    </row>
    <row r="850" spans="1:14" ht="25">
      <c r="A850" s="50">
        <v>826</v>
      </c>
      <c r="B850" s="51" t="s">
        <v>1131</v>
      </c>
      <c r="C850" s="51" t="s">
        <v>570</v>
      </c>
      <c r="D850" s="51" t="s">
        <v>176</v>
      </c>
      <c r="E850" s="51" t="s">
        <v>60</v>
      </c>
      <c r="F850" s="51" t="s">
        <v>139</v>
      </c>
      <c r="G850" s="52" t="s">
        <v>140</v>
      </c>
      <c r="H850" s="52" t="s">
        <v>170</v>
      </c>
      <c r="I850" s="51" t="s">
        <v>387</v>
      </c>
      <c r="J850" s="51" t="s">
        <v>48</v>
      </c>
      <c r="K850" s="51" t="s">
        <v>143</v>
      </c>
      <c r="L850" s="53">
        <v>5</v>
      </c>
      <c r="M850" s="51" t="s">
        <v>624</v>
      </c>
      <c r="N850" s="68">
        <v>96.6</v>
      </c>
    </row>
    <row r="851" spans="1:14" ht="25">
      <c r="A851" s="50">
        <v>827</v>
      </c>
      <c r="B851" s="51" t="s">
        <v>1132</v>
      </c>
      <c r="C851" s="51" t="s">
        <v>570</v>
      </c>
      <c r="D851" s="51" t="s">
        <v>176</v>
      </c>
      <c r="E851" s="51" t="s">
        <v>60</v>
      </c>
      <c r="F851" s="51" t="s">
        <v>139</v>
      </c>
      <c r="G851" s="52" t="s">
        <v>140</v>
      </c>
      <c r="H851" s="52" t="s">
        <v>170</v>
      </c>
      <c r="I851" s="51" t="s">
        <v>387</v>
      </c>
      <c r="J851" s="51" t="s">
        <v>48</v>
      </c>
      <c r="K851" s="51" t="s">
        <v>143</v>
      </c>
      <c r="L851" s="53">
        <v>5</v>
      </c>
      <c r="M851" s="51" t="s">
        <v>624</v>
      </c>
      <c r="N851" s="68">
        <v>299</v>
      </c>
    </row>
    <row r="852" spans="1:14" ht="25">
      <c r="A852" s="50">
        <v>828</v>
      </c>
      <c r="B852" s="51" t="s">
        <v>1133</v>
      </c>
      <c r="C852" s="51" t="s">
        <v>570</v>
      </c>
      <c r="D852" s="51" t="s">
        <v>176</v>
      </c>
      <c r="E852" s="51" t="s">
        <v>60</v>
      </c>
      <c r="F852" s="51" t="s">
        <v>139</v>
      </c>
      <c r="G852" s="52" t="s">
        <v>140</v>
      </c>
      <c r="H852" s="52" t="s">
        <v>170</v>
      </c>
      <c r="I852" s="51" t="s">
        <v>387</v>
      </c>
      <c r="J852" s="51" t="s">
        <v>48</v>
      </c>
      <c r="K852" s="51" t="s">
        <v>143</v>
      </c>
      <c r="L852" s="53">
        <v>10</v>
      </c>
      <c r="M852" s="51" t="s">
        <v>624</v>
      </c>
      <c r="N852" s="68">
        <v>74.75</v>
      </c>
    </row>
    <row r="853" spans="1:14" ht="25">
      <c r="A853" s="50">
        <v>829</v>
      </c>
      <c r="B853" s="51" t="s">
        <v>1134</v>
      </c>
      <c r="C853" s="51" t="s">
        <v>570</v>
      </c>
      <c r="D853" s="51" t="s">
        <v>176</v>
      </c>
      <c r="E853" s="51" t="s">
        <v>60</v>
      </c>
      <c r="F853" s="51" t="s">
        <v>139</v>
      </c>
      <c r="G853" s="52" t="s">
        <v>140</v>
      </c>
      <c r="H853" s="52" t="s">
        <v>170</v>
      </c>
      <c r="I853" s="51" t="s">
        <v>387</v>
      </c>
      <c r="J853" s="51" t="s">
        <v>48</v>
      </c>
      <c r="K853" s="51" t="s">
        <v>143</v>
      </c>
      <c r="L853" s="53">
        <v>5</v>
      </c>
      <c r="M853" s="51" t="s">
        <v>14</v>
      </c>
      <c r="N853" s="68">
        <v>185.3</v>
      </c>
    </row>
    <row r="854" spans="1:14" ht="25">
      <c r="A854" s="50">
        <v>830</v>
      </c>
      <c r="B854" s="51" t="s">
        <v>1135</v>
      </c>
      <c r="C854" s="51" t="s">
        <v>570</v>
      </c>
      <c r="D854" s="51" t="s">
        <v>176</v>
      </c>
      <c r="E854" s="51" t="s">
        <v>60</v>
      </c>
      <c r="F854" s="51" t="s">
        <v>139</v>
      </c>
      <c r="G854" s="52" t="s">
        <v>140</v>
      </c>
      <c r="H854" s="52" t="s">
        <v>170</v>
      </c>
      <c r="I854" s="51" t="s">
        <v>387</v>
      </c>
      <c r="J854" s="51" t="s">
        <v>48</v>
      </c>
      <c r="K854" s="51" t="s">
        <v>143</v>
      </c>
      <c r="L854" s="53">
        <v>5</v>
      </c>
      <c r="M854" s="51" t="s">
        <v>14</v>
      </c>
      <c r="N854" s="68">
        <v>267.60000000000002</v>
      </c>
    </row>
    <row r="855" spans="1:14" ht="25">
      <c r="A855" s="50">
        <v>831</v>
      </c>
      <c r="B855" s="51" t="s">
        <v>1136</v>
      </c>
      <c r="C855" s="51" t="s">
        <v>570</v>
      </c>
      <c r="D855" s="51" t="s">
        <v>176</v>
      </c>
      <c r="E855" s="51" t="s">
        <v>60</v>
      </c>
      <c r="F855" s="51" t="s">
        <v>139</v>
      </c>
      <c r="G855" s="52" t="s">
        <v>140</v>
      </c>
      <c r="H855" s="52" t="s">
        <v>170</v>
      </c>
      <c r="I855" s="51" t="s">
        <v>387</v>
      </c>
      <c r="J855" s="51" t="s">
        <v>48</v>
      </c>
      <c r="K855" s="51" t="s">
        <v>143</v>
      </c>
      <c r="L855" s="53">
        <v>5</v>
      </c>
      <c r="M855" s="51" t="s">
        <v>14</v>
      </c>
      <c r="N855" s="68">
        <v>706.8</v>
      </c>
    </row>
    <row r="856" spans="1:14" ht="25">
      <c r="A856" s="50">
        <v>832</v>
      </c>
      <c r="B856" s="51" t="s">
        <v>1137</v>
      </c>
      <c r="C856" s="51" t="s">
        <v>570</v>
      </c>
      <c r="D856" s="51" t="s">
        <v>176</v>
      </c>
      <c r="E856" s="51" t="s">
        <v>60</v>
      </c>
      <c r="F856" s="51" t="s">
        <v>139</v>
      </c>
      <c r="G856" s="52" t="s">
        <v>140</v>
      </c>
      <c r="H856" s="52" t="s">
        <v>170</v>
      </c>
      <c r="I856" s="51" t="s">
        <v>387</v>
      </c>
      <c r="J856" s="51" t="s">
        <v>48</v>
      </c>
      <c r="K856" s="51" t="s">
        <v>143</v>
      </c>
      <c r="L856" s="53">
        <v>5</v>
      </c>
      <c r="M856" s="51" t="s">
        <v>14</v>
      </c>
      <c r="N856" s="68">
        <v>99</v>
      </c>
    </row>
    <row r="857" spans="1:14" ht="25">
      <c r="A857" s="50">
        <v>833</v>
      </c>
      <c r="B857" s="51" t="s">
        <v>1138</v>
      </c>
      <c r="C857" s="51" t="s">
        <v>570</v>
      </c>
      <c r="D857" s="51" t="s">
        <v>176</v>
      </c>
      <c r="E857" s="51" t="s">
        <v>60</v>
      </c>
      <c r="F857" s="51" t="s">
        <v>139</v>
      </c>
      <c r="G857" s="52" t="s">
        <v>140</v>
      </c>
      <c r="H857" s="52" t="s">
        <v>170</v>
      </c>
      <c r="I857" s="51" t="s">
        <v>387</v>
      </c>
      <c r="J857" s="51" t="s">
        <v>48</v>
      </c>
      <c r="K857" s="51" t="s">
        <v>143</v>
      </c>
      <c r="L857" s="53">
        <v>6</v>
      </c>
      <c r="M857" s="51" t="s">
        <v>14</v>
      </c>
      <c r="N857" s="68">
        <v>350</v>
      </c>
    </row>
    <row r="858" spans="1:14" ht="25">
      <c r="A858" s="50">
        <v>834</v>
      </c>
      <c r="B858" s="51" t="s">
        <v>1139</v>
      </c>
      <c r="C858" s="51" t="s">
        <v>570</v>
      </c>
      <c r="D858" s="51" t="s">
        <v>176</v>
      </c>
      <c r="E858" s="51" t="s">
        <v>60</v>
      </c>
      <c r="F858" s="51" t="s">
        <v>139</v>
      </c>
      <c r="G858" s="52" t="s">
        <v>140</v>
      </c>
      <c r="H858" s="52" t="s">
        <v>170</v>
      </c>
      <c r="I858" s="51" t="s">
        <v>387</v>
      </c>
      <c r="J858" s="51" t="s">
        <v>48</v>
      </c>
      <c r="K858" s="51" t="s">
        <v>143</v>
      </c>
      <c r="L858" s="53">
        <v>6</v>
      </c>
      <c r="M858" s="51" t="s">
        <v>14</v>
      </c>
      <c r="N858" s="68">
        <v>400</v>
      </c>
    </row>
    <row r="859" spans="1:14" ht="25">
      <c r="A859" s="50">
        <v>835</v>
      </c>
      <c r="B859" s="51" t="s">
        <v>1140</v>
      </c>
      <c r="C859" s="51" t="s">
        <v>570</v>
      </c>
      <c r="D859" s="51" t="s">
        <v>176</v>
      </c>
      <c r="E859" s="51" t="s">
        <v>60</v>
      </c>
      <c r="F859" s="51" t="s">
        <v>139</v>
      </c>
      <c r="G859" s="52" t="s">
        <v>140</v>
      </c>
      <c r="H859" s="52" t="s">
        <v>170</v>
      </c>
      <c r="I859" s="51" t="s">
        <v>387</v>
      </c>
      <c r="J859" s="51" t="s">
        <v>48</v>
      </c>
      <c r="K859" s="51" t="s">
        <v>143</v>
      </c>
      <c r="L859" s="53">
        <v>6</v>
      </c>
      <c r="M859" s="51" t="s">
        <v>14</v>
      </c>
      <c r="N859" s="68">
        <v>300</v>
      </c>
    </row>
    <row r="860" spans="1:14" ht="25">
      <c r="A860" s="50">
        <v>836</v>
      </c>
      <c r="B860" s="51" t="s">
        <v>1141</v>
      </c>
      <c r="C860" s="51" t="s">
        <v>570</v>
      </c>
      <c r="D860" s="51" t="s">
        <v>176</v>
      </c>
      <c r="E860" s="51" t="s">
        <v>60</v>
      </c>
      <c r="F860" s="51" t="s">
        <v>139</v>
      </c>
      <c r="G860" s="52" t="s">
        <v>140</v>
      </c>
      <c r="H860" s="52" t="s">
        <v>170</v>
      </c>
      <c r="I860" s="51" t="s">
        <v>387</v>
      </c>
      <c r="J860" s="51" t="s">
        <v>48</v>
      </c>
      <c r="K860" s="51" t="s">
        <v>143</v>
      </c>
      <c r="L860" s="53">
        <v>6</v>
      </c>
      <c r="M860" s="51" t="s">
        <v>14</v>
      </c>
      <c r="N860" s="68">
        <v>150</v>
      </c>
    </row>
    <row r="861" spans="1:14" ht="25">
      <c r="A861" s="50">
        <v>837</v>
      </c>
      <c r="B861" s="51" t="s">
        <v>1142</v>
      </c>
      <c r="C861" s="51" t="s">
        <v>570</v>
      </c>
      <c r="D861" s="51" t="s">
        <v>176</v>
      </c>
      <c r="E861" s="51" t="s">
        <v>60</v>
      </c>
      <c r="F861" s="51" t="s">
        <v>139</v>
      </c>
      <c r="G861" s="52" t="s">
        <v>140</v>
      </c>
      <c r="H861" s="52" t="s">
        <v>170</v>
      </c>
      <c r="I861" s="51" t="s">
        <v>387</v>
      </c>
      <c r="J861" s="51" t="s">
        <v>48</v>
      </c>
      <c r="K861" s="51" t="s">
        <v>143</v>
      </c>
      <c r="L861" s="53">
        <v>100</v>
      </c>
      <c r="M861" s="51" t="s">
        <v>14</v>
      </c>
      <c r="N861" s="68">
        <v>1200</v>
      </c>
    </row>
    <row r="862" spans="1:14" ht="25">
      <c r="A862" s="50">
        <v>838</v>
      </c>
      <c r="B862" s="51" t="s">
        <v>1143</v>
      </c>
      <c r="C862" s="51" t="s">
        <v>570</v>
      </c>
      <c r="D862" s="51" t="s">
        <v>176</v>
      </c>
      <c r="E862" s="51" t="s">
        <v>60</v>
      </c>
      <c r="F862" s="51" t="s">
        <v>139</v>
      </c>
      <c r="G862" s="52" t="s">
        <v>140</v>
      </c>
      <c r="H862" s="52" t="s">
        <v>170</v>
      </c>
      <c r="I862" s="51" t="s">
        <v>387</v>
      </c>
      <c r="J862" s="51" t="s">
        <v>48</v>
      </c>
      <c r="K862" s="51" t="s">
        <v>143</v>
      </c>
      <c r="L862" s="53">
        <v>100</v>
      </c>
      <c r="M862" s="51" t="s">
        <v>14</v>
      </c>
      <c r="N862" s="68">
        <v>1656.45</v>
      </c>
    </row>
    <row r="863" spans="1:14" ht="25">
      <c r="A863" s="50">
        <v>839</v>
      </c>
      <c r="B863" s="51" t="s">
        <v>1144</v>
      </c>
      <c r="C863" s="51" t="s">
        <v>570</v>
      </c>
      <c r="D863" s="51" t="s">
        <v>176</v>
      </c>
      <c r="E863" s="51" t="s">
        <v>60</v>
      </c>
      <c r="F863" s="51" t="s">
        <v>139</v>
      </c>
      <c r="G863" s="52" t="s">
        <v>140</v>
      </c>
      <c r="H863" s="52" t="s">
        <v>170</v>
      </c>
      <c r="I863" s="51" t="s">
        <v>387</v>
      </c>
      <c r="J863" s="51" t="s">
        <v>48</v>
      </c>
      <c r="K863" s="51" t="s">
        <v>143</v>
      </c>
      <c r="L863" s="53">
        <v>5</v>
      </c>
      <c r="M863" s="51" t="s">
        <v>624</v>
      </c>
      <c r="N863" s="68">
        <v>792.4</v>
      </c>
    </row>
    <row r="864" spans="1:14" ht="25">
      <c r="A864" s="50">
        <v>840</v>
      </c>
      <c r="B864" s="51" t="s">
        <v>1145</v>
      </c>
      <c r="C864" s="51" t="s">
        <v>570</v>
      </c>
      <c r="D864" s="51" t="s">
        <v>176</v>
      </c>
      <c r="E864" s="51" t="s">
        <v>60</v>
      </c>
      <c r="F864" s="51" t="s">
        <v>139</v>
      </c>
      <c r="G864" s="52" t="s">
        <v>140</v>
      </c>
      <c r="H864" s="52" t="s">
        <v>170</v>
      </c>
      <c r="I864" s="51" t="s">
        <v>387</v>
      </c>
      <c r="J864" s="51" t="s">
        <v>48</v>
      </c>
      <c r="K864" s="51" t="s">
        <v>143</v>
      </c>
      <c r="L864" s="53">
        <v>5</v>
      </c>
      <c r="M864" s="51" t="s">
        <v>14</v>
      </c>
      <c r="N864" s="68">
        <v>1500</v>
      </c>
    </row>
    <row r="865" spans="1:14" ht="25">
      <c r="A865" s="50">
        <v>841</v>
      </c>
      <c r="B865" s="51" t="s">
        <v>1146</v>
      </c>
      <c r="C865" s="51" t="s">
        <v>570</v>
      </c>
      <c r="D865" s="51" t="s">
        <v>176</v>
      </c>
      <c r="E865" s="51" t="s">
        <v>60</v>
      </c>
      <c r="F865" s="51" t="s">
        <v>139</v>
      </c>
      <c r="G865" s="52" t="s">
        <v>140</v>
      </c>
      <c r="H865" s="52" t="s">
        <v>170</v>
      </c>
      <c r="I865" s="51" t="s">
        <v>387</v>
      </c>
      <c r="J865" s="51" t="s">
        <v>48</v>
      </c>
      <c r="K865" s="51" t="s">
        <v>143</v>
      </c>
      <c r="L865" s="53">
        <v>5</v>
      </c>
      <c r="M865" s="51" t="s">
        <v>14</v>
      </c>
      <c r="N865" s="68">
        <v>1500</v>
      </c>
    </row>
    <row r="866" spans="1:14" ht="25">
      <c r="A866" s="50">
        <v>842</v>
      </c>
      <c r="B866" s="51" t="s">
        <v>1147</v>
      </c>
      <c r="C866" s="51" t="s">
        <v>570</v>
      </c>
      <c r="D866" s="51" t="s">
        <v>176</v>
      </c>
      <c r="E866" s="51" t="s">
        <v>60</v>
      </c>
      <c r="F866" s="51" t="s">
        <v>139</v>
      </c>
      <c r="G866" s="52" t="s">
        <v>140</v>
      </c>
      <c r="H866" s="52" t="s">
        <v>170</v>
      </c>
      <c r="I866" s="51" t="s">
        <v>387</v>
      </c>
      <c r="J866" s="51" t="s">
        <v>48</v>
      </c>
      <c r="K866" s="51" t="s">
        <v>143</v>
      </c>
      <c r="L866" s="53">
        <v>5</v>
      </c>
      <c r="M866" s="51" t="s">
        <v>14</v>
      </c>
      <c r="N866" s="68">
        <v>500</v>
      </c>
    </row>
    <row r="867" spans="1:14" ht="25">
      <c r="A867" s="50">
        <v>843</v>
      </c>
      <c r="B867" s="51" t="s">
        <v>1148</v>
      </c>
      <c r="C867" s="51" t="s">
        <v>570</v>
      </c>
      <c r="D867" s="51" t="s">
        <v>176</v>
      </c>
      <c r="E867" s="51" t="s">
        <v>60</v>
      </c>
      <c r="F867" s="51" t="s">
        <v>139</v>
      </c>
      <c r="G867" s="52" t="s">
        <v>140</v>
      </c>
      <c r="H867" s="52" t="s">
        <v>170</v>
      </c>
      <c r="I867" s="51" t="s">
        <v>387</v>
      </c>
      <c r="J867" s="51" t="s">
        <v>48</v>
      </c>
      <c r="K867" s="51" t="s">
        <v>143</v>
      </c>
      <c r="L867" s="53">
        <v>1</v>
      </c>
      <c r="M867" s="51" t="s">
        <v>14</v>
      </c>
      <c r="N867" s="68">
        <v>68.88</v>
      </c>
    </row>
    <row r="868" spans="1:14" ht="25">
      <c r="A868" s="50">
        <v>844</v>
      </c>
      <c r="B868" s="51" t="s">
        <v>1149</v>
      </c>
      <c r="C868" s="51" t="s">
        <v>570</v>
      </c>
      <c r="D868" s="51" t="s">
        <v>176</v>
      </c>
      <c r="E868" s="51" t="s">
        <v>60</v>
      </c>
      <c r="F868" s="51" t="s">
        <v>139</v>
      </c>
      <c r="G868" s="52" t="s">
        <v>140</v>
      </c>
      <c r="H868" s="52" t="s">
        <v>170</v>
      </c>
      <c r="I868" s="51" t="s">
        <v>387</v>
      </c>
      <c r="J868" s="51" t="s">
        <v>48</v>
      </c>
      <c r="K868" s="51" t="s">
        <v>143</v>
      </c>
      <c r="L868" s="53">
        <v>1</v>
      </c>
      <c r="M868" s="51" t="s">
        <v>14</v>
      </c>
      <c r="N868" s="68">
        <v>7998</v>
      </c>
    </row>
    <row r="869" spans="1:14" ht="25">
      <c r="A869" s="50">
        <v>845</v>
      </c>
      <c r="B869" s="51" t="s">
        <v>1150</v>
      </c>
      <c r="C869" s="51" t="s">
        <v>570</v>
      </c>
      <c r="D869" s="51" t="s">
        <v>176</v>
      </c>
      <c r="E869" s="51" t="s">
        <v>60</v>
      </c>
      <c r="F869" s="51" t="s">
        <v>139</v>
      </c>
      <c r="G869" s="52" t="s">
        <v>140</v>
      </c>
      <c r="H869" s="52" t="s">
        <v>170</v>
      </c>
      <c r="I869" s="51" t="s">
        <v>387</v>
      </c>
      <c r="J869" s="51" t="s">
        <v>48</v>
      </c>
      <c r="K869" s="51" t="s">
        <v>143</v>
      </c>
      <c r="L869" s="53">
        <v>1</v>
      </c>
      <c r="M869" s="51" t="s">
        <v>14</v>
      </c>
      <c r="N869" s="68">
        <v>72.900000000000006</v>
      </c>
    </row>
    <row r="870" spans="1:14" ht="25">
      <c r="A870" s="50">
        <v>846</v>
      </c>
      <c r="B870" s="51" t="s">
        <v>1151</v>
      </c>
      <c r="C870" s="51" t="s">
        <v>570</v>
      </c>
      <c r="D870" s="51" t="s">
        <v>176</v>
      </c>
      <c r="E870" s="51" t="s">
        <v>60</v>
      </c>
      <c r="F870" s="51" t="s">
        <v>139</v>
      </c>
      <c r="G870" s="52" t="s">
        <v>140</v>
      </c>
      <c r="H870" s="52" t="s">
        <v>170</v>
      </c>
      <c r="I870" s="51" t="s">
        <v>387</v>
      </c>
      <c r="J870" s="51" t="s">
        <v>48</v>
      </c>
      <c r="K870" s="51" t="s">
        <v>143</v>
      </c>
      <c r="L870" s="53">
        <v>4</v>
      </c>
      <c r="M870" s="51" t="s">
        <v>14</v>
      </c>
      <c r="N870" s="68">
        <v>74.699999999999989</v>
      </c>
    </row>
    <row r="871" spans="1:14" ht="25">
      <c r="A871" s="50">
        <v>847</v>
      </c>
      <c r="B871" s="51" t="s">
        <v>1152</v>
      </c>
      <c r="C871" s="51" t="s">
        <v>570</v>
      </c>
      <c r="D871" s="51" t="s">
        <v>176</v>
      </c>
      <c r="E871" s="51" t="s">
        <v>60</v>
      </c>
      <c r="F871" s="51" t="s">
        <v>139</v>
      </c>
      <c r="G871" s="52" t="s">
        <v>140</v>
      </c>
      <c r="H871" s="52" t="s">
        <v>170</v>
      </c>
      <c r="I871" s="51" t="s">
        <v>387</v>
      </c>
      <c r="J871" s="51" t="s">
        <v>48</v>
      </c>
      <c r="K871" s="51" t="s">
        <v>143</v>
      </c>
      <c r="L871" s="53">
        <v>100</v>
      </c>
      <c r="M871" s="51" t="s">
        <v>501</v>
      </c>
      <c r="N871" s="68">
        <v>151.5</v>
      </c>
    </row>
    <row r="872" spans="1:14" ht="25">
      <c r="A872" s="50">
        <v>848</v>
      </c>
      <c r="B872" s="51" t="s">
        <v>1153</v>
      </c>
      <c r="C872" s="51" t="s">
        <v>570</v>
      </c>
      <c r="D872" s="51" t="s">
        <v>176</v>
      </c>
      <c r="E872" s="51" t="s">
        <v>60</v>
      </c>
      <c r="F872" s="51" t="s">
        <v>139</v>
      </c>
      <c r="G872" s="52" t="s">
        <v>140</v>
      </c>
      <c r="H872" s="52" t="s">
        <v>170</v>
      </c>
      <c r="I872" s="51" t="s">
        <v>387</v>
      </c>
      <c r="J872" s="51" t="s">
        <v>48</v>
      </c>
      <c r="K872" s="51" t="s">
        <v>143</v>
      </c>
      <c r="L872" s="53">
        <v>6</v>
      </c>
      <c r="M872" s="51" t="s">
        <v>14</v>
      </c>
      <c r="N872" s="68">
        <v>162.47999999999999</v>
      </c>
    </row>
    <row r="873" spans="1:14" ht="25">
      <c r="A873" s="50">
        <v>849</v>
      </c>
      <c r="B873" s="51" t="s">
        <v>1154</v>
      </c>
      <c r="C873" s="51" t="s">
        <v>570</v>
      </c>
      <c r="D873" s="51" t="s">
        <v>176</v>
      </c>
      <c r="E873" s="51" t="s">
        <v>60</v>
      </c>
      <c r="F873" s="51" t="s">
        <v>139</v>
      </c>
      <c r="G873" s="52" t="s">
        <v>140</v>
      </c>
      <c r="H873" s="52" t="s">
        <v>170</v>
      </c>
      <c r="I873" s="51" t="s">
        <v>387</v>
      </c>
      <c r="J873" s="51" t="s">
        <v>48</v>
      </c>
      <c r="K873" s="51" t="s">
        <v>143</v>
      </c>
      <c r="L873" s="53">
        <v>6</v>
      </c>
      <c r="M873" s="51" t="s">
        <v>14</v>
      </c>
      <c r="N873" s="68">
        <v>252.42000000000002</v>
      </c>
    </row>
    <row r="874" spans="1:14" ht="25">
      <c r="A874" s="50">
        <v>850</v>
      </c>
      <c r="B874" s="51" t="s">
        <v>1155</v>
      </c>
      <c r="C874" s="51" t="s">
        <v>570</v>
      </c>
      <c r="D874" s="51" t="s">
        <v>176</v>
      </c>
      <c r="E874" s="51" t="s">
        <v>60</v>
      </c>
      <c r="F874" s="51" t="s">
        <v>139</v>
      </c>
      <c r="G874" s="52" t="s">
        <v>140</v>
      </c>
      <c r="H874" s="52" t="s">
        <v>170</v>
      </c>
      <c r="I874" s="51" t="s">
        <v>387</v>
      </c>
      <c r="J874" s="51" t="s">
        <v>48</v>
      </c>
      <c r="K874" s="51" t="s">
        <v>143</v>
      </c>
      <c r="L874" s="53">
        <v>6</v>
      </c>
      <c r="M874" s="51" t="s">
        <v>14</v>
      </c>
      <c r="N874" s="68">
        <v>238.66</v>
      </c>
    </row>
    <row r="875" spans="1:14" ht="25">
      <c r="A875" s="50">
        <v>851</v>
      </c>
      <c r="B875" s="51" t="s">
        <v>1156</v>
      </c>
      <c r="C875" s="51" t="s">
        <v>570</v>
      </c>
      <c r="D875" s="51" t="s">
        <v>176</v>
      </c>
      <c r="E875" s="51" t="s">
        <v>60</v>
      </c>
      <c r="F875" s="51" t="s">
        <v>139</v>
      </c>
      <c r="G875" s="52" t="s">
        <v>140</v>
      </c>
      <c r="H875" s="52" t="s">
        <v>170</v>
      </c>
      <c r="I875" s="51" t="s">
        <v>387</v>
      </c>
      <c r="J875" s="51" t="s">
        <v>48</v>
      </c>
      <c r="K875" s="51" t="s">
        <v>143</v>
      </c>
      <c r="L875" s="53">
        <v>6</v>
      </c>
      <c r="M875" s="51" t="s">
        <v>14</v>
      </c>
      <c r="N875" s="68">
        <v>560</v>
      </c>
    </row>
    <row r="876" spans="1:14" ht="25">
      <c r="A876" s="50">
        <v>852</v>
      </c>
      <c r="B876" s="51" t="s">
        <v>1157</v>
      </c>
      <c r="C876" s="51" t="s">
        <v>570</v>
      </c>
      <c r="D876" s="51" t="s">
        <v>176</v>
      </c>
      <c r="E876" s="51" t="s">
        <v>60</v>
      </c>
      <c r="F876" s="51" t="s">
        <v>139</v>
      </c>
      <c r="G876" s="52" t="s">
        <v>140</v>
      </c>
      <c r="H876" s="52" t="s">
        <v>170</v>
      </c>
      <c r="I876" s="51" t="s">
        <v>387</v>
      </c>
      <c r="J876" s="51" t="s">
        <v>48</v>
      </c>
      <c r="K876" s="51" t="s">
        <v>143</v>
      </c>
      <c r="L876" s="53">
        <v>6</v>
      </c>
      <c r="M876" s="51" t="s">
        <v>14</v>
      </c>
      <c r="N876" s="68">
        <v>181.02</v>
      </c>
    </row>
    <row r="877" spans="1:14" ht="50">
      <c r="A877" s="50">
        <v>853</v>
      </c>
      <c r="B877" s="51" t="s">
        <v>1158</v>
      </c>
      <c r="C877" s="51" t="s">
        <v>570</v>
      </c>
      <c r="D877" s="51" t="s">
        <v>176</v>
      </c>
      <c r="E877" s="51" t="s">
        <v>60</v>
      </c>
      <c r="F877" s="51" t="s">
        <v>139</v>
      </c>
      <c r="G877" s="52" t="s">
        <v>140</v>
      </c>
      <c r="H877" s="52" t="s">
        <v>170</v>
      </c>
      <c r="I877" s="51" t="s">
        <v>387</v>
      </c>
      <c r="J877" s="51" t="s">
        <v>48</v>
      </c>
      <c r="K877" s="51" t="s">
        <v>143</v>
      </c>
      <c r="L877" s="53">
        <v>2</v>
      </c>
      <c r="M877" s="51" t="s">
        <v>14</v>
      </c>
      <c r="N877" s="68">
        <v>51.02</v>
      </c>
    </row>
    <row r="878" spans="1:14" ht="50">
      <c r="A878" s="50">
        <v>854</v>
      </c>
      <c r="B878" s="51" t="s">
        <v>1159</v>
      </c>
      <c r="C878" s="51" t="s">
        <v>570</v>
      </c>
      <c r="D878" s="51" t="s">
        <v>176</v>
      </c>
      <c r="E878" s="51" t="s">
        <v>60</v>
      </c>
      <c r="F878" s="51" t="s">
        <v>139</v>
      </c>
      <c r="G878" s="52" t="s">
        <v>140</v>
      </c>
      <c r="H878" s="52" t="s">
        <v>170</v>
      </c>
      <c r="I878" s="51" t="s">
        <v>387</v>
      </c>
      <c r="J878" s="51" t="s">
        <v>48</v>
      </c>
      <c r="K878" s="51" t="s">
        <v>143</v>
      </c>
      <c r="L878" s="53">
        <v>2</v>
      </c>
      <c r="M878" s="51" t="s">
        <v>14</v>
      </c>
      <c r="N878" s="68">
        <v>49.92</v>
      </c>
    </row>
    <row r="879" spans="1:14" ht="25">
      <c r="A879" s="50">
        <v>855</v>
      </c>
      <c r="B879" s="51" t="s">
        <v>1160</v>
      </c>
      <c r="C879" s="51" t="s">
        <v>570</v>
      </c>
      <c r="D879" s="51" t="s">
        <v>176</v>
      </c>
      <c r="E879" s="51" t="s">
        <v>60</v>
      </c>
      <c r="F879" s="51" t="s">
        <v>139</v>
      </c>
      <c r="G879" s="52" t="s">
        <v>140</v>
      </c>
      <c r="H879" s="52" t="s">
        <v>170</v>
      </c>
      <c r="I879" s="51" t="s">
        <v>387</v>
      </c>
      <c r="J879" s="51" t="s">
        <v>48</v>
      </c>
      <c r="K879" s="51" t="s">
        <v>143</v>
      </c>
      <c r="L879" s="53">
        <v>2</v>
      </c>
      <c r="M879" s="51" t="s">
        <v>14</v>
      </c>
      <c r="N879" s="68">
        <v>282</v>
      </c>
    </row>
    <row r="880" spans="1:14" ht="25">
      <c r="A880" s="50">
        <v>856</v>
      </c>
      <c r="B880" s="51" t="s">
        <v>1161</v>
      </c>
      <c r="C880" s="51" t="s">
        <v>570</v>
      </c>
      <c r="D880" s="51" t="s">
        <v>176</v>
      </c>
      <c r="E880" s="51" t="s">
        <v>60</v>
      </c>
      <c r="F880" s="51" t="s">
        <v>139</v>
      </c>
      <c r="G880" s="52" t="s">
        <v>140</v>
      </c>
      <c r="H880" s="52" t="s">
        <v>170</v>
      </c>
      <c r="I880" s="51" t="s">
        <v>387</v>
      </c>
      <c r="J880" s="51" t="s">
        <v>48</v>
      </c>
      <c r="K880" s="51" t="s">
        <v>143</v>
      </c>
      <c r="L880" s="53">
        <v>2</v>
      </c>
      <c r="M880" s="51" t="s">
        <v>14</v>
      </c>
      <c r="N880" s="68">
        <v>166.12</v>
      </c>
    </row>
    <row r="881" spans="1:14" ht="25">
      <c r="A881" s="50">
        <v>857</v>
      </c>
      <c r="B881" s="51" t="s">
        <v>1162</v>
      </c>
      <c r="C881" s="51" t="s">
        <v>570</v>
      </c>
      <c r="D881" s="51" t="s">
        <v>176</v>
      </c>
      <c r="E881" s="51" t="s">
        <v>60</v>
      </c>
      <c r="F881" s="51" t="s">
        <v>139</v>
      </c>
      <c r="G881" s="52" t="s">
        <v>140</v>
      </c>
      <c r="H881" s="52" t="s">
        <v>170</v>
      </c>
      <c r="I881" s="51" t="s">
        <v>387</v>
      </c>
      <c r="J881" s="51" t="s">
        <v>48</v>
      </c>
      <c r="K881" s="51" t="s">
        <v>143</v>
      </c>
      <c r="L881" s="53">
        <v>2</v>
      </c>
      <c r="M881" s="51" t="s">
        <v>14</v>
      </c>
      <c r="N881" s="68">
        <v>166.12</v>
      </c>
    </row>
    <row r="882" spans="1:14" ht="37.5">
      <c r="A882" s="50">
        <v>858</v>
      </c>
      <c r="B882" s="51" t="s">
        <v>1163</v>
      </c>
      <c r="C882" s="51" t="s">
        <v>570</v>
      </c>
      <c r="D882" s="51" t="s">
        <v>176</v>
      </c>
      <c r="E882" s="51" t="s">
        <v>60</v>
      </c>
      <c r="F882" s="51" t="s">
        <v>139</v>
      </c>
      <c r="G882" s="52" t="s">
        <v>140</v>
      </c>
      <c r="H882" s="52" t="s">
        <v>170</v>
      </c>
      <c r="I882" s="51" t="s">
        <v>387</v>
      </c>
      <c r="J882" s="51" t="s">
        <v>48</v>
      </c>
      <c r="K882" s="51" t="s">
        <v>143</v>
      </c>
      <c r="L882" s="53">
        <v>6</v>
      </c>
      <c r="M882" s="51" t="s">
        <v>14</v>
      </c>
      <c r="N882" s="68">
        <v>435.4</v>
      </c>
    </row>
    <row r="883" spans="1:14" ht="25">
      <c r="A883" s="50">
        <v>859</v>
      </c>
      <c r="B883" s="51" t="s">
        <v>1164</v>
      </c>
      <c r="C883" s="51" t="s">
        <v>570</v>
      </c>
      <c r="D883" s="51" t="s">
        <v>176</v>
      </c>
      <c r="E883" s="51" t="s">
        <v>60</v>
      </c>
      <c r="F883" s="51" t="s">
        <v>139</v>
      </c>
      <c r="G883" s="52" t="s">
        <v>140</v>
      </c>
      <c r="H883" s="52" t="s">
        <v>170</v>
      </c>
      <c r="I883" s="51" t="s">
        <v>387</v>
      </c>
      <c r="J883" s="51" t="s">
        <v>48</v>
      </c>
      <c r="K883" s="51" t="s">
        <v>143</v>
      </c>
      <c r="L883" s="53">
        <v>4</v>
      </c>
      <c r="M883" s="51" t="s">
        <v>14</v>
      </c>
      <c r="N883" s="68">
        <v>480</v>
      </c>
    </row>
    <row r="884" spans="1:14" ht="25">
      <c r="A884" s="50">
        <v>860</v>
      </c>
      <c r="B884" s="51" t="s">
        <v>1165</v>
      </c>
      <c r="C884" s="51" t="s">
        <v>570</v>
      </c>
      <c r="D884" s="51" t="s">
        <v>176</v>
      </c>
      <c r="E884" s="51" t="s">
        <v>60</v>
      </c>
      <c r="F884" s="51" t="s">
        <v>139</v>
      </c>
      <c r="G884" s="52" t="s">
        <v>140</v>
      </c>
      <c r="H884" s="52" t="s">
        <v>170</v>
      </c>
      <c r="I884" s="51" t="s">
        <v>387</v>
      </c>
      <c r="J884" s="51" t="s">
        <v>48</v>
      </c>
      <c r="K884" s="51" t="s">
        <v>143</v>
      </c>
      <c r="L884" s="53">
        <v>4</v>
      </c>
      <c r="M884" s="51" t="s">
        <v>14</v>
      </c>
      <c r="N884" s="68">
        <v>306.33</v>
      </c>
    </row>
    <row r="885" spans="1:14" ht="25">
      <c r="A885" s="50">
        <v>861</v>
      </c>
      <c r="B885" s="51" t="s">
        <v>1166</v>
      </c>
      <c r="C885" s="51" t="s">
        <v>570</v>
      </c>
      <c r="D885" s="51" t="s">
        <v>176</v>
      </c>
      <c r="E885" s="51" t="s">
        <v>60</v>
      </c>
      <c r="F885" s="51" t="s">
        <v>139</v>
      </c>
      <c r="G885" s="52" t="s">
        <v>140</v>
      </c>
      <c r="H885" s="52" t="s">
        <v>170</v>
      </c>
      <c r="I885" s="51" t="s">
        <v>387</v>
      </c>
      <c r="J885" s="51" t="s">
        <v>48</v>
      </c>
      <c r="K885" s="51" t="s">
        <v>143</v>
      </c>
      <c r="L885" s="53">
        <v>10</v>
      </c>
      <c r="M885" s="51" t="s">
        <v>14</v>
      </c>
      <c r="N885" s="68">
        <v>300</v>
      </c>
    </row>
    <row r="886" spans="1:14" ht="25">
      <c r="A886" s="50">
        <v>862</v>
      </c>
      <c r="B886" s="51" t="s">
        <v>1167</v>
      </c>
      <c r="C886" s="51" t="s">
        <v>570</v>
      </c>
      <c r="D886" s="51" t="s">
        <v>176</v>
      </c>
      <c r="E886" s="51" t="s">
        <v>60</v>
      </c>
      <c r="F886" s="51" t="s">
        <v>139</v>
      </c>
      <c r="G886" s="52" t="s">
        <v>140</v>
      </c>
      <c r="H886" s="52" t="s">
        <v>170</v>
      </c>
      <c r="I886" s="51" t="s">
        <v>387</v>
      </c>
      <c r="J886" s="51" t="s">
        <v>48</v>
      </c>
      <c r="K886" s="51" t="s">
        <v>143</v>
      </c>
      <c r="L886" s="53">
        <v>10</v>
      </c>
      <c r="M886" s="51" t="s">
        <v>14</v>
      </c>
      <c r="N886" s="68">
        <v>230.76</v>
      </c>
    </row>
    <row r="887" spans="1:14" ht="25">
      <c r="A887" s="50">
        <v>863</v>
      </c>
      <c r="B887" s="51" t="s">
        <v>1168</v>
      </c>
      <c r="C887" s="51" t="s">
        <v>570</v>
      </c>
      <c r="D887" s="51" t="s">
        <v>176</v>
      </c>
      <c r="E887" s="51" t="s">
        <v>60</v>
      </c>
      <c r="F887" s="51" t="s">
        <v>139</v>
      </c>
      <c r="G887" s="52" t="s">
        <v>140</v>
      </c>
      <c r="H887" s="52" t="s">
        <v>170</v>
      </c>
      <c r="I887" s="51" t="s">
        <v>387</v>
      </c>
      <c r="J887" s="51" t="s">
        <v>48</v>
      </c>
      <c r="K887" s="51" t="s">
        <v>143</v>
      </c>
      <c r="L887" s="53">
        <v>1</v>
      </c>
      <c r="M887" s="51" t="s">
        <v>1169</v>
      </c>
      <c r="N887" s="68">
        <v>490.6</v>
      </c>
    </row>
    <row r="888" spans="1:14" ht="37.5">
      <c r="A888" s="50">
        <v>864</v>
      </c>
      <c r="B888" s="51" t="s">
        <v>1170</v>
      </c>
      <c r="C888" s="51" t="s">
        <v>570</v>
      </c>
      <c r="D888" s="51" t="s">
        <v>176</v>
      </c>
      <c r="E888" s="51" t="s">
        <v>60</v>
      </c>
      <c r="F888" s="51" t="s">
        <v>139</v>
      </c>
      <c r="G888" s="52" t="s">
        <v>140</v>
      </c>
      <c r="H888" s="52" t="s">
        <v>170</v>
      </c>
      <c r="I888" s="51" t="s">
        <v>387</v>
      </c>
      <c r="J888" s="51" t="s">
        <v>48</v>
      </c>
      <c r="K888" s="51" t="s">
        <v>143</v>
      </c>
      <c r="L888" s="53">
        <v>1</v>
      </c>
      <c r="M888" s="51" t="s">
        <v>501</v>
      </c>
      <c r="N888" s="68">
        <v>1124.2</v>
      </c>
    </row>
    <row r="889" spans="1:14" ht="25">
      <c r="A889" s="50">
        <v>865</v>
      </c>
      <c r="B889" s="51" t="s">
        <v>1171</v>
      </c>
      <c r="C889" s="51" t="s">
        <v>570</v>
      </c>
      <c r="D889" s="51" t="s">
        <v>176</v>
      </c>
      <c r="E889" s="51" t="s">
        <v>60</v>
      </c>
      <c r="F889" s="51" t="s">
        <v>139</v>
      </c>
      <c r="G889" s="52" t="s">
        <v>140</v>
      </c>
      <c r="H889" s="52" t="s">
        <v>170</v>
      </c>
      <c r="I889" s="51" t="s">
        <v>387</v>
      </c>
      <c r="J889" s="51" t="s">
        <v>48</v>
      </c>
      <c r="K889" s="51" t="s">
        <v>143</v>
      </c>
      <c r="L889" s="53">
        <v>1</v>
      </c>
      <c r="M889" s="51" t="s">
        <v>1169</v>
      </c>
      <c r="N889" s="68">
        <v>1201.5</v>
      </c>
    </row>
    <row r="890" spans="1:14" ht="25">
      <c r="A890" s="50">
        <v>866</v>
      </c>
      <c r="B890" s="51" t="s">
        <v>1172</v>
      </c>
      <c r="C890" s="51" t="s">
        <v>570</v>
      </c>
      <c r="D890" s="51" t="s">
        <v>176</v>
      </c>
      <c r="E890" s="51" t="s">
        <v>60</v>
      </c>
      <c r="F890" s="51" t="s">
        <v>139</v>
      </c>
      <c r="G890" s="52" t="s">
        <v>140</v>
      </c>
      <c r="H890" s="52" t="s">
        <v>170</v>
      </c>
      <c r="I890" s="51" t="s">
        <v>387</v>
      </c>
      <c r="J890" s="51" t="s">
        <v>48</v>
      </c>
      <c r="K890" s="51" t="s">
        <v>143</v>
      </c>
      <c r="L890" s="53">
        <v>1</v>
      </c>
      <c r="M890" s="51" t="s">
        <v>1169</v>
      </c>
      <c r="N890" s="68">
        <v>56.5</v>
      </c>
    </row>
    <row r="891" spans="1:14" ht="25">
      <c r="A891" s="50">
        <v>867</v>
      </c>
      <c r="B891" s="51" t="s">
        <v>1173</v>
      </c>
      <c r="C891" s="51" t="s">
        <v>570</v>
      </c>
      <c r="D891" s="51" t="s">
        <v>176</v>
      </c>
      <c r="E891" s="51" t="s">
        <v>60</v>
      </c>
      <c r="F891" s="51" t="s">
        <v>139</v>
      </c>
      <c r="G891" s="52" t="s">
        <v>140</v>
      </c>
      <c r="H891" s="52" t="s">
        <v>170</v>
      </c>
      <c r="I891" s="51" t="s">
        <v>387</v>
      </c>
      <c r="J891" s="51" t="s">
        <v>48</v>
      </c>
      <c r="K891" s="51" t="s">
        <v>143</v>
      </c>
      <c r="L891" s="53">
        <v>1</v>
      </c>
      <c r="M891" s="51" t="s">
        <v>1169</v>
      </c>
      <c r="N891" s="68">
        <v>77.72</v>
      </c>
    </row>
    <row r="892" spans="1:14" ht="25">
      <c r="A892" s="50">
        <v>868</v>
      </c>
      <c r="B892" s="51" t="s">
        <v>1174</v>
      </c>
      <c r="C892" s="51" t="s">
        <v>570</v>
      </c>
      <c r="D892" s="51" t="s">
        <v>176</v>
      </c>
      <c r="E892" s="51" t="s">
        <v>60</v>
      </c>
      <c r="F892" s="51" t="s">
        <v>139</v>
      </c>
      <c r="G892" s="52" t="s">
        <v>140</v>
      </c>
      <c r="H892" s="52" t="s">
        <v>170</v>
      </c>
      <c r="I892" s="51" t="s">
        <v>387</v>
      </c>
      <c r="J892" s="51" t="s">
        <v>48</v>
      </c>
      <c r="K892" s="51" t="s">
        <v>143</v>
      </c>
      <c r="L892" s="53">
        <v>1</v>
      </c>
      <c r="M892" s="51" t="s">
        <v>1169</v>
      </c>
      <c r="N892" s="68">
        <v>630.78</v>
      </c>
    </row>
    <row r="893" spans="1:14" ht="25">
      <c r="A893" s="50">
        <v>869</v>
      </c>
      <c r="B893" s="51" t="s">
        <v>1175</v>
      </c>
      <c r="C893" s="51" t="s">
        <v>570</v>
      </c>
      <c r="D893" s="51" t="s">
        <v>176</v>
      </c>
      <c r="E893" s="51" t="s">
        <v>60</v>
      </c>
      <c r="F893" s="51" t="s">
        <v>139</v>
      </c>
      <c r="G893" s="52" t="s">
        <v>140</v>
      </c>
      <c r="H893" s="52" t="s">
        <v>170</v>
      </c>
      <c r="I893" s="51" t="s">
        <v>387</v>
      </c>
      <c r="J893" s="51" t="s">
        <v>48</v>
      </c>
      <c r="K893" s="51" t="s">
        <v>143</v>
      </c>
      <c r="L893" s="53">
        <v>1</v>
      </c>
      <c r="M893" s="51" t="s">
        <v>1169</v>
      </c>
      <c r="N893" s="68">
        <v>954.88</v>
      </c>
    </row>
    <row r="894" spans="1:14" ht="25">
      <c r="A894" s="50">
        <v>870</v>
      </c>
      <c r="B894" s="51" t="s">
        <v>1176</v>
      </c>
      <c r="C894" s="51" t="s">
        <v>570</v>
      </c>
      <c r="D894" s="51" t="s">
        <v>176</v>
      </c>
      <c r="E894" s="51" t="s">
        <v>60</v>
      </c>
      <c r="F894" s="51" t="s">
        <v>139</v>
      </c>
      <c r="G894" s="52" t="s">
        <v>140</v>
      </c>
      <c r="H894" s="52" t="s">
        <v>170</v>
      </c>
      <c r="I894" s="51" t="s">
        <v>387</v>
      </c>
      <c r="J894" s="51" t="s">
        <v>48</v>
      </c>
      <c r="K894" s="51" t="s">
        <v>143</v>
      </c>
      <c r="L894" s="53">
        <v>1</v>
      </c>
      <c r="M894" s="51" t="s">
        <v>1169</v>
      </c>
      <c r="N894" s="68">
        <v>184</v>
      </c>
    </row>
    <row r="895" spans="1:14" ht="25">
      <c r="A895" s="50">
        <v>871</v>
      </c>
      <c r="B895" s="51" t="s">
        <v>1177</v>
      </c>
      <c r="C895" s="51" t="s">
        <v>570</v>
      </c>
      <c r="D895" s="51" t="s">
        <v>176</v>
      </c>
      <c r="E895" s="51" t="s">
        <v>60</v>
      </c>
      <c r="F895" s="51" t="s">
        <v>139</v>
      </c>
      <c r="G895" s="52" t="s">
        <v>140</v>
      </c>
      <c r="H895" s="52" t="s">
        <v>170</v>
      </c>
      <c r="I895" s="51" t="s">
        <v>387</v>
      </c>
      <c r="J895" s="51" t="s">
        <v>48</v>
      </c>
      <c r="K895" s="51" t="s">
        <v>143</v>
      </c>
      <c r="L895" s="53">
        <v>1</v>
      </c>
      <c r="M895" s="51" t="s">
        <v>1169</v>
      </c>
      <c r="N895" s="68">
        <v>729.05</v>
      </c>
    </row>
    <row r="896" spans="1:14" ht="25">
      <c r="A896" s="50">
        <v>872</v>
      </c>
      <c r="B896" s="51" t="s">
        <v>1178</v>
      </c>
      <c r="C896" s="51" t="s">
        <v>570</v>
      </c>
      <c r="D896" s="51" t="s">
        <v>176</v>
      </c>
      <c r="E896" s="51" t="s">
        <v>60</v>
      </c>
      <c r="F896" s="51" t="s">
        <v>139</v>
      </c>
      <c r="G896" s="52" t="s">
        <v>140</v>
      </c>
      <c r="H896" s="52" t="s">
        <v>170</v>
      </c>
      <c r="I896" s="51" t="s">
        <v>387</v>
      </c>
      <c r="J896" s="51" t="s">
        <v>48</v>
      </c>
      <c r="K896" s="51" t="s">
        <v>143</v>
      </c>
      <c r="L896" s="53">
        <v>1</v>
      </c>
      <c r="M896" s="51" t="s">
        <v>1169</v>
      </c>
      <c r="N896" s="68">
        <v>664.44</v>
      </c>
    </row>
    <row r="897" spans="1:14" ht="25">
      <c r="A897" s="50">
        <v>873</v>
      </c>
      <c r="B897" s="51" t="s">
        <v>1179</v>
      </c>
      <c r="C897" s="51" t="s">
        <v>570</v>
      </c>
      <c r="D897" s="51" t="s">
        <v>176</v>
      </c>
      <c r="E897" s="51" t="s">
        <v>60</v>
      </c>
      <c r="F897" s="51" t="s">
        <v>139</v>
      </c>
      <c r="G897" s="52" t="s">
        <v>140</v>
      </c>
      <c r="H897" s="52" t="s">
        <v>170</v>
      </c>
      <c r="I897" s="51" t="s">
        <v>387</v>
      </c>
      <c r="J897" s="51" t="s">
        <v>48</v>
      </c>
      <c r="K897" s="51" t="s">
        <v>143</v>
      </c>
      <c r="L897" s="53">
        <v>1</v>
      </c>
      <c r="M897" s="51" t="s">
        <v>1169</v>
      </c>
      <c r="N897" s="68">
        <v>166.81</v>
      </c>
    </row>
    <row r="898" spans="1:14" ht="25">
      <c r="A898" s="50">
        <v>874</v>
      </c>
      <c r="B898" s="51" t="s">
        <v>1180</v>
      </c>
      <c r="C898" s="51" t="s">
        <v>570</v>
      </c>
      <c r="D898" s="51" t="s">
        <v>176</v>
      </c>
      <c r="E898" s="51" t="s">
        <v>60</v>
      </c>
      <c r="F898" s="51" t="s">
        <v>139</v>
      </c>
      <c r="G898" s="52" t="s">
        <v>140</v>
      </c>
      <c r="H898" s="52" t="s">
        <v>170</v>
      </c>
      <c r="I898" s="51" t="s">
        <v>387</v>
      </c>
      <c r="J898" s="51" t="s">
        <v>48</v>
      </c>
      <c r="K898" s="51" t="s">
        <v>143</v>
      </c>
      <c r="L898" s="53">
        <v>2</v>
      </c>
      <c r="M898" s="51" t="s">
        <v>14</v>
      </c>
      <c r="N898" s="68">
        <v>322.05</v>
      </c>
    </row>
    <row r="899" spans="1:14" ht="25">
      <c r="A899" s="50">
        <v>875</v>
      </c>
      <c r="B899" s="51" t="s">
        <v>1181</v>
      </c>
      <c r="C899" s="51" t="s">
        <v>570</v>
      </c>
      <c r="D899" s="51" t="s">
        <v>176</v>
      </c>
      <c r="E899" s="51" t="s">
        <v>60</v>
      </c>
      <c r="F899" s="51" t="s">
        <v>139</v>
      </c>
      <c r="G899" s="52" t="s">
        <v>140</v>
      </c>
      <c r="H899" s="52" t="s">
        <v>170</v>
      </c>
      <c r="I899" s="51" t="s">
        <v>387</v>
      </c>
      <c r="J899" s="51" t="s">
        <v>48</v>
      </c>
      <c r="K899" s="51" t="s">
        <v>143</v>
      </c>
      <c r="L899" s="53">
        <v>10</v>
      </c>
      <c r="M899" s="51" t="s">
        <v>14</v>
      </c>
      <c r="N899" s="68">
        <v>182</v>
      </c>
    </row>
    <row r="900" spans="1:14" ht="25">
      <c r="A900" s="50">
        <v>876</v>
      </c>
      <c r="B900" s="51" t="s">
        <v>1182</v>
      </c>
      <c r="C900" s="51" t="s">
        <v>570</v>
      </c>
      <c r="D900" s="51" t="s">
        <v>176</v>
      </c>
      <c r="E900" s="51" t="s">
        <v>60</v>
      </c>
      <c r="F900" s="51" t="s">
        <v>139</v>
      </c>
      <c r="G900" s="52" t="s">
        <v>140</v>
      </c>
      <c r="H900" s="52" t="s">
        <v>170</v>
      </c>
      <c r="I900" s="51" t="s">
        <v>387</v>
      </c>
      <c r="J900" s="51" t="s">
        <v>48</v>
      </c>
      <c r="K900" s="51" t="s">
        <v>143</v>
      </c>
      <c r="L900" s="53">
        <v>10</v>
      </c>
      <c r="M900" s="51" t="s">
        <v>14</v>
      </c>
      <c r="N900" s="68">
        <v>296.2</v>
      </c>
    </row>
    <row r="901" spans="1:14" ht="37.5">
      <c r="A901" s="50">
        <v>877</v>
      </c>
      <c r="B901" s="51" t="s">
        <v>1183</v>
      </c>
      <c r="C901" s="51" t="s">
        <v>570</v>
      </c>
      <c r="D901" s="51" t="s">
        <v>176</v>
      </c>
      <c r="E901" s="51" t="s">
        <v>60</v>
      </c>
      <c r="F901" s="51" t="s">
        <v>139</v>
      </c>
      <c r="G901" s="52" t="s">
        <v>140</v>
      </c>
      <c r="H901" s="52" t="s">
        <v>170</v>
      </c>
      <c r="I901" s="51" t="s">
        <v>387</v>
      </c>
      <c r="J901" s="51" t="s">
        <v>48</v>
      </c>
      <c r="K901" s="51" t="s">
        <v>143</v>
      </c>
      <c r="L901" s="53">
        <v>2</v>
      </c>
      <c r="M901" s="51" t="s">
        <v>14</v>
      </c>
      <c r="N901" s="68">
        <v>350</v>
      </c>
    </row>
    <row r="902" spans="1:14" ht="25">
      <c r="A902" s="50">
        <v>878</v>
      </c>
      <c r="B902" s="51" t="s">
        <v>1184</v>
      </c>
      <c r="C902" s="51" t="s">
        <v>570</v>
      </c>
      <c r="D902" s="51" t="s">
        <v>176</v>
      </c>
      <c r="E902" s="51" t="s">
        <v>60</v>
      </c>
      <c r="F902" s="51" t="s">
        <v>139</v>
      </c>
      <c r="G902" s="52" t="s">
        <v>140</v>
      </c>
      <c r="H902" s="52" t="s">
        <v>170</v>
      </c>
      <c r="I902" s="51" t="s">
        <v>387</v>
      </c>
      <c r="J902" s="51" t="s">
        <v>48</v>
      </c>
      <c r="K902" s="51" t="s">
        <v>143</v>
      </c>
      <c r="L902" s="53">
        <v>2</v>
      </c>
      <c r="M902" s="51" t="s">
        <v>14</v>
      </c>
      <c r="N902" s="68">
        <v>500</v>
      </c>
    </row>
    <row r="903" spans="1:14" ht="25">
      <c r="A903" s="50">
        <v>879</v>
      </c>
      <c r="B903" s="51" t="s">
        <v>1185</v>
      </c>
      <c r="C903" s="51" t="s">
        <v>570</v>
      </c>
      <c r="D903" s="51" t="s">
        <v>176</v>
      </c>
      <c r="E903" s="51" t="s">
        <v>60</v>
      </c>
      <c r="F903" s="51" t="s">
        <v>139</v>
      </c>
      <c r="G903" s="52" t="s">
        <v>140</v>
      </c>
      <c r="H903" s="52" t="s">
        <v>170</v>
      </c>
      <c r="I903" s="51" t="s">
        <v>387</v>
      </c>
      <c r="J903" s="51" t="s">
        <v>48</v>
      </c>
      <c r="K903" s="51" t="s">
        <v>143</v>
      </c>
      <c r="L903" s="53">
        <v>2</v>
      </c>
      <c r="M903" s="51" t="s">
        <v>14</v>
      </c>
      <c r="N903" s="68">
        <v>350</v>
      </c>
    </row>
    <row r="904" spans="1:14" ht="25">
      <c r="A904" s="50">
        <v>880</v>
      </c>
      <c r="B904" s="51" t="s">
        <v>1186</v>
      </c>
      <c r="C904" s="51" t="s">
        <v>570</v>
      </c>
      <c r="D904" s="51" t="s">
        <v>176</v>
      </c>
      <c r="E904" s="51" t="s">
        <v>60</v>
      </c>
      <c r="F904" s="51" t="s">
        <v>139</v>
      </c>
      <c r="G904" s="52" t="s">
        <v>140</v>
      </c>
      <c r="H904" s="52" t="s">
        <v>170</v>
      </c>
      <c r="I904" s="51" t="s">
        <v>387</v>
      </c>
      <c r="J904" s="51" t="s">
        <v>48</v>
      </c>
      <c r="K904" s="51" t="s">
        <v>143</v>
      </c>
      <c r="L904" s="53">
        <v>2</v>
      </c>
      <c r="M904" s="51" t="s">
        <v>14</v>
      </c>
      <c r="N904" s="68">
        <v>200</v>
      </c>
    </row>
    <row r="905" spans="1:14" ht="25">
      <c r="A905" s="50">
        <v>881</v>
      </c>
      <c r="B905" s="51" t="s">
        <v>1187</v>
      </c>
      <c r="C905" s="51" t="s">
        <v>570</v>
      </c>
      <c r="D905" s="51" t="s">
        <v>176</v>
      </c>
      <c r="E905" s="51" t="s">
        <v>60</v>
      </c>
      <c r="F905" s="51" t="s">
        <v>139</v>
      </c>
      <c r="G905" s="52" t="s">
        <v>140</v>
      </c>
      <c r="H905" s="52" t="s">
        <v>170</v>
      </c>
      <c r="I905" s="51" t="s">
        <v>387</v>
      </c>
      <c r="J905" s="51" t="s">
        <v>48</v>
      </c>
      <c r="K905" s="51" t="s">
        <v>143</v>
      </c>
      <c r="L905" s="53">
        <v>2</v>
      </c>
      <c r="M905" s="51" t="s">
        <v>14</v>
      </c>
      <c r="N905" s="68">
        <v>90</v>
      </c>
    </row>
    <row r="906" spans="1:14" ht="25">
      <c r="A906" s="50">
        <v>882</v>
      </c>
      <c r="B906" s="51" t="s">
        <v>1188</v>
      </c>
      <c r="C906" s="51" t="s">
        <v>570</v>
      </c>
      <c r="D906" s="51" t="s">
        <v>176</v>
      </c>
      <c r="E906" s="51" t="s">
        <v>60</v>
      </c>
      <c r="F906" s="51" t="s">
        <v>139</v>
      </c>
      <c r="G906" s="52" t="s">
        <v>140</v>
      </c>
      <c r="H906" s="52" t="s">
        <v>170</v>
      </c>
      <c r="I906" s="51" t="s">
        <v>387</v>
      </c>
      <c r="J906" s="51" t="s">
        <v>48</v>
      </c>
      <c r="K906" s="51" t="s">
        <v>143</v>
      </c>
      <c r="L906" s="53">
        <v>2</v>
      </c>
      <c r="M906" s="51" t="s">
        <v>14</v>
      </c>
      <c r="N906" s="68">
        <v>180</v>
      </c>
    </row>
    <row r="907" spans="1:14" ht="25">
      <c r="A907" s="50">
        <v>883</v>
      </c>
      <c r="B907" s="51" t="s">
        <v>1189</v>
      </c>
      <c r="C907" s="51" t="s">
        <v>570</v>
      </c>
      <c r="D907" s="51" t="s">
        <v>176</v>
      </c>
      <c r="E907" s="51" t="s">
        <v>60</v>
      </c>
      <c r="F907" s="51" t="s">
        <v>139</v>
      </c>
      <c r="G907" s="52" t="s">
        <v>140</v>
      </c>
      <c r="H907" s="52" t="s">
        <v>170</v>
      </c>
      <c r="I907" s="51" t="s">
        <v>387</v>
      </c>
      <c r="J907" s="51" t="s">
        <v>48</v>
      </c>
      <c r="K907" s="51" t="s">
        <v>143</v>
      </c>
      <c r="L907" s="53">
        <v>5</v>
      </c>
      <c r="M907" s="51" t="s">
        <v>14</v>
      </c>
      <c r="N907" s="68">
        <v>328.75</v>
      </c>
    </row>
    <row r="908" spans="1:14" ht="25">
      <c r="A908" s="50">
        <v>884</v>
      </c>
      <c r="B908" s="51" t="s">
        <v>1190</v>
      </c>
      <c r="C908" s="51" t="s">
        <v>570</v>
      </c>
      <c r="D908" s="51" t="s">
        <v>176</v>
      </c>
      <c r="E908" s="51" t="s">
        <v>60</v>
      </c>
      <c r="F908" s="51" t="s">
        <v>139</v>
      </c>
      <c r="G908" s="52" t="s">
        <v>140</v>
      </c>
      <c r="H908" s="52" t="s">
        <v>170</v>
      </c>
      <c r="I908" s="51" t="s">
        <v>387</v>
      </c>
      <c r="J908" s="51" t="s">
        <v>48</v>
      </c>
      <c r="K908" s="51" t="s">
        <v>143</v>
      </c>
      <c r="L908" s="53">
        <v>4</v>
      </c>
      <c r="M908" s="51" t="s">
        <v>624</v>
      </c>
      <c r="N908" s="68">
        <v>330.32</v>
      </c>
    </row>
    <row r="909" spans="1:14" ht="25">
      <c r="A909" s="50">
        <v>885</v>
      </c>
      <c r="B909" s="51" t="s">
        <v>1191</v>
      </c>
      <c r="C909" s="51" t="s">
        <v>570</v>
      </c>
      <c r="D909" s="51" t="s">
        <v>176</v>
      </c>
      <c r="E909" s="51" t="s">
        <v>60</v>
      </c>
      <c r="F909" s="51" t="s">
        <v>139</v>
      </c>
      <c r="G909" s="52" t="s">
        <v>140</v>
      </c>
      <c r="H909" s="52" t="s">
        <v>170</v>
      </c>
      <c r="I909" s="51" t="s">
        <v>387</v>
      </c>
      <c r="J909" s="51" t="s">
        <v>48</v>
      </c>
      <c r="K909" s="51" t="s">
        <v>143</v>
      </c>
      <c r="L909" s="53">
        <v>1</v>
      </c>
      <c r="M909" s="51" t="s">
        <v>14</v>
      </c>
      <c r="N909" s="68">
        <v>82.55</v>
      </c>
    </row>
    <row r="910" spans="1:14" ht="25">
      <c r="A910" s="50">
        <v>886</v>
      </c>
      <c r="B910" s="51" t="s">
        <v>1192</v>
      </c>
      <c r="C910" s="51" t="s">
        <v>570</v>
      </c>
      <c r="D910" s="51" t="s">
        <v>176</v>
      </c>
      <c r="E910" s="51" t="s">
        <v>60</v>
      </c>
      <c r="F910" s="51" t="s">
        <v>139</v>
      </c>
      <c r="G910" s="52" t="s">
        <v>140</v>
      </c>
      <c r="H910" s="52" t="s">
        <v>170</v>
      </c>
      <c r="I910" s="51" t="s">
        <v>387</v>
      </c>
      <c r="J910" s="51" t="s">
        <v>48</v>
      </c>
      <c r="K910" s="51" t="s">
        <v>143</v>
      </c>
      <c r="L910" s="53">
        <v>1</v>
      </c>
      <c r="M910" s="51" t="s">
        <v>624</v>
      </c>
      <c r="N910" s="68">
        <v>115.55</v>
      </c>
    </row>
    <row r="911" spans="1:14" ht="25">
      <c r="A911" s="50">
        <v>887</v>
      </c>
      <c r="B911" s="51" t="s">
        <v>1193</v>
      </c>
      <c r="C911" s="51" t="s">
        <v>570</v>
      </c>
      <c r="D911" s="51" t="s">
        <v>176</v>
      </c>
      <c r="E911" s="51" t="s">
        <v>60</v>
      </c>
      <c r="F911" s="51" t="s">
        <v>139</v>
      </c>
      <c r="G911" s="52" t="s">
        <v>140</v>
      </c>
      <c r="H911" s="52" t="s">
        <v>170</v>
      </c>
      <c r="I911" s="51" t="s">
        <v>387</v>
      </c>
      <c r="J911" s="51" t="s">
        <v>48</v>
      </c>
      <c r="K911" s="51" t="s">
        <v>143</v>
      </c>
      <c r="L911" s="53">
        <v>1</v>
      </c>
      <c r="M911" s="51" t="s">
        <v>624</v>
      </c>
      <c r="N911" s="68">
        <v>320</v>
      </c>
    </row>
    <row r="912" spans="1:14" ht="25">
      <c r="A912" s="50">
        <v>888</v>
      </c>
      <c r="B912" s="51" t="s">
        <v>1194</v>
      </c>
      <c r="C912" s="51" t="s">
        <v>570</v>
      </c>
      <c r="D912" s="51" t="s">
        <v>176</v>
      </c>
      <c r="E912" s="51" t="s">
        <v>60</v>
      </c>
      <c r="F912" s="51" t="s">
        <v>139</v>
      </c>
      <c r="G912" s="52" t="s">
        <v>140</v>
      </c>
      <c r="H912" s="52" t="s">
        <v>170</v>
      </c>
      <c r="I912" s="51" t="s">
        <v>387</v>
      </c>
      <c r="J912" s="51" t="s">
        <v>48</v>
      </c>
      <c r="K912" s="51" t="s">
        <v>143</v>
      </c>
      <c r="L912" s="53">
        <v>1</v>
      </c>
      <c r="M912" s="51" t="s">
        <v>14</v>
      </c>
      <c r="N912" s="68">
        <v>82</v>
      </c>
    </row>
    <row r="913" spans="1:14" ht="25">
      <c r="A913" s="50">
        <v>889</v>
      </c>
      <c r="B913" s="51" t="s">
        <v>1195</v>
      </c>
      <c r="C913" s="51" t="s">
        <v>570</v>
      </c>
      <c r="D913" s="51" t="s">
        <v>176</v>
      </c>
      <c r="E913" s="51" t="s">
        <v>60</v>
      </c>
      <c r="F913" s="51" t="s">
        <v>139</v>
      </c>
      <c r="G913" s="52" t="s">
        <v>140</v>
      </c>
      <c r="H913" s="52" t="s">
        <v>170</v>
      </c>
      <c r="I913" s="51" t="s">
        <v>387</v>
      </c>
      <c r="J913" s="51" t="s">
        <v>48</v>
      </c>
      <c r="K913" s="51" t="s">
        <v>143</v>
      </c>
      <c r="L913" s="53">
        <v>1</v>
      </c>
      <c r="M913" s="51" t="s">
        <v>624</v>
      </c>
      <c r="N913" s="68">
        <v>118.9</v>
      </c>
    </row>
    <row r="914" spans="1:14" ht="25">
      <c r="A914" s="50">
        <v>890</v>
      </c>
      <c r="B914" s="51" t="s">
        <v>1196</v>
      </c>
      <c r="C914" s="51" t="s">
        <v>570</v>
      </c>
      <c r="D914" s="51" t="s">
        <v>176</v>
      </c>
      <c r="E914" s="51" t="s">
        <v>60</v>
      </c>
      <c r="F914" s="51" t="s">
        <v>139</v>
      </c>
      <c r="G914" s="52" t="s">
        <v>140</v>
      </c>
      <c r="H914" s="52" t="s">
        <v>170</v>
      </c>
      <c r="I914" s="51" t="s">
        <v>387</v>
      </c>
      <c r="J914" s="51" t="s">
        <v>48</v>
      </c>
      <c r="K914" s="51" t="s">
        <v>143</v>
      </c>
      <c r="L914" s="53">
        <v>1</v>
      </c>
      <c r="M914" s="51" t="s">
        <v>14</v>
      </c>
      <c r="N914" s="68">
        <v>259.89999999999998</v>
      </c>
    </row>
    <row r="915" spans="1:14" ht="25">
      <c r="A915" s="50">
        <v>891</v>
      </c>
      <c r="B915" s="51" t="s">
        <v>1197</v>
      </c>
      <c r="C915" s="51" t="s">
        <v>570</v>
      </c>
      <c r="D915" s="51" t="s">
        <v>176</v>
      </c>
      <c r="E915" s="51" t="s">
        <v>60</v>
      </c>
      <c r="F915" s="51" t="s">
        <v>139</v>
      </c>
      <c r="G915" s="52" t="s">
        <v>140</v>
      </c>
      <c r="H915" s="52" t="s">
        <v>170</v>
      </c>
      <c r="I915" s="51" t="s">
        <v>387</v>
      </c>
      <c r="J915" s="51" t="s">
        <v>48</v>
      </c>
      <c r="K915" s="51" t="s">
        <v>143</v>
      </c>
      <c r="L915" s="53">
        <v>50</v>
      </c>
      <c r="M915" s="51" t="s">
        <v>14</v>
      </c>
      <c r="N915" s="68">
        <f>L915*35</f>
        <v>1750</v>
      </c>
    </row>
    <row r="916" spans="1:14" ht="25">
      <c r="A916" s="50">
        <v>892</v>
      </c>
      <c r="B916" s="51" t="s">
        <v>1198</v>
      </c>
      <c r="C916" s="51" t="s">
        <v>570</v>
      </c>
      <c r="D916" s="51" t="s">
        <v>176</v>
      </c>
      <c r="E916" s="51" t="s">
        <v>60</v>
      </c>
      <c r="F916" s="51" t="s">
        <v>139</v>
      </c>
      <c r="G916" s="52" t="s">
        <v>140</v>
      </c>
      <c r="H916" s="52" t="s">
        <v>170</v>
      </c>
      <c r="I916" s="51" t="s">
        <v>387</v>
      </c>
      <c r="J916" s="51" t="s">
        <v>48</v>
      </c>
      <c r="K916" s="51" t="s">
        <v>143</v>
      </c>
      <c r="L916" s="53">
        <v>30</v>
      </c>
      <c r="M916" s="51" t="s">
        <v>14</v>
      </c>
      <c r="N916" s="68">
        <v>2520</v>
      </c>
    </row>
    <row r="917" spans="1:14" ht="25">
      <c r="A917" s="50">
        <v>893</v>
      </c>
      <c r="B917" s="51" t="s">
        <v>1199</v>
      </c>
      <c r="C917" s="51" t="s">
        <v>570</v>
      </c>
      <c r="D917" s="51" t="s">
        <v>176</v>
      </c>
      <c r="E917" s="51" t="s">
        <v>60</v>
      </c>
      <c r="F917" s="51" t="s">
        <v>139</v>
      </c>
      <c r="G917" s="52" t="s">
        <v>140</v>
      </c>
      <c r="H917" s="52" t="s">
        <v>170</v>
      </c>
      <c r="I917" s="51" t="s">
        <v>387</v>
      </c>
      <c r="J917" s="51" t="s">
        <v>48</v>
      </c>
      <c r="K917" s="51" t="s">
        <v>143</v>
      </c>
      <c r="L917" s="53">
        <v>2</v>
      </c>
      <c r="M917" s="51" t="s">
        <v>14</v>
      </c>
      <c r="N917" s="68">
        <v>17.079999999999998</v>
      </c>
    </row>
    <row r="918" spans="1:14" ht="25">
      <c r="A918" s="50">
        <v>894</v>
      </c>
      <c r="B918" s="51" t="s">
        <v>1200</v>
      </c>
      <c r="C918" s="51" t="s">
        <v>570</v>
      </c>
      <c r="D918" s="51" t="s">
        <v>176</v>
      </c>
      <c r="E918" s="51" t="s">
        <v>60</v>
      </c>
      <c r="F918" s="51" t="s">
        <v>139</v>
      </c>
      <c r="G918" s="52" t="s">
        <v>140</v>
      </c>
      <c r="H918" s="52" t="s">
        <v>170</v>
      </c>
      <c r="I918" s="51" t="s">
        <v>387</v>
      </c>
      <c r="J918" s="51" t="s">
        <v>48</v>
      </c>
      <c r="K918" s="51" t="s">
        <v>143</v>
      </c>
      <c r="L918" s="53">
        <v>30</v>
      </c>
      <c r="M918" s="51" t="s">
        <v>14</v>
      </c>
      <c r="N918" s="68">
        <v>20</v>
      </c>
    </row>
    <row r="919" spans="1:14" ht="25">
      <c r="A919" s="50">
        <v>895</v>
      </c>
      <c r="B919" s="51" t="s">
        <v>1201</v>
      </c>
      <c r="C919" s="51" t="s">
        <v>570</v>
      </c>
      <c r="D919" s="51" t="s">
        <v>176</v>
      </c>
      <c r="E919" s="51" t="s">
        <v>60</v>
      </c>
      <c r="F919" s="51" t="s">
        <v>139</v>
      </c>
      <c r="G919" s="52" t="s">
        <v>140</v>
      </c>
      <c r="H919" s="52" t="s">
        <v>170</v>
      </c>
      <c r="I919" s="51" t="s">
        <v>387</v>
      </c>
      <c r="J919" s="51" t="s">
        <v>48</v>
      </c>
      <c r="K919" s="51" t="s">
        <v>143</v>
      </c>
      <c r="L919" s="53">
        <v>5</v>
      </c>
      <c r="M919" s="51" t="s">
        <v>501</v>
      </c>
      <c r="N919" s="68">
        <v>63.6</v>
      </c>
    </row>
    <row r="920" spans="1:14" ht="25">
      <c r="A920" s="50">
        <v>896</v>
      </c>
      <c r="B920" s="51" t="s">
        <v>1202</v>
      </c>
      <c r="C920" s="51" t="s">
        <v>570</v>
      </c>
      <c r="D920" s="51" t="s">
        <v>176</v>
      </c>
      <c r="E920" s="51" t="s">
        <v>60</v>
      </c>
      <c r="F920" s="51" t="s">
        <v>139</v>
      </c>
      <c r="G920" s="52" t="s">
        <v>140</v>
      </c>
      <c r="H920" s="52" t="s">
        <v>170</v>
      </c>
      <c r="I920" s="51" t="s">
        <v>387</v>
      </c>
      <c r="J920" s="51" t="s">
        <v>48</v>
      </c>
      <c r="K920" s="51" t="s">
        <v>143</v>
      </c>
      <c r="L920" s="53">
        <v>1</v>
      </c>
      <c r="M920" s="51" t="s">
        <v>14</v>
      </c>
      <c r="N920" s="68">
        <v>30</v>
      </c>
    </row>
    <row r="921" spans="1:14" ht="25">
      <c r="A921" s="50">
        <v>897</v>
      </c>
      <c r="B921" s="51" t="s">
        <v>1203</v>
      </c>
      <c r="C921" s="51" t="s">
        <v>570</v>
      </c>
      <c r="D921" s="51" t="s">
        <v>176</v>
      </c>
      <c r="E921" s="51" t="s">
        <v>60</v>
      </c>
      <c r="F921" s="51" t="s">
        <v>139</v>
      </c>
      <c r="G921" s="52" t="s">
        <v>140</v>
      </c>
      <c r="H921" s="52" t="s">
        <v>170</v>
      </c>
      <c r="I921" s="51" t="s">
        <v>387</v>
      </c>
      <c r="J921" s="51" t="s">
        <v>48</v>
      </c>
      <c r="K921" s="51" t="s">
        <v>143</v>
      </c>
      <c r="L921" s="53">
        <v>1</v>
      </c>
      <c r="M921" s="51" t="s">
        <v>14</v>
      </c>
      <c r="N921" s="68">
        <v>50</v>
      </c>
    </row>
    <row r="922" spans="1:14" ht="25">
      <c r="A922" s="50">
        <v>898</v>
      </c>
      <c r="B922" s="51" t="s">
        <v>1204</v>
      </c>
      <c r="C922" s="51" t="s">
        <v>570</v>
      </c>
      <c r="D922" s="51" t="s">
        <v>176</v>
      </c>
      <c r="E922" s="51" t="s">
        <v>60</v>
      </c>
      <c r="F922" s="51" t="s">
        <v>139</v>
      </c>
      <c r="G922" s="52" t="s">
        <v>140</v>
      </c>
      <c r="H922" s="52" t="s">
        <v>170</v>
      </c>
      <c r="I922" s="51" t="s">
        <v>387</v>
      </c>
      <c r="J922" s="51" t="s">
        <v>48</v>
      </c>
      <c r="K922" s="51" t="s">
        <v>143</v>
      </c>
      <c r="L922" s="53">
        <v>2</v>
      </c>
      <c r="M922" s="51" t="s">
        <v>501</v>
      </c>
      <c r="N922" s="68">
        <v>31.46</v>
      </c>
    </row>
    <row r="923" spans="1:14" ht="25">
      <c r="A923" s="50">
        <v>899</v>
      </c>
      <c r="B923" s="51" t="s">
        <v>1205</v>
      </c>
      <c r="C923" s="51" t="s">
        <v>570</v>
      </c>
      <c r="D923" s="51" t="s">
        <v>176</v>
      </c>
      <c r="E923" s="51" t="s">
        <v>60</v>
      </c>
      <c r="F923" s="51" t="s">
        <v>139</v>
      </c>
      <c r="G923" s="52" t="s">
        <v>140</v>
      </c>
      <c r="H923" s="52" t="s">
        <v>170</v>
      </c>
      <c r="I923" s="51" t="s">
        <v>387</v>
      </c>
      <c r="J923" s="51" t="s">
        <v>48</v>
      </c>
      <c r="K923" s="51" t="s">
        <v>143</v>
      </c>
      <c r="L923" s="53">
        <v>50</v>
      </c>
      <c r="M923" s="51" t="s">
        <v>14</v>
      </c>
      <c r="N923" s="68">
        <v>80</v>
      </c>
    </row>
    <row r="924" spans="1:14" ht="37.5">
      <c r="A924" s="50">
        <v>900</v>
      </c>
      <c r="B924" s="51" t="s">
        <v>1206</v>
      </c>
      <c r="C924" s="51" t="s">
        <v>570</v>
      </c>
      <c r="D924" s="51" t="s">
        <v>176</v>
      </c>
      <c r="E924" s="51" t="s">
        <v>60</v>
      </c>
      <c r="F924" s="51" t="s">
        <v>139</v>
      </c>
      <c r="G924" s="52" t="s">
        <v>140</v>
      </c>
      <c r="H924" s="52" t="s">
        <v>170</v>
      </c>
      <c r="I924" s="51" t="s">
        <v>387</v>
      </c>
      <c r="J924" s="51" t="s">
        <v>48</v>
      </c>
      <c r="K924" s="51" t="s">
        <v>143</v>
      </c>
      <c r="L924" s="53">
        <v>1</v>
      </c>
      <c r="M924" s="51" t="s">
        <v>18</v>
      </c>
      <c r="N924" s="68">
        <v>70</v>
      </c>
    </row>
    <row r="925" spans="1:14" ht="37.5">
      <c r="A925" s="50">
        <v>901</v>
      </c>
      <c r="B925" s="51" t="s">
        <v>1207</v>
      </c>
      <c r="C925" s="51" t="s">
        <v>570</v>
      </c>
      <c r="D925" s="51" t="s">
        <v>176</v>
      </c>
      <c r="E925" s="51" t="s">
        <v>60</v>
      </c>
      <c r="F925" s="51" t="s">
        <v>139</v>
      </c>
      <c r="G925" s="52" t="s">
        <v>140</v>
      </c>
      <c r="H925" s="52" t="s">
        <v>170</v>
      </c>
      <c r="I925" s="51" t="s">
        <v>387</v>
      </c>
      <c r="J925" s="51" t="s">
        <v>48</v>
      </c>
      <c r="K925" s="51" t="s">
        <v>143</v>
      </c>
      <c r="L925" s="53">
        <v>3</v>
      </c>
      <c r="M925" s="51" t="s">
        <v>285</v>
      </c>
      <c r="N925" s="68">
        <v>300</v>
      </c>
    </row>
    <row r="926" spans="1:14" ht="37.5">
      <c r="A926" s="50">
        <v>902</v>
      </c>
      <c r="B926" s="51" t="s">
        <v>1208</v>
      </c>
      <c r="C926" s="51" t="s">
        <v>570</v>
      </c>
      <c r="D926" s="51" t="s">
        <v>176</v>
      </c>
      <c r="E926" s="51" t="s">
        <v>60</v>
      </c>
      <c r="F926" s="51" t="s">
        <v>139</v>
      </c>
      <c r="G926" s="52" t="s">
        <v>140</v>
      </c>
      <c r="H926" s="52" t="s">
        <v>170</v>
      </c>
      <c r="I926" s="51" t="s">
        <v>387</v>
      </c>
      <c r="J926" s="51" t="s">
        <v>48</v>
      </c>
      <c r="K926" s="51" t="s">
        <v>143</v>
      </c>
      <c r="L926" s="53">
        <v>3</v>
      </c>
      <c r="M926" s="51" t="s">
        <v>285</v>
      </c>
      <c r="N926" s="68">
        <v>100</v>
      </c>
    </row>
    <row r="927" spans="1:14" ht="25">
      <c r="A927" s="50">
        <v>903</v>
      </c>
      <c r="B927" s="51" t="s">
        <v>1209</v>
      </c>
      <c r="C927" s="51" t="s">
        <v>570</v>
      </c>
      <c r="D927" s="51" t="s">
        <v>176</v>
      </c>
      <c r="E927" s="51" t="s">
        <v>60</v>
      </c>
      <c r="F927" s="51" t="s">
        <v>139</v>
      </c>
      <c r="G927" s="52" t="s">
        <v>140</v>
      </c>
      <c r="H927" s="52" t="s">
        <v>170</v>
      </c>
      <c r="I927" s="51" t="s">
        <v>387</v>
      </c>
      <c r="J927" s="51" t="s">
        <v>48</v>
      </c>
      <c r="K927" s="51" t="s">
        <v>143</v>
      </c>
      <c r="L927" s="53">
        <v>10</v>
      </c>
      <c r="M927" s="51" t="s">
        <v>14</v>
      </c>
      <c r="N927" s="68">
        <v>100</v>
      </c>
    </row>
    <row r="928" spans="1:14" ht="25">
      <c r="A928" s="50">
        <v>904</v>
      </c>
      <c r="B928" s="51" t="s">
        <v>1210</v>
      </c>
      <c r="C928" s="51" t="s">
        <v>570</v>
      </c>
      <c r="D928" s="51" t="s">
        <v>176</v>
      </c>
      <c r="E928" s="51" t="s">
        <v>60</v>
      </c>
      <c r="F928" s="51" t="s">
        <v>139</v>
      </c>
      <c r="G928" s="52" t="s">
        <v>140</v>
      </c>
      <c r="H928" s="52" t="s">
        <v>170</v>
      </c>
      <c r="I928" s="51" t="s">
        <v>387</v>
      </c>
      <c r="J928" s="51" t="s">
        <v>48</v>
      </c>
      <c r="K928" s="51" t="s">
        <v>143</v>
      </c>
      <c r="L928" s="53">
        <v>4</v>
      </c>
      <c r="M928" s="51" t="s">
        <v>285</v>
      </c>
      <c r="N928" s="68">
        <v>100</v>
      </c>
    </row>
    <row r="929" spans="1:14" ht="25">
      <c r="A929" s="50">
        <v>905</v>
      </c>
      <c r="B929" s="51" t="s">
        <v>1211</v>
      </c>
      <c r="C929" s="51" t="s">
        <v>570</v>
      </c>
      <c r="D929" s="51" t="s">
        <v>176</v>
      </c>
      <c r="E929" s="51" t="s">
        <v>60</v>
      </c>
      <c r="F929" s="51" t="s">
        <v>139</v>
      </c>
      <c r="G929" s="52" t="s">
        <v>140</v>
      </c>
      <c r="H929" s="52" t="s">
        <v>170</v>
      </c>
      <c r="I929" s="51" t="s">
        <v>387</v>
      </c>
      <c r="J929" s="51" t="s">
        <v>48</v>
      </c>
      <c r="K929" s="51" t="s">
        <v>143</v>
      </c>
      <c r="L929" s="53">
        <v>1</v>
      </c>
      <c r="M929" s="51" t="s">
        <v>1212</v>
      </c>
      <c r="N929" s="68">
        <v>4160.5</v>
      </c>
    </row>
    <row r="930" spans="1:14" ht="25">
      <c r="A930" s="50">
        <v>906</v>
      </c>
      <c r="B930" s="51" t="s">
        <v>1213</v>
      </c>
      <c r="C930" s="51" t="s">
        <v>570</v>
      </c>
      <c r="D930" s="51" t="s">
        <v>176</v>
      </c>
      <c r="E930" s="51" t="s">
        <v>60</v>
      </c>
      <c r="F930" s="51" t="s">
        <v>139</v>
      </c>
      <c r="G930" s="52" t="s">
        <v>140</v>
      </c>
      <c r="H930" s="52" t="s">
        <v>170</v>
      </c>
      <c r="I930" s="51" t="s">
        <v>387</v>
      </c>
      <c r="J930" s="51" t="s">
        <v>48</v>
      </c>
      <c r="K930" s="51" t="s">
        <v>143</v>
      </c>
      <c r="L930" s="53">
        <v>2</v>
      </c>
      <c r="M930" s="51" t="s">
        <v>14</v>
      </c>
      <c r="N930" s="68">
        <v>90</v>
      </c>
    </row>
    <row r="931" spans="1:14" ht="25">
      <c r="A931" s="50">
        <v>907</v>
      </c>
      <c r="B931" s="51" t="s">
        <v>1214</v>
      </c>
      <c r="C931" s="51" t="s">
        <v>570</v>
      </c>
      <c r="D931" s="51" t="s">
        <v>176</v>
      </c>
      <c r="E931" s="51" t="s">
        <v>60</v>
      </c>
      <c r="F931" s="51" t="s">
        <v>139</v>
      </c>
      <c r="G931" s="52" t="s">
        <v>140</v>
      </c>
      <c r="H931" s="52" t="s">
        <v>170</v>
      </c>
      <c r="I931" s="51" t="s">
        <v>387</v>
      </c>
      <c r="J931" s="51" t="s">
        <v>48</v>
      </c>
      <c r="K931" s="51" t="s">
        <v>143</v>
      </c>
      <c r="L931" s="53">
        <v>2</v>
      </c>
      <c r="M931" s="51" t="s">
        <v>14</v>
      </c>
      <c r="N931" s="68">
        <v>70</v>
      </c>
    </row>
    <row r="932" spans="1:14" ht="50">
      <c r="A932" s="50">
        <v>908</v>
      </c>
      <c r="B932" s="51" t="s">
        <v>1215</v>
      </c>
      <c r="C932" s="51" t="s">
        <v>570</v>
      </c>
      <c r="D932" s="51" t="s">
        <v>176</v>
      </c>
      <c r="E932" s="51" t="s">
        <v>60</v>
      </c>
      <c r="F932" s="51" t="s">
        <v>139</v>
      </c>
      <c r="G932" s="52" t="s">
        <v>140</v>
      </c>
      <c r="H932" s="52" t="s">
        <v>170</v>
      </c>
      <c r="I932" s="51" t="s">
        <v>387</v>
      </c>
      <c r="J932" s="51" t="s">
        <v>48</v>
      </c>
      <c r="K932" s="51" t="s">
        <v>143</v>
      </c>
      <c r="L932" s="53">
        <v>1</v>
      </c>
      <c r="M932" s="51" t="s">
        <v>481</v>
      </c>
      <c r="N932" s="68">
        <v>1055.5</v>
      </c>
    </row>
    <row r="933" spans="1:14" ht="25">
      <c r="A933" s="50">
        <v>909</v>
      </c>
      <c r="B933" s="51" t="s">
        <v>1216</v>
      </c>
      <c r="C933" s="51" t="s">
        <v>570</v>
      </c>
      <c r="D933" s="51" t="s">
        <v>176</v>
      </c>
      <c r="E933" s="51" t="s">
        <v>60</v>
      </c>
      <c r="F933" s="51" t="s">
        <v>139</v>
      </c>
      <c r="G933" s="52" t="s">
        <v>140</v>
      </c>
      <c r="H933" s="52" t="s">
        <v>170</v>
      </c>
      <c r="I933" s="51" t="s">
        <v>387</v>
      </c>
      <c r="J933" s="51" t="s">
        <v>48</v>
      </c>
      <c r="K933" s="51" t="s">
        <v>143</v>
      </c>
      <c r="L933" s="53">
        <v>2</v>
      </c>
      <c r="M933" s="51" t="s">
        <v>1212</v>
      </c>
      <c r="N933" s="68">
        <v>800</v>
      </c>
    </row>
    <row r="934" spans="1:14" ht="25">
      <c r="A934" s="50">
        <v>910</v>
      </c>
      <c r="B934" s="51" t="s">
        <v>1217</v>
      </c>
      <c r="C934" s="51" t="s">
        <v>570</v>
      </c>
      <c r="D934" s="51" t="s">
        <v>176</v>
      </c>
      <c r="E934" s="51" t="s">
        <v>60</v>
      </c>
      <c r="F934" s="51" t="s">
        <v>139</v>
      </c>
      <c r="G934" s="52" t="s">
        <v>140</v>
      </c>
      <c r="H934" s="52" t="s">
        <v>170</v>
      </c>
      <c r="I934" s="51" t="s">
        <v>387</v>
      </c>
      <c r="J934" s="51" t="s">
        <v>48</v>
      </c>
      <c r="K934" s="51" t="s">
        <v>143</v>
      </c>
      <c r="L934" s="53">
        <v>2</v>
      </c>
      <c r="M934" s="51" t="s">
        <v>14</v>
      </c>
      <c r="N934" s="68">
        <v>40</v>
      </c>
    </row>
    <row r="935" spans="1:14" ht="25">
      <c r="A935" s="50">
        <v>911</v>
      </c>
      <c r="B935" s="51" t="s">
        <v>1218</v>
      </c>
      <c r="C935" s="51" t="s">
        <v>570</v>
      </c>
      <c r="D935" s="51" t="s">
        <v>176</v>
      </c>
      <c r="E935" s="51" t="s">
        <v>60</v>
      </c>
      <c r="F935" s="51" t="s">
        <v>139</v>
      </c>
      <c r="G935" s="52" t="s">
        <v>140</v>
      </c>
      <c r="H935" s="52" t="s">
        <v>170</v>
      </c>
      <c r="I935" s="51" t="s">
        <v>387</v>
      </c>
      <c r="J935" s="51" t="s">
        <v>48</v>
      </c>
      <c r="K935" s="51" t="s">
        <v>143</v>
      </c>
      <c r="L935" s="53">
        <v>2</v>
      </c>
      <c r="M935" s="51" t="s">
        <v>14</v>
      </c>
      <c r="N935" s="68">
        <v>40</v>
      </c>
    </row>
    <row r="936" spans="1:14" ht="25">
      <c r="A936" s="50">
        <v>912</v>
      </c>
      <c r="B936" s="51" t="s">
        <v>1219</v>
      </c>
      <c r="C936" s="51" t="s">
        <v>570</v>
      </c>
      <c r="D936" s="51" t="s">
        <v>176</v>
      </c>
      <c r="E936" s="51" t="s">
        <v>60</v>
      </c>
      <c r="F936" s="51" t="s">
        <v>139</v>
      </c>
      <c r="G936" s="52" t="s">
        <v>140</v>
      </c>
      <c r="H936" s="52" t="s">
        <v>170</v>
      </c>
      <c r="I936" s="51" t="s">
        <v>387</v>
      </c>
      <c r="J936" s="51" t="s">
        <v>48</v>
      </c>
      <c r="K936" s="51" t="s">
        <v>143</v>
      </c>
      <c r="L936" s="53">
        <v>2</v>
      </c>
      <c r="M936" s="51" t="s">
        <v>14</v>
      </c>
      <c r="N936" s="68">
        <v>40</v>
      </c>
    </row>
    <row r="937" spans="1:14" ht="25">
      <c r="A937" s="50">
        <v>913</v>
      </c>
      <c r="B937" s="51" t="s">
        <v>1220</v>
      </c>
      <c r="C937" s="51" t="s">
        <v>570</v>
      </c>
      <c r="D937" s="51" t="s">
        <v>176</v>
      </c>
      <c r="E937" s="51" t="s">
        <v>60</v>
      </c>
      <c r="F937" s="51" t="s">
        <v>139</v>
      </c>
      <c r="G937" s="52" t="s">
        <v>140</v>
      </c>
      <c r="H937" s="52" t="s">
        <v>170</v>
      </c>
      <c r="I937" s="51" t="s">
        <v>387</v>
      </c>
      <c r="J937" s="51" t="s">
        <v>48</v>
      </c>
      <c r="K937" s="51" t="s">
        <v>143</v>
      </c>
      <c r="L937" s="53">
        <v>2</v>
      </c>
      <c r="M937" s="51" t="s">
        <v>14</v>
      </c>
      <c r="N937" s="68">
        <v>15.049999999999999</v>
      </c>
    </row>
    <row r="938" spans="1:14" ht="25">
      <c r="A938" s="50">
        <v>914</v>
      </c>
      <c r="B938" s="51" t="s">
        <v>1221</v>
      </c>
      <c r="C938" s="51" t="s">
        <v>570</v>
      </c>
      <c r="D938" s="51" t="s">
        <v>176</v>
      </c>
      <c r="E938" s="51" t="s">
        <v>60</v>
      </c>
      <c r="F938" s="51" t="s">
        <v>139</v>
      </c>
      <c r="G938" s="52" t="s">
        <v>140</v>
      </c>
      <c r="H938" s="52" t="s">
        <v>170</v>
      </c>
      <c r="I938" s="51" t="s">
        <v>387</v>
      </c>
      <c r="J938" s="51" t="s">
        <v>48</v>
      </c>
      <c r="K938" s="51" t="s">
        <v>143</v>
      </c>
      <c r="L938" s="53">
        <v>2</v>
      </c>
      <c r="M938" s="51" t="s">
        <v>14</v>
      </c>
      <c r="N938" s="68">
        <v>15.049999999999999</v>
      </c>
    </row>
    <row r="939" spans="1:14" ht="25">
      <c r="A939" s="50">
        <v>915</v>
      </c>
      <c r="B939" s="51" t="s">
        <v>1222</v>
      </c>
      <c r="C939" s="51" t="s">
        <v>570</v>
      </c>
      <c r="D939" s="51" t="s">
        <v>176</v>
      </c>
      <c r="E939" s="51" t="s">
        <v>60</v>
      </c>
      <c r="F939" s="51" t="s">
        <v>139</v>
      </c>
      <c r="G939" s="52" t="s">
        <v>140</v>
      </c>
      <c r="H939" s="52" t="s">
        <v>170</v>
      </c>
      <c r="I939" s="51" t="s">
        <v>387</v>
      </c>
      <c r="J939" s="51" t="s">
        <v>48</v>
      </c>
      <c r="K939" s="51" t="s">
        <v>143</v>
      </c>
      <c r="L939" s="53">
        <v>2</v>
      </c>
      <c r="M939" s="51" t="s">
        <v>14</v>
      </c>
      <c r="N939" s="68">
        <v>15.25</v>
      </c>
    </row>
    <row r="940" spans="1:14" ht="25">
      <c r="A940" s="50">
        <v>916</v>
      </c>
      <c r="B940" s="51" t="s">
        <v>1223</v>
      </c>
      <c r="C940" s="51" t="s">
        <v>570</v>
      </c>
      <c r="D940" s="51" t="s">
        <v>176</v>
      </c>
      <c r="E940" s="51" t="s">
        <v>60</v>
      </c>
      <c r="F940" s="51" t="s">
        <v>139</v>
      </c>
      <c r="G940" s="52" t="s">
        <v>140</v>
      </c>
      <c r="H940" s="52" t="s">
        <v>170</v>
      </c>
      <c r="I940" s="51" t="s">
        <v>387</v>
      </c>
      <c r="J940" s="51" t="s">
        <v>48</v>
      </c>
      <c r="K940" s="51" t="s">
        <v>143</v>
      </c>
      <c r="L940" s="53">
        <v>2</v>
      </c>
      <c r="M940" s="51" t="s">
        <v>14</v>
      </c>
      <c r="N940" s="68">
        <v>173.74</v>
      </c>
    </row>
    <row r="941" spans="1:14" ht="25">
      <c r="A941" s="50">
        <v>917</v>
      </c>
      <c r="B941" s="51" t="s">
        <v>1224</v>
      </c>
      <c r="C941" s="51" t="s">
        <v>570</v>
      </c>
      <c r="D941" s="51" t="s">
        <v>176</v>
      </c>
      <c r="E941" s="51" t="s">
        <v>60</v>
      </c>
      <c r="F941" s="51" t="s">
        <v>139</v>
      </c>
      <c r="G941" s="52" t="s">
        <v>140</v>
      </c>
      <c r="H941" s="52" t="s">
        <v>170</v>
      </c>
      <c r="I941" s="51" t="s">
        <v>387</v>
      </c>
      <c r="J941" s="51" t="s">
        <v>48</v>
      </c>
      <c r="K941" s="51" t="s">
        <v>143</v>
      </c>
      <c r="L941" s="53">
        <v>2</v>
      </c>
      <c r="M941" s="51" t="s">
        <v>14</v>
      </c>
      <c r="N941" s="68">
        <v>50</v>
      </c>
    </row>
    <row r="942" spans="1:14" ht="25">
      <c r="A942" s="50">
        <v>918</v>
      </c>
      <c r="B942" s="51" t="s">
        <v>1225</v>
      </c>
      <c r="C942" s="51" t="s">
        <v>570</v>
      </c>
      <c r="D942" s="51" t="s">
        <v>176</v>
      </c>
      <c r="E942" s="51" t="s">
        <v>60</v>
      </c>
      <c r="F942" s="51" t="s">
        <v>139</v>
      </c>
      <c r="G942" s="52" t="s">
        <v>140</v>
      </c>
      <c r="H942" s="52" t="s">
        <v>170</v>
      </c>
      <c r="I942" s="51" t="s">
        <v>387</v>
      </c>
      <c r="J942" s="51" t="s">
        <v>48</v>
      </c>
      <c r="K942" s="51" t="s">
        <v>143</v>
      </c>
      <c r="L942" s="53">
        <v>2</v>
      </c>
      <c r="M942" s="51" t="s">
        <v>14</v>
      </c>
      <c r="N942" s="68">
        <v>50</v>
      </c>
    </row>
    <row r="943" spans="1:14" ht="25">
      <c r="A943" s="50">
        <v>919</v>
      </c>
      <c r="B943" s="51" t="s">
        <v>1226</v>
      </c>
      <c r="C943" s="51" t="s">
        <v>570</v>
      </c>
      <c r="D943" s="51" t="s">
        <v>176</v>
      </c>
      <c r="E943" s="51" t="s">
        <v>60</v>
      </c>
      <c r="F943" s="51" t="s">
        <v>139</v>
      </c>
      <c r="G943" s="52" t="s">
        <v>140</v>
      </c>
      <c r="H943" s="52" t="s">
        <v>170</v>
      </c>
      <c r="I943" s="51" t="s">
        <v>387</v>
      </c>
      <c r="J943" s="51" t="s">
        <v>48</v>
      </c>
      <c r="K943" s="51" t="s">
        <v>143</v>
      </c>
      <c r="L943" s="53">
        <v>50</v>
      </c>
      <c r="M943" s="51" t="s">
        <v>14</v>
      </c>
      <c r="N943" s="68">
        <v>1328.5</v>
      </c>
    </row>
    <row r="944" spans="1:14" ht="25">
      <c r="A944" s="50">
        <v>920</v>
      </c>
      <c r="B944" s="51" t="s">
        <v>1227</v>
      </c>
      <c r="C944" s="51" t="s">
        <v>570</v>
      </c>
      <c r="D944" s="51" t="s">
        <v>176</v>
      </c>
      <c r="E944" s="51" t="s">
        <v>60</v>
      </c>
      <c r="F944" s="51" t="s">
        <v>139</v>
      </c>
      <c r="G944" s="52" t="s">
        <v>140</v>
      </c>
      <c r="H944" s="52" t="s">
        <v>170</v>
      </c>
      <c r="I944" s="51" t="s">
        <v>387</v>
      </c>
      <c r="J944" s="51" t="s">
        <v>48</v>
      </c>
      <c r="K944" s="51" t="s">
        <v>143</v>
      </c>
      <c r="L944" s="53">
        <v>2</v>
      </c>
      <c r="M944" s="51" t="s">
        <v>14</v>
      </c>
      <c r="N944" s="68">
        <v>35.82</v>
      </c>
    </row>
    <row r="945" spans="1:14" ht="25">
      <c r="A945" s="50">
        <v>921</v>
      </c>
      <c r="B945" s="51" t="s">
        <v>1228</v>
      </c>
      <c r="C945" s="51" t="s">
        <v>570</v>
      </c>
      <c r="D945" s="51" t="s">
        <v>176</v>
      </c>
      <c r="E945" s="51" t="s">
        <v>60</v>
      </c>
      <c r="F945" s="51" t="s">
        <v>139</v>
      </c>
      <c r="G945" s="52" t="s">
        <v>140</v>
      </c>
      <c r="H945" s="52" t="s">
        <v>170</v>
      </c>
      <c r="I945" s="51" t="s">
        <v>387</v>
      </c>
      <c r="J945" s="51" t="s">
        <v>48</v>
      </c>
      <c r="K945" s="51" t="s">
        <v>143</v>
      </c>
      <c r="L945" s="53">
        <v>2</v>
      </c>
      <c r="M945" s="51" t="s">
        <v>14</v>
      </c>
      <c r="N945" s="68">
        <v>34.950000000000003</v>
      </c>
    </row>
    <row r="946" spans="1:14" ht="37.5">
      <c r="A946" s="50">
        <v>922</v>
      </c>
      <c r="B946" s="51" t="s">
        <v>1229</v>
      </c>
      <c r="C946" s="51" t="s">
        <v>570</v>
      </c>
      <c r="D946" s="51" t="s">
        <v>176</v>
      </c>
      <c r="E946" s="51" t="s">
        <v>60</v>
      </c>
      <c r="F946" s="51" t="s">
        <v>139</v>
      </c>
      <c r="G946" s="52" t="s">
        <v>140</v>
      </c>
      <c r="H946" s="52" t="s">
        <v>170</v>
      </c>
      <c r="I946" s="51" t="s">
        <v>387</v>
      </c>
      <c r="J946" s="51" t="s">
        <v>48</v>
      </c>
      <c r="K946" s="51" t="s">
        <v>143</v>
      </c>
      <c r="L946" s="53">
        <v>5</v>
      </c>
      <c r="M946" s="51" t="s">
        <v>14</v>
      </c>
      <c r="N946" s="68">
        <v>53.099999999999994</v>
      </c>
    </row>
    <row r="947" spans="1:14" ht="25">
      <c r="A947" s="50">
        <v>923</v>
      </c>
      <c r="B947" s="51" t="s">
        <v>1230</v>
      </c>
      <c r="C947" s="51" t="s">
        <v>570</v>
      </c>
      <c r="D947" s="51" t="s">
        <v>176</v>
      </c>
      <c r="E947" s="51" t="s">
        <v>60</v>
      </c>
      <c r="F947" s="51" t="s">
        <v>139</v>
      </c>
      <c r="G947" s="52" t="s">
        <v>140</v>
      </c>
      <c r="H947" s="52" t="s">
        <v>170</v>
      </c>
      <c r="I947" s="51" t="s">
        <v>387</v>
      </c>
      <c r="J947" s="51" t="s">
        <v>48</v>
      </c>
      <c r="K947" s="51" t="s">
        <v>143</v>
      </c>
      <c r="L947" s="53">
        <v>5</v>
      </c>
      <c r="M947" s="51" t="s">
        <v>14</v>
      </c>
      <c r="N947" s="68">
        <v>59.699999999999996</v>
      </c>
    </row>
    <row r="948" spans="1:14" ht="25">
      <c r="A948" s="50">
        <v>924</v>
      </c>
      <c r="B948" s="51" t="s">
        <v>1231</v>
      </c>
      <c r="C948" s="51" t="s">
        <v>570</v>
      </c>
      <c r="D948" s="51" t="s">
        <v>176</v>
      </c>
      <c r="E948" s="51" t="s">
        <v>60</v>
      </c>
      <c r="F948" s="51" t="s">
        <v>139</v>
      </c>
      <c r="G948" s="52" t="s">
        <v>140</v>
      </c>
      <c r="H948" s="52" t="s">
        <v>170</v>
      </c>
      <c r="I948" s="51" t="s">
        <v>387</v>
      </c>
      <c r="J948" s="51" t="s">
        <v>48</v>
      </c>
      <c r="K948" s="51" t="s">
        <v>143</v>
      </c>
      <c r="L948" s="53">
        <v>5</v>
      </c>
      <c r="M948" s="51" t="s">
        <v>14</v>
      </c>
      <c r="N948" s="68">
        <v>100.15</v>
      </c>
    </row>
    <row r="949" spans="1:14" ht="25">
      <c r="A949" s="50">
        <v>925</v>
      </c>
      <c r="B949" s="51" t="s">
        <v>1232</v>
      </c>
      <c r="C949" s="51" t="s">
        <v>570</v>
      </c>
      <c r="D949" s="51" t="s">
        <v>176</v>
      </c>
      <c r="E949" s="51" t="s">
        <v>60</v>
      </c>
      <c r="F949" s="51" t="s">
        <v>139</v>
      </c>
      <c r="G949" s="52" t="s">
        <v>140</v>
      </c>
      <c r="H949" s="52" t="s">
        <v>170</v>
      </c>
      <c r="I949" s="51" t="s">
        <v>387</v>
      </c>
      <c r="J949" s="51" t="s">
        <v>48</v>
      </c>
      <c r="K949" s="51" t="s">
        <v>143</v>
      </c>
      <c r="L949" s="53">
        <v>5</v>
      </c>
      <c r="M949" s="51" t="s">
        <v>14</v>
      </c>
      <c r="N949" s="68">
        <v>95.7</v>
      </c>
    </row>
    <row r="950" spans="1:14" ht="25">
      <c r="A950" s="50">
        <v>926</v>
      </c>
      <c r="B950" s="51" t="s">
        <v>1233</v>
      </c>
      <c r="C950" s="51" t="s">
        <v>570</v>
      </c>
      <c r="D950" s="51" t="s">
        <v>176</v>
      </c>
      <c r="E950" s="51" t="s">
        <v>60</v>
      </c>
      <c r="F950" s="51" t="s">
        <v>139</v>
      </c>
      <c r="G950" s="52" t="s">
        <v>140</v>
      </c>
      <c r="H950" s="52" t="s">
        <v>170</v>
      </c>
      <c r="I950" s="51" t="s">
        <v>387</v>
      </c>
      <c r="J950" s="51" t="s">
        <v>48</v>
      </c>
      <c r="K950" s="51" t="s">
        <v>143</v>
      </c>
      <c r="L950" s="53">
        <v>5</v>
      </c>
      <c r="M950" s="51" t="s">
        <v>14</v>
      </c>
      <c r="N950" s="68">
        <v>201.05</v>
      </c>
    </row>
    <row r="951" spans="1:14" ht="25">
      <c r="A951" s="50">
        <v>927</v>
      </c>
      <c r="B951" s="51" t="s">
        <v>1234</v>
      </c>
      <c r="C951" s="51" t="s">
        <v>570</v>
      </c>
      <c r="D951" s="51" t="s">
        <v>176</v>
      </c>
      <c r="E951" s="51" t="s">
        <v>60</v>
      </c>
      <c r="F951" s="51" t="s">
        <v>139</v>
      </c>
      <c r="G951" s="52" t="s">
        <v>140</v>
      </c>
      <c r="H951" s="52" t="s">
        <v>170</v>
      </c>
      <c r="I951" s="51" t="s">
        <v>387</v>
      </c>
      <c r="J951" s="51" t="s">
        <v>48</v>
      </c>
      <c r="K951" s="51" t="s">
        <v>143</v>
      </c>
      <c r="L951" s="53">
        <v>5</v>
      </c>
      <c r="M951" s="51" t="s">
        <v>14</v>
      </c>
      <c r="N951" s="68">
        <v>289.05</v>
      </c>
    </row>
    <row r="952" spans="1:14" ht="25">
      <c r="A952" s="50">
        <v>928</v>
      </c>
      <c r="B952" s="51" t="s">
        <v>1235</v>
      </c>
      <c r="C952" s="51" t="s">
        <v>570</v>
      </c>
      <c r="D952" s="51" t="s">
        <v>176</v>
      </c>
      <c r="E952" s="51" t="s">
        <v>60</v>
      </c>
      <c r="F952" s="51" t="s">
        <v>139</v>
      </c>
      <c r="G952" s="52" t="s">
        <v>140</v>
      </c>
      <c r="H952" s="52" t="s">
        <v>170</v>
      </c>
      <c r="I952" s="51" t="s">
        <v>387</v>
      </c>
      <c r="J952" s="51" t="s">
        <v>48</v>
      </c>
      <c r="K952" s="51" t="s">
        <v>143</v>
      </c>
      <c r="L952" s="53">
        <v>5</v>
      </c>
      <c r="M952" s="51" t="s">
        <v>14</v>
      </c>
      <c r="N952" s="68">
        <v>59.6</v>
      </c>
    </row>
    <row r="953" spans="1:14" ht="25">
      <c r="A953" s="50">
        <v>929</v>
      </c>
      <c r="B953" s="51" t="s">
        <v>1236</v>
      </c>
      <c r="C953" s="51" t="s">
        <v>570</v>
      </c>
      <c r="D953" s="51" t="s">
        <v>176</v>
      </c>
      <c r="E953" s="51" t="s">
        <v>60</v>
      </c>
      <c r="F953" s="51" t="s">
        <v>139</v>
      </c>
      <c r="G953" s="52" t="s">
        <v>140</v>
      </c>
      <c r="H953" s="52" t="s">
        <v>170</v>
      </c>
      <c r="I953" s="51" t="s">
        <v>387</v>
      </c>
      <c r="J953" s="51" t="s">
        <v>48</v>
      </c>
      <c r="K953" s="51" t="s">
        <v>143</v>
      </c>
      <c r="L953" s="53">
        <v>5</v>
      </c>
      <c r="M953" s="51" t="s">
        <v>14</v>
      </c>
      <c r="N953" s="68">
        <v>89.75</v>
      </c>
    </row>
    <row r="954" spans="1:14" ht="25">
      <c r="A954" s="50">
        <v>930</v>
      </c>
      <c r="B954" s="51" t="s">
        <v>1237</v>
      </c>
      <c r="C954" s="51" t="s">
        <v>570</v>
      </c>
      <c r="D954" s="51" t="s">
        <v>176</v>
      </c>
      <c r="E954" s="51" t="s">
        <v>60</v>
      </c>
      <c r="F954" s="51" t="s">
        <v>139</v>
      </c>
      <c r="G954" s="52" t="s">
        <v>140</v>
      </c>
      <c r="H954" s="52" t="s">
        <v>170</v>
      </c>
      <c r="I954" s="51" t="s">
        <v>387</v>
      </c>
      <c r="J954" s="51" t="s">
        <v>48</v>
      </c>
      <c r="K954" s="51" t="s">
        <v>143</v>
      </c>
      <c r="L954" s="53">
        <v>2</v>
      </c>
      <c r="M954" s="51" t="s">
        <v>14</v>
      </c>
      <c r="N954" s="68">
        <v>150</v>
      </c>
    </row>
    <row r="955" spans="1:14" ht="25">
      <c r="A955" s="50">
        <v>931</v>
      </c>
      <c r="B955" s="51" t="s">
        <v>1238</v>
      </c>
      <c r="C955" s="51" t="s">
        <v>570</v>
      </c>
      <c r="D955" s="51" t="s">
        <v>176</v>
      </c>
      <c r="E955" s="51" t="s">
        <v>60</v>
      </c>
      <c r="F955" s="51" t="s">
        <v>139</v>
      </c>
      <c r="G955" s="52" t="s">
        <v>140</v>
      </c>
      <c r="H955" s="52" t="s">
        <v>170</v>
      </c>
      <c r="I955" s="51" t="s">
        <v>387</v>
      </c>
      <c r="J955" s="51" t="s">
        <v>48</v>
      </c>
      <c r="K955" s="51" t="s">
        <v>143</v>
      </c>
      <c r="L955" s="53">
        <v>2</v>
      </c>
      <c r="M955" s="51" t="s">
        <v>14</v>
      </c>
      <c r="N955" s="68">
        <v>30</v>
      </c>
    </row>
    <row r="956" spans="1:14" ht="25">
      <c r="A956" s="50">
        <v>932</v>
      </c>
      <c r="B956" s="51" t="s">
        <v>1239</v>
      </c>
      <c r="C956" s="51" t="s">
        <v>570</v>
      </c>
      <c r="D956" s="51" t="s">
        <v>176</v>
      </c>
      <c r="E956" s="51" t="s">
        <v>60</v>
      </c>
      <c r="F956" s="51" t="s">
        <v>139</v>
      </c>
      <c r="G956" s="52" t="s">
        <v>140</v>
      </c>
      <c r="H956" s="52" t="s">
        <v>170</v>
      </c>
      <c r="I956" s="51" t="s">
        <v>387</v>
      </c>
      <c r="J956" s="51" t="s">
        <v>48</v>
      </c>
      <c r="K956" s="51" t="s">
        <v>143</v>
      </c>
      <c r="L956" s="53">
        <v>2</v>
      </c>
      <c r="M956" s="51" t="s">
        <v>14</v>
      </c>
      <c r="N956" s="68">
        <v>20</v>
      </c>
    </row>
    <row r="957" spans="1:14" ht="25">
      <c r="A957" s="50">
        <v>933</v>
      </c>
      <c r="B957" s="51" t="s">
        <v>1240</v>
      </c>
      <c r="C957" s="51" t="s">
        <v>570</v>
      </c>
      <c r="D957" s="51" t="s">
        <v>176</v>
      </c>
      <c r="E957" s="51" t="s">
        <v>60</v>
      </c>
      <c r="F957" s="51" t="s">
        <v>139</v>
      </c>
      <c r="G957" s="52" t="s">
        <v>140</v>
      </c>
      <c r="H957" s="52" t="s">
        <v>170</v>
      </c>
      <c r="I957" s="51" t="s">
        <v>387</v>
      </c>
      <c r="J957" s="51" t="s">
        <v>48</v>
      </c>
      <c r="K957" s="51" t="s">
        <v>143</v>
      </c>
      <c r="L957" s="53">
        <v>2</v>
      </c>
      <c r="M957" s="51" t="s">
        <v>14</v>
      </c>
      <c r="N957" s="68">
        <v>20</v>
      </c>
    </row>
    <row r="958" spans="1:14" ht="25">
      <c r="A958" s="50">
        <v>934</v>
      </c>
      <c r="B958" s="51" t="s">
        <v>1241</v>
      </c>
      <c r="C958" s="51" t="s">
        <v>570</v>
      </c>
      <c r="D958" s="51" t="s">
        <v>176</v>
      </c>
      <c r="E958" s="51" t="s">
        <v>60</v>
      </c>
      <c r="F958" s="51" t="s">
        <v>139</v>
      </c>
      <c r="G958" s="52" t="s">
        <v>140</v>
      </c>
      <c r="H958" s="52" t="s">
        <v>170</v>
      </c>
      <c r="I958" s="51" t="s">
        <v>387</v>
      </c>
      <c r="J958" s="51" t="s">
        <v>48</v>
      </c>
      <c r="K958" s="51" t="s">
        <v>143</v>
      </c>
      <c r="L958" s="53">
        <v>2</v>
      </c>
      <c r="M958" s="51" t="s">
        <v>14</v>
      </c>
      <c r="N958" s="68">
        <v>30</v>
      </c>
    </row>
    <row r="959" spans="1:14" ht="25">
      <c r="A959" s="50">
        <v>935</v>
      </c>
      <c r="B959" s="51" t="s">
        <v>1242</v>
      </c>
      <c r="C959" s="51" t="s">
        <v>570</v>
      </c>
      <c r="D959" s="51" t="s">
        <v>176</v>
      </c>
      <c r="E959" s="51" t="s">
        <v>60</v>
      </c>
      <c r="F959" s="51" t="s">
        <v>139</v>
      </c>
      <c r="G959" s="52" t="s">
        <v>140</v>
      </c>
      <c r="H959" s="52" t="s">
        <v>170</v>
      </c>
      <c r="I959" s="51" t="s">
        <v>387</v>
      </c>
      <c r="J959" s="51" t="s">
        <v>48</v>
      </c>
      <c r="K959" s="51" t="s">
        <v>143</v>
      </c>
      <c r="L959" s="53">
        <v>5</v>
      </c>
      <c r="M959" s="51" t="s">
        <v>14</v>
      </c>
      <c r="N959" s="68">
        <v>1000</v>
      </c>
    </row>
    <row r="960" spans="1:14" ht="25">
      <c r="A960" s="50">
        <v>936</v>
      </c>
      <c r="B960" s="51" t="s">
        <v>1243</v>
      </c>
      <c r="C960" s="51" t="s">
        <v>570</v>
      </c>
      <c r="D960" s="51" t="s">
        <v>176</v>
      </c>
      <c r="E960" s="51" t="s">
        <v>60</v>
      </c>
      <c r="F960" s="51" t="s">
        <v>139</v>
      </c>
      <c r="G960" s="52" t="s">
        <v>140</v>
      </c>
      <c r="H960" s="52" t="s">
        <v>170</v>
      </c>
      <c r="I960" s="51" t="s">
        <v>387</v>
      </c>
      <c r="J960" s="51" t="s">
        <v>48</v>
      </c>
      <c r="K960" s="51" t="s">
        <v>143</v>
      </c>
      <c r="L960" s="53">
        <v>5</v>
      </c>
      <c r="M960" s="51" t="s">
        <v>14</v>
      </c>
      <c r="N960" s="68">
        <v>55</v>
      </c>
    </row>
    <row r="961" spans="1:14" ht="25">
      <c r="A961" s="50">
        <v>937</v>
      </c>
      <c r="B961" s="51" t="s">
        <v>1244</v>
      </c>
      <c r="C961" s="51" t="s">
        <v>570</v>
      </c>
      <c r="D961" s="51" t="s">
        <v>176</v>
      </c>
      <c r="E961" s="51" t="s">
        <v>60</v>
      </c>
      <c r="F961" s="51" t="s">
        <v>139</v>
      </c>
      <c r="G961" s="52" t="s">
        <v>140</v>
      </c>
      <c r="H961" s="52" t="s">
        <v>170</v>
      </c>
      <c r="I961" s="51" t="s">
        <v>387</v>
      </c>
      <c r="J961" s="51" t="s">
        <v>48</v>
      </c>
      <c r="K961" s="51" t="s">
        <v>143</v>
      </c>
      <c r="L961" s="53">
        <v>5</v>
      </c>
      <c r="M961" s="51" t="s">
        <v>1245</v>
      </c>
      <c r="N961" s="68">
        <v>55</v>
      </c>
    </row>
    <row r="962" spans="1:14" ht="25">
      <c r="A962" s="50">
        <v>938</v>
      </c>
      <c r="B962" s="51" t="s">
        <v>1246</v>
      </c>
      <c r="C962" s="51" t="s">
        <v>570</v>
      </c>
      <c r="D962" s="51" t="s">
        <v>176</v>
      </c>
      <c r="E962" s="51" t="s">
        <v>60</v>
      </c>
      <c r="F962" s="51" t="s">
        <v>139</v>
      </c>
      <c r="G962" s="52" t="s">
        <v>140</v>
      </c>
      <c r="H962" s="52" t="s">
        <v>170</v>
      </c>
      <c r="I962" s="51" t="s">
        <v>387</v>
      </c>
      <c r="J962" s="51" t="s">
        <v>48</v>
      </c>
      <c r="K962" s="51" t="s">
        <v>143</v>
      </c>
      <c r="L962" s="53">
        <v>5</v>
      </c>
      <c r="M962" s="51" t="s">
        <v>14</v>
      </c>
      <c r="N962" s="68">
        <v>55</v>
      </c>
    </row>
    <row r="963" spans="1:14" ht="25">
      <c r="A963" s="50">
        <v>939</v>
      </c>
      <c r="B963" s="51" t="s">
        <v>1247</v>
      </c>
      <c r="C963" s="51" t="s">
        <v>570</v>
      </c>
      <c r="D963" s="51" t="s">
        <v>176</v>
      </c>
      <c r="E963" s="51" t="s">
        <v>60</v>
      </c>
      <c r="F963" s="51" t="s">
        <v>139</v>
      </c>
      <c r="G963" s="52" t="s">
        <v>140</v>
      </c>
      <c r="H963" s="52" t="s">
        <v>170</v>
      </c>
      <c r="I963" s="51" t="s">
        <v>387</v>
      </c>
      <c r="J963" s="51" t="s">
        <v>48</v>
      </c>
      <c r="K963" s="51" t="s">
        <v>143</v>
      </c>
      <c r="L963" s="53">
        <v>5</v>
      </c>
      <c r="M963" s="51" t="s">
        <v>14</v>
      </c>
      <c r="N963" s="68">
        <v>50</v>
      </c>
    </row>
    <row r="964" spans="1:14" ht="25">
      <c r="A964" s="50">
        <v>940</v>
      </c>
      <c r="B964" s="51" t="s">
        <v>1248</v>
      </c>
      <c r="C964" s="51" t="s">
        <v>570</v>
      </c>
      <c r="D964" s="51" t="s">
        <v>176</v>
      </c>
      <c r="E964" s="51" t="s">
        <v>60</v>
      </c>
      <c r="F964" s="51" t="s">
        <v>139</v>
      </c>
      <c r="G964" s="52" t="s">
        <v>140</v>
      </c>
      <c r="H964" s="52" t="s">
        <v>170</v>
      </c>
      <c r="I964" s="51" t="s">
        <v>387</v>
      </c>
      <c r="J964" s="51" t="s">
        <v>48</v>
      </c>
      <c r="K964" s="51" t="s">
        <v>143</v>
      </c>
      <c r="L964" s="53">
        <v>5</v>
      </c>
      <c r="M964" s="51" t="s">
        <v>14</v>
      </c>
      <c r="N964" s="68">
        <v>50</v>
      </c>
    </row>
    <row r="965" spans="1:14" ht="25">
      <c r="A965" s="50">
        <v>941</v>
      </c>
      <c r="B965" s="51" t="s">
        <v>1249</v>
      </c>
      <c r="C965" s="51" t="s">
        <v>570</v>
      </c>
      <c r="D965" s="51" t="s">
        <v>176</v>
      </c>
      <c r="E965" s="51" t="s">
        <v>60</v>
      </c>
      <c r="F965" s="51" t="s">
        <v>139</v>
      </c>
      <c r="G965" s="52" t="s">
        <v>140</v>
      </c>
      <c r="H965" s="52" t="s">
        <v>170</v>
      </c>
      <c r="I965" s="51" t="s">
        <v>387</v>
      </c>
      <c r="J965" s="51" t="s">
        <v>48</v>
      </c>
      <c r="K965" s="51" t="s">
        <v>143</v>
      </c>
      <c r="L965" s="53">
        <v>5</v>
      </c>
      <c r="M965" s="51" t="s">
        <v>14</v>
      </c>
      <c r="N965" s="68">
        <v>55</v>
      </c>
    </row>
    <row r="966" spans="1:14" ht="25">
      <c r="A966" s="50">
        <v>942</v>
      </c>
      <c r="B966" s="51" t="s">
        <v>1250</v>
      </c>
      <c r="C966" s="51" t="s">
        <v>570</v>
      </c>
      <c r="D966" s="51" t="s">
        <v>176</v>
      </c>
      <c r="E966" s="51" t="s">
        <v>60</v>
      </c>
      <c r="F966" s="51" t="s">
        <v>139</v>
      </c>
      <c r="G966" s="52" t="s">
        <v>140</v>
      </c>
      <c r="H966" s="52" t="s">
        <v>170</v>
      </c>
      <c r="I966" s="51" t="s">
        <v>387</v>
      </c>
      <c r="J966" s="51" t="s">
        <v>48</v>
      </c>
      <c r="K966" s="51" t="s">
        <v>143</v>
      </c>
      <c r="L966" s="53">
        <v>5</v>
      </c>
      <c r="M966" s="51" t="s">
        <v>14</v>
      </c>
      <c r="N966" s="68">
        <v>110</v>
      </c>
    </row>
    <row r="967" spans="1:14" ht="25">
      <c r="A967" s="50">
        <v>943</v>
      </c>
      <c r="B967" s="51" t="s">
        <v>1251</v>
      </c>
      <c r="C967" s="51" t="s">
        <v>570</v>
      </c>
      <c r="D967" s="51" t="s">
        <v>176</v>
      </c>
      <c r="E967" s="51" t="s">
        <v>60</v>
      </c>
      <c r="F967" s="51" t="s">
        <v>139</v>
      </c>
      <c r="G967" s="52" t="s">
        <v>140</v>
      </c>
      <c r="H967" s="52" t="s">
        <v>170</v>
      </c>
      <c r="I967" s="51" t="s">
        <v>387</v>
      </c>
      <c r="J967" s="51" t="s">
        <v>48</v>
      </c>
      <c r="K967" s="51" t="s">
        <v>143</v>
      </c>
      <c r="L967" s="53">
        <v>5</v>
      </c>
      <c r="M967" s="51" t="s">
        <v>14</v>
      </c>
      <c r="N967" s="68">
        <v>350</v>
      </c>
    </row>
    <row r="968" spans="1:14" ht="25">
      <c r="A968" s="50">
        <v>944</v>
      </c>
      <c r="B968" s="51" t="s">
        <v>1252</v>
      </c>
      <c r="C968" s="51" t="s">
        <v>570</v>
      </c>
      <c r="D968" s="51" t="s">
        <v>176</v>
      </c>
      <c r="E968" s="51" t="s">
        <v>60</v>
      </c>
      <c r="F968" s="51" t="s">
        <v>139</v>
      </c>
      <c r="G968" s="52" t="s">
        <v>140</v>
      </c>
      <c r="H968" s="52" t="s">
        <v>170</v>
      </c>
      <c r="I968" s="51" t="s">
        <v>387</v>
      </c>
      <c r="J968" s="51" t="s">
        <v>48</v>
      </c>
      <c r="K968" s="51" t="s">
        <v>143</v>
      </c>
      <c r="L968" s="53">
        <v>1</v>
      </c>
      <c r="M968" s="51" t="s">
        <v>14</v>
      </c>
      <c r="N968" s="68">
        <v>100</v>
      </c>
    </row>
    <row r="969" spans="1:14" ht="25">
      <c r="A969" s="50">
        <v>945</v>
      </c>
      <c r="B969" s="51" t="s">
        <v>1253</v>
      </c>
      <c r="C969" s="51" t="s">
        <v>570</v>
      </c>
      <c r="D969" s="51" t="s">
        <v>176</v>
      </c>
      <c r="E969" s="51" t="s">
        <v>60</v>
      </c>
      <c r="F969" s="51" t="s">
        <v>139</v>
      </c>
      <c r="G969" s="52" t="s">
        <v>140</v>
      </c>
      <c r="H969" s="52" t="s">
        <v>170</v>
      </c>
      <c r="I969" s="51" t="s">
        <v>387</v>
      </c>
      <c r="J969" s="51" t="s">
        <v>48</v>
      </c>
      <c r="K969" s="51" t="s">
        <v>143</v>
      </c>
      <c r="L969" s="53">
        <v>2</v>
      </c>
      <c r="M969" s="51" t="s">
        <v>14</v>
      </c>
      <c r="N969" s="68">
        <v>700</v>
      </c>
    </row>
    <row r="970" spans="1:14" ht="25">
      <c r="A970" s="50">
        <v>946</v>
      </c>
      <c r="B970" s="51" t="s">
        <v>1254</v>
      </c>
      <c r="C970" s="51" t="s">
        <v>570</v>
      </c>
      <c r="D970" s="51" t="s">
        <v>176</v>
      </c>
      <c r="E970" s="51" t="s">
        <v>60</v>
      </c>
      <c r="F970" s="51" t="s">
        <v>139</v>
      </c>
      <c r="G970" s="52" t="s">
        <v>140</v>
      </c>
      <c r="H970" s="52" t="s">
        <v>170</v>
      </c>
      <c r="I970" s="51" t="s">
        <v>387</v>
      </c>
      <c r="J970" s="51" t="s">
        <v>48</v>
      </c>
      <c r="K970" s="51" t="s">
        <v>143</v>
      </c>
      <c r="L970" s="53">
        <v>2</v>
      </c>
      <c r="M970" s="51" t="s">
        <v>14</v>
      </c>
      <c r="N970" s="68">
        <v>70</v>
      </c>
    </row>
    <row r="971" spans="1:14" ht="25">
      <c r="A971" s="50">
        <v>947</v>
      </c>
      <c r="B971" s="51" t="s">
        <v>1255</v>
      </c>
      <c r="C971" s="51" t="s">
        <v>570</v>
      </c>
      <c r="D971" s="51" t="s">
        <v>176</v>
      </c>
      <c r="E971" s="51" t="s">
        <v>60</v>
      </c>
      <c r="F971" s="51" t="s">
        <v>139</v>
      </c>
      <c r="G971" s="52" t="s">
        <v>140</v>
      </c>
      <c r="H971" s="52" t="s">
        <v>170</v>
      </c>
      <c r="I971" s="51" t="s">
        <v>387</v>
      </c>
      <c r="J971" s="51" t="s">
        <v>48</v>
      </c>
      <c r="K971" s="51" t="s">
        <v>143</v>
      </c>
      <c r="L971" s="53">
        <v>2</v>
      </c>
      <c r="M971" s="51" t="s">
        <v>14</v>
      </c>
      <c r="N971" s="68">
        <v>80</v>
      </c>
    </row>
    <row r="972" spans="1:14" ht="37.5">
      <c r="A972" s="50">
        <v>948</v>
      </c>
      <c r="B972" s="51" t="s">
        <v>1256</v>
      </c>
      <c r="C972" s="51" t="s">
        <v>570</v>
      </c>
      <c r="D972" s="51" t="s">
        <v>176</v>
      </c>
      <c r="E972" s="51" t="s">
        <v>60</v>
      </c>
      <c r="F972" s="51" t="s">
        <v>139</v>
      </c>
      <c r="G972" s="52" t="s">
        <v>140</v>
      </c>
      <c r="H972" s="52" t="s">
        <v>170</v>
      </c>
      <c r="I972" s="51" t="s">
        <v>387</v>
      </c>
      <c r="J972" s="51" t="s">
        <v>48</v>
      </c>
      <c r="K972" s="51" t="s">
        <v>143</v>
      </c>
      <c r="L972" s="53">
        <v>2</v>
      </c>
      <c r="M972" s="51" t="s">
        <v>14</v>
      </c>
      <c r="N972" s="68">
        <v>260</v>
      </c>
    </row>
    <row r="973" spans="1:14" ht="25">
      <c r="A973" s="50">
        <v>949</v>
      </c>
      <c r="B973" s="51" t="s">
        <v>1257</v>
      </c>
      <c r="C973" s="51" t="s">
        <v>570</v>
      </c>
      <c r="D973" s="51" t="s">
        <v>176</v>
      </c>
      <c r="E973" s="51" t="s">
        <v>60</v>
      </c>
      <c r="F973" s="51" t="s">
        <v>139</v>
      </c>
      <c r="G973" s="52" t="s">
        <v>140</v>
      </c>
      <c r="H973" s="52" t="s">
        <v>170</v>
      </c>
      <c r="I973" s="51" t="s">
        <v>387</v>
      </c>
      <c r="J973" s="51" t="s">
        <v>48</v>
      </c>
      <c r="K973" s="51" t="s">
        <v>143</v>
      </c>
      <c r="L973" s="53">
        <v>2</v>
      </c>
      <c r="M973" s="51" t="s">
        <v>14</v>
      </c>
      <c r="N973" s="68">
        <v>360</v>
      </c>
    </row>
    <row r="974" spans="1:14" ht="25">
      <c r="A974" s="50">
        <v>950</v>
      </c>
      <c r="B974" s="51" t="s">
        <v>1258</v>
      </c>
      <c r="C974" s="51" t="s">
        <v>570</v>
      </c>
      <c r="D974" s="51" t="s">
        <v>176</v>
      </c>
      <c r="E974" s="51" t="s">
        <v>60</v>
      </c>
      <c r="F974" s="51" t="s">
        <v>139</v>
      </c>
      <c r="G974" s="52" t="s">
        <v>140</v>
      </c>
      <c r="H974" s="52" t="s">
        <v>170</v>
      </c>
      <c r="I974" s="51" t="s">
        <v>387</v>
      </c>
      <c r="J974" s="51" t="s">
        <v>48</v>
      </c>
      <c r="K974" s="51" t="s">
        <v>143</v>
      </c>
      <c r="L974" s="53">
        <v>2</v>
      </c>
      <c r="M974" s="51" t="s">
        <v>14</v>
      </c>
      <c r="N974" s="68">
        <v>450</v>
      </c>
    </row>
    <row r="975" spans="1:14" ht="25">
      <c r="A975" s="50">
        <v>951</v>
      </c>
      <c r="B975" s="51" t="s">
        <v>1259</v>
      </c>
      <c r="C975" s="51" t="s">
        <v>570</v>
      </c>
      <c r="D975" s="51" t="s">
        <v>176</v>
      </c>
      <c r="E975" s="51" t="s">
        <v>60</v>
      </c>
      <c r="F975" s="51" t="s">
        <v>139</v>
      </c>
      <c r="G975" s="52" t="s">
        <v>140</v>
      </c>
      <c r="H975" s="52" t="s">
        <v>170</v>
      </c>
      <c r="I975" s="51" t="s">
        <v>387</v>
      </c>
      <c r="J975" s="51" t="s">
        <v>48</v>
      </c>
      <c r="K975" s="51" t="s">
        <v>143</v>
      </c>
      <c r="L975" s="53">
        <v>2</v>
      </c>
      <c r="M975" s="51" t="s">
        <v>14</v>
      </c>
      <c r="N975" s="68">
        <v>950</v>
      </c>
    </row>
    <row r="976" spans="1:14" ht="25">
      <c r="A976" s="50">
        <v>952</v>
      </c>
      <c r="B976" s="51" t="s">
        <v>1260</v>
      </c>
      <c r="C976" s="51" t="s">
        <v>570</v>
      </c>
      <c r="D976" s="51" t="s">
        <v>176</v>
      </c>
      <c r="E976" s="51" t="s">
        <v>60</v>
      </c>
      <c r="F976" s="51" t="s">
        <v>139</v>
      </c>
      <c r="G976" s="52" t="s">
        <v>140</v>
      </c>
      <c r="H976" s="52" t="s">
        <v>170</v>
      </c>
      <c r="I976" s="51" t="s">
        <v>387</v>
      </c>
      <c r="J976" s="51" t="s">
        <v>48</v>
      </c>
      <c r="K976" s="51" t="s">
        <v>143</v>
      </c>
      <c r="L976" s="53">
        <v>2</v>
      </c>
      <c r="M976" s="51" t="s">
        <v>1169</v>
      </c>
      <c r="N976" s="68">
        <v>950</v>
      </c>
    </row>
    <row r="977" spans="1:14" ht="25">
      <c r="A977" s="50">
        <v>953</v>
      </c>
      <c r="B977" s="51" t="s">
        <v>1261</v>
      </c>
      <c r="C977" s="51" t="s">
        <v>570</v>
      </c>
      <c r="D977" s="51" t="s">
        <v>176</v>
      </c>
      <c r="E977" s="51" t="s">
        <v>60</v>
      </c>
      <c r="F977" s="51" t="s">
        <v>139</v>
      </c>
      <c r="G977" s="52" t="s">
        <v>140</v>
      </c>
      <c r="H977" s="52" t="s">
        <v>170</v>
      </c>
      <c r="I977" s="51" t="s">
        <v>387</v>
      </c>
      <c r="J977" s="51" t="s">
        <v>48</v>
      </c>
      <c r="K977" s="51" t="s">
        <v>143</v>
      </c>
      <c r="L977" s="53">
        <v>2</v>
      </c>
      <c r="M977" s="51" t="s">
        <v>14</v>
      </c>
      <c r="N977" s="68">
        <v>300</v>
      </c>
    </row>
    <row r="978" spans="1:14" ht="25">
      <c r="A978" s="50">
        <v>954</v>
      </c>
      <c r="B978" s="51" t="s">
        <v>1262</v>
      </c>
      <c r="C978" s="51" t="s">
        <v>570</v>
      </c>
      <c r="D978" s="51" t="s">
        <v>176</v>
      </c>
      <c r="E978" s="51" t="s">
        <v>60</v>
      </c>
      <c r="F978" s="51" t="s">
        <v>139</v>
      </c>
      <c r="G978" s="52" t="s">
        <v>140</v>
      </c>
      <c r="H978" s="52" t="s">
        <v>170</v>
      </c>
      <c r="I978" s="51" t="s">
        <v>387</v>
      </c>
      <c r="J978" s="51" t="s">
        <v>48</v>
      </c>
      <c r="K978" s="51" t="s">
        <v>143</v>
      </c>
      <c r="L978" s="53">
        <v>2</v>
      </c>
      <c r="M978" s="51" t="s">
        <v>1263</v>
      </c>
      <c r="N978" s="68">
        <v>250</v>
      </c>
    </row>
    <row r="979" spans="1:14" ht="25">
      <c r="A979" s="50">
        <v>955</v>
      </c>
      <c r="B979" s="51" t="s">
        <v>1264</v>
      </c>
      <c r="C979" s="51" t="s">
        <v>570</v>
      </c>
      <c r="D979" s="51" t="s">
        <v>176</v>
      </c>
      <c r="E979" s="51" t="s">
        <v>60</v>
      </c>
      <c r="F979" s="51" t="s">
        <v>139</v>
      </c>
      <c r="G979" s="52" t="s">
        <v>140</v>
      </c>
      <c r="H979" s="52" t="s">
        <v>170</v>
      </c>
      <c r="I979" s="51" t="s">
        <v>387</v>
      </c>
      <c r="J979" s="51" t="s">
        <v>48</v>
      </c>
      <c r="K979" s="51" t="s">
        <v>143</v>
      </c>
      <c r="L979" s="53">
        <v>2</v>
      </c>
      <c r="M979" s="51" t="s">
        <v>14</v>
      </c>
      <c r="N979" s="68">
        <v>50</v>
      </c>
    </row>
    <row r="980" spans="1:14" ht="25">
      <c r="A980" s="50">
        <v>956</v>
      </c>
      <c r="B980" s="51" t="s">
        <v>1265</v>
      </c>
      <c r="C980" s="51" t="s">
        <v>570</v>
      </c>
      <c r="D980" s="51" t="s">
        <v>176</v>
      </c>
      <c r="E980" s="51" t="s">
        <v>60</v>
      </c>
      <c r="F980" s="51" t="s">
        <v>139</v>
      </c>
      <c r="G980" s="52" t="s">
        <v>140</v>
      </c>
      <c r="H980" s="52" t="s">
        <v>170</v>
      </c>
      <c r="I980" s="51" t="s">
        <v>387</v>
      </c>
      <c r="J980" s="51" t="s">
        <v>48</v>
      </c>
      <c r="K980" s="51" t="s">
        <v>143</v>
      </c>
      <c r="L980" s="53">
        <v>5</v>
      </c>
      <c r="M980" s="51" t="s">
        <v>14</v>
      </c>
      <c r="N980" s="68">
        <v>100</v>
      </c>
    </row>
    <row r="981" spans="1:14" ht="25">
      <c r="A981" s="50">
        <v>957</v>
      </c>
      <c r="B981" s="51" t="s">
        <v>1266</v>
      </c>
      <c r="C981" s="51" t="s">
        <v>570</v>
      </c>
      <c r="D981" s="51" t="s">
        <v>176</v>
      </c>
      <c r="E981" s="51" t="s">
        <v>60</v>
      </c>
      <c r="F981" s="51" t="s">
        <v>139</v>
      </c>
      <c r="G981" s="52" t="s">
        <v>140</v>
      </c>
      <c r="H981" s="52" t="s">
        <v>170</v>
      </c>
      <c r="I981" s="51" t="s">
        <v>387</v>
      </c>
      <c r="J981" s="51" t="s">
        <v>48</v>
      </c>
      <c r="K981" s="51" t="s">
        <v>143</v>
      </c>
      <c r="L981" s="53">
        <v>20</v>
      </c>
      <c r="M981" s="51" t="s">
        <v>14</v>
      </c>
      <c r="N981" s="68">
        <v>25</v>
      </c>
    </row>
    <row r="982" spans="1:14" ht="25">
      <c r="A982" s="50">
        <v>958</v>
      </c>
      <c r="B982" s="51" t="s">
        <v>1267</v>
      </c>
      <c r="C982" s="51" t="s">
        <v>570</v>
      </c>
      <c r="D982" s="51" t="s">
        <v>176</v>
      </c>
      <c r="E982" s="51" t="s">
        <v>60</v>
      </c>
      <c r="F982" s="51" t="s">
        <v>139</v>
      </c>
      <c r="G982" s="52" t="s">
        <v>140</v>
      </c>
      <c r="H982" s="52" t="s">
        <v>170</v>
      </c>
      <c r="I982" s="51" t="s">
        <v>387</v>
      </c>
      <c r="J982" s="51" t="s">
        <v>48</v>
      </c>
      <c r="K982" s="51" t="s">
        <v>143</v>
      </c>
      <c r="L982" s="53">
        <v>10</v>
      </c>
      <c r="M982" s="51" t="s">
        <v>1268</v>
      </c>
      <c r="N982" s="68">
        <v>270</v>
      </c>
    </row>
    <row r="983" spans="1:14" ht="25">
      <c r="A983" s="50">
        <v>959</v>
      </c>
      <c r="B983" s="51" t="s">
        <v>1269</v>
      </c>
      <c r="C983" s="51" t="s">
        <v>570</v>
      </c>
      <c r="D983" s="51" t="s">
        <v>176</v>
      </c>
      <c r="E983" s="51" t="s">
        <v>60</v>
      </c>
      <c r="F983" s="51" t="s">
        <v>139</v>
      </c>
      <c r="G983" s="52" t="s">
        <v>140</v>
      </c>
      <c r="H983" s="52" t="s">
        <v>170</v>
      </c>
      <c r="I983" s="51" t="s">
        <v>387</v>
      </c>
      <c r="J983" s="51" t="s">
        <v>48</v>
      </c>
      <c r="K983" s="51" t="s">
        <v>143</v>
      </c>
      <c r="L983" s="53">
        <v>5</v>
      </c>
      <c r="M983" s="51" t="s">
        <v>14</v>
      </c>
      <c r="N983" s="68">
        <v>100</v>
      </c>
    </row>
    <row r="984" spans="1:14" ht="25">
      <c r="A984" s="50">
        <v>960</v>
      </c>
      <c r="B984" s="51" t="s">
        <v>1270</v>
      </c>
      <c r="C984" s="51" t="s">
        <v>570</v>
      </c>
      <c r="D984" s="51" t="s">
        <v>176</v>
      </c>
      <c r="E984" s="51" t="s">
        <v>60</v>
      </c>
      <c r="F984" s="51" t="s">
        <v>139</v>
      </c>
      <c r="G984" s="52" t="s">
        <v>140</v>
      </c>
      <c r="H984" s="52" t="s">
        <v>170</v>
      </c>
      <c r="I984" s="51" t="s">
        <v>387</v>
      </c>
      <c r="J984" s="51" t="s">
        <v>48</v>
      </c>
      <c r="K984" s="51" t="s">
        <v>143</v>
      </c>
      <c r="L984" s="53">
        <v>20</v>
      </c>
      <c r="M984" s="51" t="s">
        <v>14</v>
      </c>
      <c r="N984" s="68">
        <v>700</v>
      </c>
    </row>
    <row r="985" spans="1:14" ht="25">
      <c r="A985" s="50">
        <v>961</v>
      </c>
      <c r="B985" s="51" t="s">
        <v>1271</v>
      </c>
      <c r="C985" s="51" t="s">
        <v>570</v>
      </c>
      <c r="D985" s="51" t="s">
        <v>176</v>
      </c>
      <c r="E985" s="51" t="s">
        <v>60</v>
      </c>
      <c r="F985" s="51" t="s">
        <v>139</v>
      </c>
      <c r="G985" s="52" t="s">
        <v>140</v>
      </c>
      <c r="H985" s="52" t="s">
        <v>170</v>
      </c>
      <c r="I985" s="51" t="s">
        <v>387</v>
      </c>
      <c r="J985" s="51" t="s">
        <v>48</v>
      </c>
      <c r="K985" s="51" t="s">
        <v>143</v>
      </c>
      <c r="L985" s="53">
        <v>5</v>
      </c>
      <c r="M985" s="51" t="s">
        <v>14</v>
      </c>
      <c r="N985" s="68">
        <v>15</v>
      </c>
    </row>
    <row r="986" spans="1:14" ht="25">
      <c r="A986" s="50">
        <v>962</v>
      </c>
      <c r="B986" s="51" t="s">
        <v>1272</v>
      </c>
      <c r="C986" s="51" t="s">
        <v>570</v>
      </c>
      <c r="D986" s="51" t="s">
        <v>176</v>
      </c>
      <c r="E986" s="51" t="s">
        <v>60</v>
      </c>
      <c r="F986" s="51" t="s">
        <v>139</v>
      </c>
      <c r="G986" s="52" t="s">
        <v>140</v>
      </c>
      <c r="H986" s="52" t="s">
        <v>170</v>
      </c>
      <c r="I986" s="51" t="s">
        <v>387</v>
      </c>
      <c r="J986" s="51" t="s">
        <v>48</v>
      </c>
      <c r="K986" s="51" t="s">
        <v>143</v>
      </c>
      <c r="L986" s="53">
        <v>5</v>
      </c>
      <c r="M986" s="51" t="s">
        <v>14</v>
      </c>
      <c r="N986" s="68">
        <v>30</v>
      </c>
    </row>
    <row r="987" spans="1:14" ht="62.5">
      <c r="A987" s="50">
        <v>963</v>
      </c>
      <c r="B987" s="51" t="s">
        <v>1273</v>
      </c>
      <c r="C987" s="51" t="s">
        <v>570</v>
      </c>
      <c r="D987" s="51" t="s">
        <v>176</v>
      </c>
      <c r="E987" s="51" t="s">
        <v>60</v>
      </c>
      <c r="F987" s="51" t="s">
        <v>139</v>
      </c>
      <c r="G987" s="52" t="s">
        <v>140</v>
      </c>
      <c r="H987" s="52" t="s">
        <v>170</v>
      </c>
      <c r="I987" s="51" t="s">
        <v>387</v>
      </c>
      <c r="J987" s="51" t="s">
        <v>48</v>
      </c>
      <c r="K987" s="51" t="s">
        <v>143</v>
      </c>
      <c r="L987" s="53">
        <v>6</v>
      </c>
      <c r="M987" s="51" t="s">
        <v>14</v>
      </c>
      <c r="N987" s="68">
        <v>300</v>
      </c>
    </row>
    <row r="988" spans="1:14" ht="62.5">
      <c r="A988" s="50">
        <v>964</v>
      </c>
      <c r="B988" s="51" t="s">
        <v>1274</v>
      </c>
      <c r="C988" s="51" t="s">
        <v>570</v>
      </c>
      <c r="D988" s="51" t="s">
        <v>176</v>
      </c>
      <c r="E988" s="51" t="s">
        <v>60</v>
      </c>
      <c r="F988" s="51" t="s">
        <v>139</v>
      </c>
      <c r="G988" s="52" t="s">
        <v>140</v>
      </c>
      <c r="H988" s="52" t="s">
        <v>170</v>
      </c>
      <c r="I988" s="51" t="s">
        <v>387</v>
      </c>
      <c r="J988" s="51" t="s">
        <v>48</v>
      </c>
      <c r="K988" s="51" t="s">
        <v>143</v>
      </c>
      <c r="L988" s="53">
        <v>2</v>
      </c>
      <c r="M988" s="51" t="s">
        <v>14</v>
      </c>
      <c r="N988" s="68">
        <v>200</v>
      </c>
    </row>
    <row r="989" spans="1:14" ht="62.5">
      <c r="A989" s="50">
        <v>965</v>
      </c>
      <c r="B989" s="51" t="s">
        <v>1275</v>
      </c>
      <c r="C989" s="51" t="s">
        <v>570</v>
      </c>
      <c r="D989" s="51" t="s">
        <v>176</v>
      </c>
      <c r="E989" s="51" t="s">
        <v>60</v>
      </c>
      <c r="F989" s="51" t="s">
        <v>139</v>
      </c>
      <c r="G989" s="52" t="s">
        <v>140</v>
      </c>
      <c r="H989" s="52" t="s">
        <v>170</v>
      </c>
      <c r="I989" s="51" t="s">
        <v>387</v>
      </c>
      <c r="J989" s="51" t="s">
        <v>48</v>
      </c>
      <c r="K989" s="51" t="s">
        <v>143</v>
      </c>
      <c r="L989" s="53">
        <v>2</v>
      </c>
      <c r="M989" s="51" t="s">
        <v>14</v>
      </c>
      <c r="N989" s="68">
        <v>400</v>
      </c>
    </row>
    <row r="990" spans="1:14" ht="37.5">
      <c r="A990" s="50">
        <v>966</v>
      </c>
      <c r="B990" s="51" t="s">
        <v>1276</v>
      </c>
      <c r="C990" s="51" t="s">
        <v>570</v>
      </c>
      <c r="D990" s="51" t="s">
        <v>176</v>
      </c>
      <c r="E990" s="51" t="s">
        <v>177</v>
      </c>
      <c r="F990" s="51" t="s">
        <v>139</v>
      </c>
      <c r="G990" s="52" t="s">
        <v>140</v>
      </c>
      <c r="H990" s="52" t="s">
        <v>170</v>
      </c>
      <c r="I990" s="51" t="s">
        <v>387</v>
      </c>
      <c r="J990" s="51" t="s">
        <v>48</v>
      </c>
      <c r="K990" s="51" t="s">
        <v>143</v>
      </c>
      <c r="L990" s="53">
        <v>2</v>
      </c>
      <c r="M990" s="51" t="s">
        <v>14</v>
      </c>
      <c r="N990" s="68">
        <v>14000</v>
      </c>
    </row>
    <row r="991" spans="1:14" ht="25">
      <c r="A991" s="50">
        <v>967</v>
      </c>
      <c r="B991" s="51" t="s">
        <v>1277</v>
      </c>
      <c r="C991" s="51" t="s">
        <v>570</v>
      </c>
      <c r="D991" s="51" t="s">
        <v>176</v>
      </c>
      <c r="E991" s="51" t="s">
        <v>177</v>
      </c>
      <c r="F991" s="51" t="s">
        <v>139</v>
      </c>
      <c r="G991" s="52" t="s">
        <v>140</v>
      </c>
      <c r="H991" s="52" t="s">
        <v>170</v>
      </c>
      <c r="I991" s="51" t="s">
        <v>387</v>
      </c>
      <c r="J991" s="51" t="s">
        <v>48</v>
      </c>
      <c r="K991" s="51" t="s">
        <v>143</v>
      </c>
      <c r="L991" s="53">
        <v>2</v>
      </c>
      <c r="M991" s="51" t="s">
        <v>14</v>
      </c>
      <c r="N991" s="68">
        <v>350</v>
      </c>
    </row>
    <row r="992" spans="1:14" ht="37.5">
      <c r="A992" s="50">
        <v>968</v>
      </c>
      <c r="B992" s="51" t="s">
        <v>1278</v>
      </c>
      <c r="C992" s="51" t="s">
        <v>570</v>
      </c>
      <c r="D992" s="51" t="s">
        <v>176</v>
      </c>
      <c r="E992" s="51" t="s">
        <v>177</v>
      </c>
      <c r="F992" s="51" t="s">
        <v>139</v>
      </c>
      <c r="G992" s="52" t="s">
        <v>140</v>
      </c>
      <c r="H992" s="52" t="s">
        <v>170</v>
      </c>
      <c r="I992" s="51" t="s">
        <v>387</v>
      </c>
      <c r="J992" s="51" t="s">
        <v>48</v>
      </c>
      <c r="K992" s="51" t="s">
        <v>143</v>
      </c>
      <c r="L992" s="53">
        <v>2</v>
      </c>
      <c r="M992" s="51" t="s">
        <v>14</v>
      </c>
      <c r="N992" s="68">
        <v>1500</v>
      </c>
    </row>
    <row r="993" spans="1:14" ht="25">
      <c r="A993" s="50">
        <v>969</v>
      </c>
      <c r="B993" s="51" t="s">
        <v>1279</v>
      </c>
      <c r="C993" s="51" t="s">
        <v>570</v>
      </c>
      <c r="D993" s="51" t="s">
        <v>176</v>
      </c>
      <c r="E993" s="51" t="s">
        <v>177</v>
      </c>
      <c r="F993" s="51" t="s">
        <v>139</v>
      </c>
      <c r="G993" s="52" t="s">
        <v>140</v>
      </c>
      <c r="H993" s="52" t="s">
        <v>170</v>
      </c>
      <c r="I993" s="51" t="s">
        <v>387</v>
      </c>
      <c r="J993" s="51" t="s">
        <v>48</v>
      </c>
      <c r="K993" s="51" t="s">
        <v>143</v>
      </c>
      <c r="L993" s="53">
        <v>3</v>
      </c>
      <c r="M993" s="51" t="s">
        <v>14</v>
      </c>
      <c r="N993" s="68">
        <v>200</v>
      </c>
    </row>
    <row r="994" spans="1:14" ht="62.5">
      <c r="A994" s="50">
        <v>970</v>
      </c>
      <c r="B994" s="58" t="s">
        <v>1280</v>
      </c>
      <c r="C994" s="58" t="s">
        <v>570</v>
      </c>
      <c r="D994" s="51" t="s">
        <v>176</v>
      </c>
      <c r="E994" s="58" t="s">
        <v>177</v>
      </c>
      <c r="F994" s="58" t="s">
        <v>139</v>
      </c>
      <c r="G994" s="59" t="s">
        <v>140</v>
      </c>
      <c r="H994" s="59" t="s">
        <v>170</v>
      </c>
      <c r="I994" s="51" t="s">
        <v>387</v>
      </c>
      <c r="J994" s="51" t="s">
        <v>48</v>
      </c>
      <c r="K994" s="51" t="s">
        <v>143</v>
      </c>
      <c r="L994" s="69">
        <v>1</v>
      </c>
      <c r="M994" s="58" t="s">
        <v>14</v>
      </c>
      <c r="N994" s="70">
        <v>1400</v>
      </c>
    </row>
    <row r="995" spans="1:14" ht="25">
      <c r="A995" s="50">
        <v>971</v>
      </c>
      <c r="B995" s="58" t="s">
        <v>1281</v>
      </c>
      <c r="C995" s="58" t="s">
        <v>570</v>
      </c>
      <c r="D995" s="51" t="s">
        <v>176</v>
      </c>
      <c r="E995" s="58" t="s">
        <v>177</v>
      </c>
      <c r="F995" s="58" t="s">
        <v>139</v>
      </c>
      <c r="G995" s="59" t="s">
        <v>140</v>
      </c>
      <c r="H995" s="59" t="s">
        <v>170</v>
      </c>
      <c r="I995" s="51" t="s">
        <v>387</v>
      </c>
      <c r="J995" s="51" t="s">
        <v>48</v>
      </c>
      <c r="K995" s="51" t="s">
        <v>143</v>
      </c>
      <c r="L995" s="69">
        <v>100</v>
      </c>
      <c r="M995" s="58" t="s">
        <v>1282</v>
      </c>
      <c r="N995" s="70">
        <v>6676</v>
      </c>
    </row>
    <row r="996" spans="1:14" ht="25">
      <c r="A996" s="50">
        <v>972</v>
      </c>
      <c r="B996" s="58" t="s">
        <v>1283</v>
      </c>
      <c r="C996" s="58" t="s">
        <v>570</v>
      </c>
      <c r="D996" s="51" t="s">
        <v>176</v>
      </c>
      <c r="E996" s="58" t="s">
        <v>60</v>
      </c>
      <c r="F996" s="58" t="s">
        <v>139</v>
      </c>
      <c r="G996" s="59" t="s">
        <v>140</v>
      </c>
      <c r="H996" s="59" t="s">
        <v>170</v>
      </c>
      <c r="I996" s="51" t="s">
        <v>387</v>
      </c>
      <c r="J996" s="51" t="s">
        <v>48</v>
      </c>
      <c r="K996" s="51" t="s">
        <v>143</v>
      </c>
      <c r="L996" s="69">
        <v>100</v>
      </c>
      <c r="M996" s="58" t="s">
        <v>1282</v>
      </c>
      <c r="N996" s="70">
        <v>6676</v>
      </c>
    </row>
    <row r="997" spans="1:14" ht="25">
      <c r="A997" s="50">
        <v>973</v>
      </c>
      <c r="B997" s="58" t="s">
        <v>1284</v>
      </c>
      <c r="C997" s="58" t="s">
        <v>570</v>
      </c>
      <c r="D997" s="51" t="s">
        <v>176</v>
      </c>
      <c r="E997" s="58" t="s">
        <v>60</v>
      </c>
      <c r="F997" s="58" t="s">
        <v>139</v>
      </c>
      <c r="G997" s="59" t="s">
        <v>140</v>
      </c>
      <c r="H997" s="59" t="s">
        <v>170</v>
      </c>
      <c r="I997" s="51" t="s">
        <v>387</v>
      </c>
      <c r="J997" s="51" t="s">
        <v>48</v>
      </c>
      <c r="K997" s="51" t="s">
        <v>143</v>
      </c>
      <c r="L997" s="69">
        <v>200</v>
      </c>
      <c r="M997" s="58" t="s">
        <v>1282</v>
      </c>
      <c r="N997" s="70">
        <v>20910</v>
      </c>
    </row>
    <row r="998" spans="1:14" ht="25">
      <c r="A998" s="50">
        <v>974</v>
      </c>
      <c r="B998" s="58" t="s">
        <v>1285</v>
      </c>
      <c r="C998" s="58" t="s">
        <v>570</v>
      </c>
      <c r="D998" s="51" t="s">
        <v>176</v>
      </c>
      <c r="E998" s="58" t="s">
        <v>60</v>
      </c>
      <c r="F998" s="58" t="s">
        <v>139</v>
      </c>
      <c r="G998" s="59" t="s">
        <v>140</v>
      </c>
      <c r="H998" s="59" t="s">
        <v>170</v>
      </c>
      <c r="I998" s="51" t="s">
        <v>387</v>
      </c>
      <c r="J998" s="51" t="s">
        <v>48</v>
      </c>
      <c r="K998" s="51" t="s">
        <v>143</v>
      </c>
      <c r="L998" s="69">
        <v>300</v>
      </c>
      <c r="M998" s="58" t="s">
        <v>1282</v>
      </c>
      <c r="N998" s="70">
        <v>30912</v>
      </c>
    </row>
    <row r="999" spans="1:14" ht="25.5" thickBot="1">
      <c r="A999" s="50">
        <v>975</v>
      </c>
      <c r="B999" s="58" t="s">
        <v>1286</v>
      </c>
      <c r="C999" s="58" t="s">
        <v>570</v>
      </c>
      <c r="D999" s="51" t="s">
        <v>176</v>
      </c>
      <c r="E999" s="58" t="s">
        <v>60</v>
      </c>
      <c r="F999" s="58" t="s">
        <v>139</v>
      </c>
      <c r="G999" s="59" t="s">
        <v>140</v>
      </c>
      <c r="H999" s="59" t="s">
        <v>170</v>
      </c>
      <c r="I999" s="51" t="s">
        <v>387</v>
      </c>
      <c r="J999" s="51" t="s">
        <v>48</v>
      </c>
      <c r="K999" s="51" t="s">
        <v>143</v>
      </c>
      <c r="L999" s="69">
        <v>400</v>
      </c>
      <c r="M999" s="58" t="s">
        <v>1282</v>
      </c>
      <c r="N999" s="68">
        <v>38528</v>
      </c>
    </row>
    <row r="1000" spans="1:14" ht="15" thickBot="1">
      <c r="A1000" s="39"/>
      <c r="B1000" s="40" t="s">
        <v>134</v>
      </c>
      <c r="C1000" s="40"/>
      <c r="D1000" s="40"/>
      <c r="E1000" s="40"/>
      <c r="F1000" s="40"/>
      <c r="G1000" s="40"/>
      <c r="H1000" s="41"/>
      <c r="I1000" s="40"/>
      <c r="J1000" s="40"/>
      <c r="K1000" s="40"/>
      <c r="L1000" s="42"/>
      <c r="M1000" s="40"/>
      <c r="N1000" s="71">
        <f>SUM(N5:N999)</f>
        <v>15028551.100000009</v>
      </c>
    </row>
  </sheetData>
  <protectedRanges>
    <protectedRange sqref="B237:B256 B232:B234" name="Intervalo1_2"/>
    <protectedRange sqref="C237:C260 C232:C234" name="Intervalo1_1_1"/>
    <protectedRange sqref="B991:B995" name="Intervalo1_2_1_1"/>
  </protectedRange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23AA4-1767-40FD-8065-09DDD3004B0F}">
  <dimension ref="A1:M321"/>
  <sheetViews>
    <sheetView workbookViewId="0">
      <selection activeCell="J4" sqref="J4"/>
    </sheetView>
  </sheetViews>
  <sheetFormatPr defaultRowHeight="14.5"/>
  <cols>
    <col min="2" max="2" width="21.453125" customWidth="1"/>
    <col min="3" max="3" width="15.7265625" customWidth="1"/>
    <col min="4" max="4" width="14.1796875" customWidth="1"/>
    <col min="5" max="5" width="17.08984375" customWidth="1"/>
    <col min="6" max="6" width="15.453125" customWidth="1"/>
    <col min="7" max="7" width="20.6328125" customWidth="1"/>
    <col min="8" max="8" width="16.81640625" customWidth="1"/>
    <col min="9" max="9" width="19.26953125" customWidth="1"/>
    <col min="11" max="11" width="17.1796875" customWidth="1"/>
    <col min="12" max="12" width="17.7265625" customWidth="1"/>
    <col min="13" max="13" width="14.453125" customWidth="1"/>
  </cols>
  <sheetData>
    <row r="1" spans="1:13" ht="52.5">
      <c r="A1" s="72" t="s">
        <v>1287</v>
      </c>
      <c r="B1" s="72" t="s">
        <v>1288</v>
      </c>
      <c r="C1" s="72" t="s">
        <v>125</v>
      </c>
      <c r="D1" s="72" t="s">
        <v>126</v>
      </c>
      <c r="E1" s="72" t="s">
        <v>133</v>
      </c>
      <c r="F1" s="72" t="s">
        <v>14</v>
      </c>
      <c r="G1" s="72" t="s">
        <v>130</v>
      </c>
      <c r="H1" s="72" t="s">
        <v>134</v>
      </c>
      <c r="I1" s="72" t="s">
        <v>132</v>
      </c>
      <c r="J1" s="72" t="s">
        <v>131</v>
      </c>
      <c r="K1" s="72" t="s">
        <v>1289</v>
      </c>
      <c r="L1" s="72" t="s">
        <v>1290</v>
      </c>
      <c r="M1" s="72" t="s">
        <v>1291</v>
      </c>
    </row>
    <row r="2" spans="1:13" ht="26">
      <c r="A2" s="73">
        <v>1</v>
      </c>
      <c r="B2" s="73" t="s">
        <v>1292</v>
      </c>
      <c r="C2" s="73" t="s">
        <v>64</v>
      </c>
      <c r="D2" s="73" t="s">
        <v>151</v>
      </c>
      <c r="E2" s="73">
        <v>12</v>
      </c>
      <c r="F2" s="73" t="s">
        <v>1293</v>
      </c>
      <c r="G2" s="73" t="s">
        <v>142</v>
      </c>
      <c r="H2" s="74">
        <v>200000.52</v>
      </c>
      <c r="I2" s="73" t="s">
        <v>107</v>
      </c>
      <c r="J2" s="73" t="s">
        <v>48</v>
      </c>
      <c r="K2" s="75">
        <v>45717</v>
      </c>
      <c r="L2" s="73" t="s">
        <v>1294</v>
      </c>
      <c r="M2" s="73" t="s">
        <v>1295</v>
      </c>
    </row>
    <row r="3" spans="1:13" ht="26">
      <c r="A3" s="73">
        <v>2</v>
      </c>
      <c r="B3" s="73" t="s">
        <v>1296</v>
      </c>
      <c r="C3" s="73" t="s">
        <v>64</v>
      </c>
      <c r="D3" s="73" t="s">
        <v>151</v>
      </c>
      <c r="E3" s="76">
        <v>12</v>
      </c>
      <c r="F3" s="73" t="s">
        <v>1297</v>
      </c>
      <c r="G3" s="73" t="s">
        <v>1298</v>
      </c>
      <c r="H3" s="74">
        <v>150923.01999999999</v>
      </c>
      <c r="I3" s="73" t="s">
        <v>107</v>
      </c>
      <c r="J3" s="73" t="s">
        <v>48</v>
      </c>
      <c r="K3" s="75">
        <v>45605</v>
      </c>
      <c r="L3" s="73" t="s">
        <v>1299</v>
      </c>
      <c r="M3" s="73" t="s">
        <v>1295</v>
      </c>
    </row>
    <row r="4" spans="1:13" ht="26">
      <c r="A4" s="73">
        <v>3</v>
      </c>
      <c r="B4" s="73" t="s">
        <v>1300</v>
      </c>
      <c r="C4" s="73" t="s">
        <v>64</v>
      </c>
      <c r="D4" s="73" t="s">
        <v>151</v>
      </c>
      <c r="E4" s="73">
        <v>30000</v>
      </c>
      <c r="F4" s="73" t="s">
        <v>1301</v>
      </c>
      <c r="G4" s="73" t="s">
        <v>194</v>
      </c>
      <c r="H4" s="74">
        <v>43416.6</v>
      </c>
      <c r="I4" s="73" t="s">
        <v>143</v>
      </c>
      <c r="J4" s="73" t="s">
        <v>48</v>
      </c>
      <c r="K4" s="75">
        <v>45845</v>
      </c>
      <c r="L4" s="73" t="s">
        <v>1302</v>
      </c>
      <c r="M4" s="73" t="s">
        <v>1295</v>
      </c>
    </row>
    <row r="5" spans="1:13" ht="26">
      <c r="A5" s="73">
        <v>4</v>
      </c>
      <c r="B5" s="73" t="s">
        <v>1303</v>
      </c>
      <c r="C5" s="73" t="s">
        <v>64</v>
      </c>
      <c r="D5" s="73" t="s">
        <v>151</v>
      </c>
      <c r="E5" s="73">
        <v>12</v>
      </c>
      <c r="F5" s="73" t="s">
        <v>1297</v>
      </c>
      <c r="G5" s="73" t="s">
        <v>1304</v>
      </c>
      <c r="H5" s="74">
        <v>2280.8000000000002</v>
      </c>
      <c r="I5" s="73" t="s">
        <v>143</v>
      </c>
      <c r="J5" s="73" t="s">
        <v>48</v>
      </c>
      <c r="K5" s="75">
        <v>45726</v>
      </c>
      <c r="L5" s="73" t="s">
        <v>1305</v>
      </c>
      <c r="M5" s="73" t="s">
        <v>1295</v>
      </c>
    </row>
    <row r="6" spans="1:13" ht="26">
      <c r="A6" s="73">
        <v>4</v>
      </c>
      <c r="B6" s="73" t="s">
        <v>1303</v>
      </c>
      <c r="C6" s="73" t="s">
        <v>64</v>
      </c>
      <c r="D6" s="73" t="s">
        <v>151</v>
      </c>
      <c r="E6" s="73">
        <v>12</v>
      </c>
      <c r="F6" s="73" t="s">
        <v>1297</v>
      </c>
      <c r="G6" s="73" t="s">
        <v>1304</v>
      </c>
      <c r="H6" s="74">
        <v>6967.8</v>
      </c>
      <c r="I6" s="73" t="s">
        <v>143</v>
      </c>
      <c r="J6" s="73" t="s">
        <v>48</v>
      </c>
      <c r="K6" s="75">
        <v>45726</v>
      </c>
      <c r="L6" s="73" t="s">
        <v>1306</v>
      </c>
      <c r="M6" s="73" t="s">
        <v>1295</v>
      </c>
    </row>
    <row r="7" spans="1:13" ht="26">
      <c r="A7" s="73">
        <v>5</v>
      </c>
      <c r="B7" s="73" t="s">
        <v>1307</v>
      </c>
      <c r="C7" s="73" t="s">
        <v>64</v>
      </c>
      <c r="D7" s="73" t="s">
        <v>151</v>
      </c>
      <c r="E7" s="73">
        <v>12</v>
      </c>
      <c r="F7" s="73" t="s">
        <v>1297</v>
      </c>
      <c r="G7" s="73" t="s">
        <v>1308</v>
      </c>
      <c r="H7" s="74">
        <v>28592.46</v>
      </c>
      <c r="I7" s="73" t="s">
        <v>143</v>
      </c>
      <c r="J7" s="73" t="s">
        <v>48</v>
      </c>
      <c r="K7" s="75">
        <v>45864</v>
      </c>
      <c r="L7" s="73" t="s">
        <v>1309</v>
      </c>
      <c r="M7" s="73" t="s">
        <v>1295</v>
      </c>
    </row>
    <row r="8" spans="1:13" ht="26">
      <c r="A8" s="73">
        <v>6</v>
      </c>
      <c r="B8" s="73" t="s">
        <v>1310</v>
      </c>
      <c r="C8" s="73" t="s">
        <v>1311</v>
      </c>
      <c r="D8" s="73" t="s">
        <v>151</v>
      </c>
      <c r="E8" s="73"/>
      <c r="F8" s="73" t="s">
        <v>1297</v>
      </c>
      <c r="G8" s="73" t="s">
        <v>1312</v>
      </c>
      <c r="H8" s="74">
        <v>20965.419999999998</v>
      </c>
      <c r="I8" s="73" t="s">
        <v>143</v>
      </c>
      <c r="J8" s="73" t="s">
        <v>48</v>
      </c>
      <c r="K8" s="75">
        <v>45716</v>
      </c>
      <c r="L8" s="73" t="s">
        <v>1313</v>
      </c>
      <c r="M8" s="73" t="s">
        <v>1295</v>
      </c>
    </row>
    <row r="9" spans="1:13" ht="26">
      <c r="A9" s="73">
        <v>7</v>
      </c>
      <c r="B9" s="73" t="s">
        <v>1314</v>
      </c>
      <c r="C9" s="73" t="s">
        <v>1311</v>
      </c>
      <c r="D9" s="73" t="s">
        <v>151</v>
      </c>
      <c r="E9" s="73">
        <v>100</v>
      </c>
      <c r="F9" s="73" t="s">
        <v>1297</v>
      </c>
      <c r="G9" s="73" t="s">
        <v>1315</v>
      </c>
      <c r="H9" s="74">
        <v>39025.96</v>
      </c>
      <c r="I9" s="73" t="s">
        <v>143</v>
      </c>
      <c r="J9" s="73" t="s">
        <v>48</v>
      </c>
      <c r="K9" s="77">
        <v>45787</v>
      </c>
      <c r="L9" s="73" t="s">
        <v>1316</v>
      </c>
      <c r="M9" s="73" t="s">
        <v>1295</v>
      </c>
    </row>
    <row r="10" spans="1:13" ht="38.5">
      <c r="A10" s="73">
        <v>8</v>
      </c>
      <c r="B10" s="73" t="s">
        <v>1317</v>
      </c>
      <c r="C10" s="73" t="s">
        <v>1311</v>
      </c>
      <c r="D10" s="73" t="s">
        <v>151</v>
      </c>
      <c r="E10" s="73">
        <v>12000</v>
      </c>
      <c r="F10" s="73" t="s">
        <v>1318</v>
      </c>
      <c r="G10" s="73" t="s">
        <v>1319</v>
      </c>
      <c r="H10" s="74">
        <v>3120000</v>
      </c>
      <c r="I10" s="73" t="s">
        <v>143</v>
      </c>
      <c r="J10" s="73" t="s">
        <v>48</v>
      </c>
      <c r="K10" s="75">
        <v>45627</v>
      </c>
      <c r="L10" s="73" t="s">
        <v>1320</v>
      </c>
      <c r="M10" s="73" t="s">
        <v>1295</v>
      </c>
    </row>
    <row r="11" spans="1:13">
      <c r="A11" s="73">
        <v>9</v>
      </c>
      <c r="B11" s="73" t="s">
        <v>1321</v>
      </c>
      <c r="C11" s="73" t="s">
        <v>1322</v>
      </c>
      <c r="D11" s="73" t="s">
        <v>1323</v>
      </c>
      <c r="E11" s="73">
        <v>100</v>
      </c>
      <c r="F11" s="73" t="s">
        <v>1293</v>
      </c>
      <c r="G11" s="73"/>
      <c r="H11" s="74">
        <v>20000</v>
      </c>
      <c r="I11" s="73"/>
      <c r="J11" s="73" t="s">
        <v>48</v>
      </c>
      <c r="K11" s="75"/>
      <c r="L11" s="73"/>
      <c r="M11" s="73" t="s">
        <v>1295</v>
      </c>
    </row>
    <row r="12" spans="1:13" ht="63.5">
      <c r="A12" s="73">
        <v>10</v>
      </c>
      <c r="B12" s="73" t="s">
        <v>1324</v>
      </c>
      <c r="C12" s="73" t="s">
        <v>1322</v>
      </c>
      <c r="D12" s="73" t="s">
        <v>1323</v>
      </c>
      <c r="E12" s="73">
        <v>4000</v>
      </c>
      <c r="F12" s="73" t="s">
        <v>1293</v>
      </c>
      <c r="G12" s="73" t="s">
        <v>1325</v>
      </c>
      <c r="H12" s="74">
        <v>100000</v>
      </c>
      <c r="I12" s="73"/>
      <c r="J12" s="73" t="s">
        <v>48</v>
      </c>
      <c r="K12" s="75"/>
      <c r="L12" s="73"/>
      <c r="M12" s="73" t="s">
        <v>1295</v>
      </c>
    </row>
    <row r="13" spans="1:13" ht="51">
      <c r="A13" s="73">
        <v>11</v>
      </c>
      <c r="B13" s="73" t="s">
        <v>1326</v>
      </c>
      <c r="C13" s="73" t="s">
        <v>1311</v>
      </c>
      <c r="D13" s="73" t="s">
        <v>1323</v>
      </c>
      <c r="E13" s="73">
        <v>2000</v>
      </c>
      <c r="F13" s="73" t="s">
        <v>1293</v>
      </c>
      <c r="G13" s="73" t="s">
        <v>1327</v>
      </c>
      <c r="H13" s="74">
        <v>80000</v>
      </c>
      <c r="I13" s="73" t="s">
        <v>143</v>
      </c>
      <c r="J13" s="73" t="s">
        <v>48</v>
      </c>
      <c r="K13" s="75"/>
      <c r="L13" s="73"/>
      <c r="M13" s="73" t="s">
        <v>1295</v>
      </c>
    </row>
    <row r="14" spans="1:13" ht="38.5">
      <c r="A14" s="73">
        <v>12</v>
      </c>
      <c r="B14" s="73" t="s">
        <v>1328</v>
      </c>
      <c r="C14" s="73" t="s">
        <v>1311</v>
      </c>
      <c r="D14" s="73" t="s">
        <v>1323</v>
      </c>
      <c r="E14" s="73">
        <v>2000</v>
      </c>
      <c r="F14" s="73" t="s">
        <v>1293</v>
      </c>
      <c r="G14" s="73" t="s">
        <v>1329</v>
      </c>
      <c r="H14" s="74">
        <v>40000</v>
      </c>
      <c r="I14" s="73" t="s">
        <v>143</v>
      </c>
      <c r="J14" s="73" t="s">
        <v>48</v>
      </c>
      <c r="K14" s="75"/>
      <c r="L14" s="73"/>
      <c r="M14" s="73" t="s">
        <v>1295</v>
      </c>
    </row>
    <row r="15" spans="1:13" ht="26">
      <c r="A15" s="73">
        <v>13</v>
      </c>
      <c r="B15" s="73" t="s">
        <v>1330</v>
      </c>
      <c r="C15" s="73" t="s">
        <v>1311</v>
      </c>
      <c r="D15" s="73" t="s">
        <v>151</v>
      </c>
      <c r="E15" s="73">
        <v>12</v>
      </c>
      <c r="F15" s="73" t="s">
        <v>1331</v>
      </c>
      <c r="G15" s="73" t="s">
        <v>1332</v>
      </c>
      <c r="H15" s="74">
        <v>20000.310000000001</v>
      </c>
      <c r="I15" s="73" t="s">
        <v>143</v>
      </c>
      <c r="J15" s="73" t="s">
        <v>48</v>
      </c>
      <c r="K15" s="75">
        <v>45627</v>
      </c>
      <c r="L15" s="73" t="s">
        <v>1333</v>
      </c>
      <c r="M15" s="73" t="s">
        <v>1295</v>
      </c>
    </row>
    <row r="16" spans="1:13" ht="88.5">
      <c r="A16" s="73">
        <v>14</v>
      </c>
      <c r="B16" s="73" t="s">
        <v>1334</v>
      </c>
      <c r="C16" s="73" t="s">
        <v>1311</v>
      </c>
      <c r="D16" s="73" t="s">
        <v>1335</v>
      </c>
      <c r="E16" s="73">
        <v>12</v>
      </c>
      <c r="F16" s="73" t="s">
        <v>1336</v>
      </c>
      <c r="G16" s="73" t="s">
        <v>1337</v>
      </c>
      <c r="H16" s="74">
        <v>105358.6</v>
      </c>
      <c r="I16" s="73" t="s">
        <v>1338</v>
      </c>
      <c r="J16" s="73" t="s">
        <v>48</v>
      </c>
      <c r="K16" s="75">
        <v>45539</v>
      </c>
      <c r="L16" s="73" t="s">
        <v>1339</v>
      </c>
      <c r="M16" s="73" t="s">
        <v>1295</v>
      </c>
    </row>
    <row r="17" spans="1:13" ht="101">
      <c r="A17" s="73">
        <v>15</v>
      </c>
      <c r="B17" s="73" t="s">
        <v>1340</v>
      </c>
      <c r="C17" s="73" t="s">
        <v>1311</v>
      </c>
      <c r="D17" s="73" t="s">
        <v>1335</v>
      </c>
      <c r="E17" s="73">
        <v>12</v>
      </c>
      <c r="F17" s="73" t="s">
        <v>1336</v>
      </c>
      <c r="G17" s="73" t="s">
        <v>1341</v>
      </c>
      <c r="H17" s="74">
        <v>129000</v>
      </c>
      <c r="I17" s="73" t="s">
        <v>1338</v>
      </c>
      <c r="J17" s="73" t="s">
        <v>1342</v>
      </c>
      <c r="K17" s="75">
        <v>45539</v>
      </c>
      <c r="L17" s="73" t="s">
        <v>1343</v>
      </c>
      <c r="M17" s="73" t="s">
        <v>1344</v>
      </c>
    </row>
    <row r="18" spans="1:13" ht="138.5">
      <c r="A18" s="73">
        <v>17</v>
      </c>
      <c r="B18" s="73" t="s">
        <v>1345</v>
      </c>
      <c r="C18" s="73" t="s">
        <v>1322</v>
      </c>
      <c r="D18" s="73" t="s">
        <v>1335</v>
      </c>
      <c r="E18" s="73">
        <v>12</v>
      </c>
      <c r="F18" s="73" t="s">
        <v>1336</v>
      </c>
      <c r="G18" s="73" t="s">
        <v>1346</v>
      </c>
      <c r="H18" s="74">
        <v>200000</v>
      </c>
      <c r="I18" s="73" t="s">
        <v>1338</v>
      </c>
      <c r="J18" s="73" t="s">
        <v>1342</v>
      </c>
      <c r="K18" s="75">
        <v>45492</v>
      </c>
      <c r="L18" s="73" t="s">
        <v>1347</v>
      </c>
      <c r="M18" s="73" t="s">
        <v>1344</v>
      </c>
    </row>
    <row r="19" spans="1:13" ht="38.5">
      <c r="A19" s="73">
        <v>18</v>
      </c>
      <c r="B19" s="73" t="s">
        <v>1348</v>
      </c>
      <c r="C19" s="73" t="s">
        <v>1311</v>
      </c>
      <c r="D19" s="73" t="s">
        <v>151</v>
      </c>
      <c r="E19" s="73">
        <v>20</v>
      </c>
      <c r="F19" s="73" t="s">
        <v>1297</v>
      </c>
      <c r="G19" s="73" t="s">
        <v>1349</v>
      </c>
      <c r="H19" s="74">
        <v>3360</v>
      </c>
      <c r="I19" s="73" t="s">
        <v>143</v>
      </c>
      <c r="J19" s="73" t="s">
        <v>48</v>
      </c>
      <c r="K19" s="76"/>
      <c r="L19" s="76"/>
      <c r="M19" s="73" t="s">
        <v>1295</v>
      </c>
    </row>
    <row r="20" spans="1:13" ht="38.5">
      <c r="A20" s="73">
        <v>19</v>
      </c>
      <c r="B20" s="73" t="s">
        <v>1350</v>
      </c>
      <c r="C20" s="73" t="s">
        <v>64</v>
      </c>
      <c r="D20" s="73" t="s">
        <v>151</v>
      </c>
      <c r="E20" s="73">
        <v>12</v>
      </c>
      <c r="F20" s="73" t="s">
        <v>1331</v>
      </c>
      <c r="G20" s="73" t="s">
        <v>1351</v>
      </c>
      <c r="H20" s="74">
        <v>300000</v>
      </c>
      <c r="I20" s="73" t="s">
        <v>107</v>
      </c>
      <c r="J20" s="73" t="s">
        <v>48</v>
      </c>
      <c r="K20" s="76"/>
      <c r="L20" s="76"/>
      <c r="M20" s="73" t="s">
        <v>1295</v>
      </c>
    </row>
    <row r="21" spans="1:13" ht="38.5">
      <c r="A21" s="73">
        <v>20</v>
      </c>
      <c r="B21" s="73" t="s">
        <v>1352</v>
      </c>
      <c r="C21" s="73" t="s">
        <v>64</v>
      </c>
      <c r="D21" s="73" t="s">
        <v>1323</v>
      </c>
      <c r="E21" s="73">
        <v>150</v>
      </c>
      <c r="F21" s="73" t="s">
        <v>1293</v>
      </c>
      <c r="G21" s="73" t="s">
        <v>1353</v>
      </c>
      <c r="H21" s="74">
        <v>150000</v>
      </c>
      <c r="I21" s="73" t="s">
        <v>107</v>
      </c>
      <c r="J21" s="73" t="s">
        <v>48</v>
      </c>
      <c r="K21" s="76"/>
      <c r="L21" s="76"/>
      <c r="M21" s="73" t="s">
        <v>1295</v>
      </c>
    </row>
    <row r="22" spans="1:13" ht="38.5">
      <c r="A22" s="73">
        <v>21</v>
      </c>
      <c r="B22" s="73" t="s">
        <v>1354</v>
      </c>
      <c r="C22" s="73" t="s">
        <v>64</v>
      </c>
      <c r="D22" s="73" t="s">
        <v>1323</v>
      </c>
      <c r="E22" s="73">
        <v>50</v>
      </c>
      <c r="F22" s="73" t="s">
        <v>1293</v>
      </c>
      <c r="G22" s="73" t="s">
        <v>1353</v>
      </c>
      <c r="H22" s="74">
        <v>50000</v>
      </c>
      <c r="I22" s="73" t="s">
        <v>107</v>
      </c>
      <c r="J22" s="73" t="s">
        <v>48</v>
      </c>
      <c r="K22" s="76"/>
      <c r="L22" s="76"/>
      <c r="M22" s="73" t="s">
        <v>1295</v>
      </c>
    </row>
    <row r="23" spans="1:13" ht="38.5">
      <c r="A23" s="73">
        <v>22</v>
      </c>
      <c r="B23" s="73" t="s">
        <v>1355</v>
      </c>
      <c r="C23" s="73" t="s">
        <v>64</v>
      </c>
      <c r="D23" s="73" t="s">
        <v>1323</v>
      </c>
      <c r="E23" s="73">
        <v>50</v>
      </c>
      <c r="F23" s="73" t="s">
        <v>1293</v>
      </c>
      <c r="G23" s="73" t="s">
        <v>1353</v>
      </c>
      <c r="H23" s="74">
        <v>200000</v>
      </c>
      <c r="I23" s="73" t="s">
        <v>107</v>
      </c>
      <c r="J23" s="73" t="s">
        <v>48</v>
      </c>
      <c r="K23" s="76"/>
      <c r="L23" s="76"/>
      <c r="M23" s="73" t="s">
        <v>1295</v>
      </c>
    </row>
    <row r="24" spans="1:13" ht="38.5">
      <c r="A24" s="73">
        <v>23</v>
      </c>
      <c r="B24" s="73" t="s">
        <v>1356</v>
      </c>
      <c r="C24" s="73" t="s">
        <v>64</v>
      </c>
      <c r="D24" s="73" t="s">
        <v>1323</v>
      </c>
      <c r="E24" s="73">
        <v>5</v>
      </c>
      <c r="F24" s="73" t="s">
        <v>1293</v>
      </c>
      <c r="G24" s="73" t="s">
        <v>1357</v>
      </c>
      <c r="H24" s="74">
        <v>200000</v>
      </c>
      <c r="I24" s="73" t="s">
        <v>107</v>
      </c>
      <c r="J24" s="73" t="s">
        <v>172</v>
      </c>
      <c r="K24" s="76"/>
      <c r="L24" s="76"/>
      <c r="M24" s="73" t="s">
        <v>1295</v>
      </c>
    </row>
    <row r="25" spans="1:13" ht="38.5">
      <c r="A25" s="73">
        <v>24</v>
      </c>
      <c r="B25" s="73" t="s">
        <v>1358</v>
      </c>
      <c r="C25" s="73" t="s">
        <v>64</v>
      </c>
      <c r="D25" s="73" t="s">
        <v>25</v>
      </c>
      <c r="E25" s="73">
        <v>12</v>
      </c>
      <c r="F25" s="73" t="s">
        <v>1318</v>
      </c>
      <c r="G25" s="73" t="s">
        <v>1359</v>
      </c>
      <c r="H25" s="74">
        <v>600000</v>
      </c>
      <c r="I25" s="73" t="s">
        <v>107</v>
      </c>
      <c r="J25" s="73" t="s">
        <v>48</v>
      </c>
      <c r="K25" s="76"/>
      <c r="L25" s="76"/>
      <c r="M25" s="73" t="s">
        <v>1295</v>
      </c>
    </row>
    <row r="26" spans="1:13" ht="26">
      <c r="A26" s="73">
        <v>25</v>
      </c>
      <c r="B26" s="73" t="s">
        <v>1360</v>
      </c>
      <c r="C26" s="73" t="s">
        <v>64</v>
      </c>
      <c r="D26" s="73" t="s">
        <v>1335</v>
      </c>
      <c r="E26" s="73">
        <v>20</v>
      </c>
      <c r="F26" s="73" t="s">
        <v>1361</v>
      </c>
      <c r="G26" s="73" t="s">
        <v>1362</v>
      </c>
      <c r="H26" s="74">
        <v>500000</v>
      </c>
      <c r="I26" s="73" t="s">
        <v>143</v>
      </c>
      <c r="J26" s="73" t="s">
        <v>172</v>
      </c>
      <c r="K26" s="76"/>
      <c r="L26" s="76"/>
      <c r="M26" s="73" t="s">
        <v>1295</v>
      </c>
    </row>
    <row r="27" spans="1:13">
      <c r="A27" s="73">
        <v>26</v>
      </c>
      <c r="B27" s="73" t="s">
        <v>1363</v>
      </c>
      <c r="C27" s="73" t="s">
        <v>64</v>
      </c>
      <c r="D27" s="73" t="s">
        <v>1323</v>
      </c>
      <c r="E27" s="73">
        <v>2</v>
      </c>
      <c r="F27" s="73" t="s">
        <v>1293</v>
      </c>
      <c r="G27" s="73" t="s">
        <v>1364</v>
      </c>
      <c r="H27" s="74">
        <v>100000</v>
      </c>
      <c r="I27" s="73" t="s">
        <v>107</v>
      </c>
      <c r="J27" s="73" t="s">
        <v>172</v>
      </c>
      <c r="K27" s="76"/>
      <c r="L27" s="76"/>
      <c r="M27" s="73" t="s">
        <v>1295</v>
      </c>
    </row>
    <row r="28" spans="1:13">
      <c r="A28" s="73">
        <v>27</v>
      </c>
      <c r="B28" s="73" t="s">
        <v>1365</v>
      </c>
      <c r="C28" s="73" t="s">
        <v>1311</v>
      </c>
      <c r="D28" s="73" t="s">
        <v>177</v>
      </c>
      <c r="E28" s="73">
        <v>3</v>
      </c>
      <c r="F28" s="73" t="s">
        <v>14</v>
      </c>
      <c r="G28" s="73" t="s">
        <v>1366</v>
      </c>
      <c r="H28" s="74">
        <v>450</v>
      </c>
      <c r="I28" s="73" t="s">
        <v>107</v>
      </c>
      <c r="J28" s="73" t="s">
        <v>172</v>
      </c>
      <c r="K28" s="76"/>
      <c r="L28" s="76"/>
      <c r="M28" s="73" t="s">
        <v>1295</v>
      </c>
    </row>
    <row r="29" spans="1:13" ht="26">
      <c r="A29" s="73">
        <v>28</v>
      </c>
      <c r="B29" s="73" t="s">
        <v>1367</v>
      </c>
      <c r="C29" s="73" t="s">
        <v>1311</v>
      </c>
      <c r="D29" s="73" t="s">
        <v>177</v>
      </c>
      <c r="E29" s="73">
        <v>1</v>
      </c>
      <c r="F29" s="73" t="s">
        <v>14</v>
      </c>
      <c r="G29" s="73" t="s">
        <v>1366</v>
      </c>
      <c r="H29" s="74">
        <v>429</v>
      </c>
      <c r="I29" s="73" t="s">
        <v>107</v>
      </c>
      <c r="J29" s="73" t="s">
        <v>172</v>
      </c>
      <c r="K29" s="76"/>
      <c r="L29" s="76"/>
      <c r="M29" s="73" t="s">
        <v>1295</v>
      </c>
    </row>
    <row r="30" spans="1:13" ht="38.5">
      <c r="A30" s="73">
        <v>29</v>
      </c>
      <c r="B30" s="73" t="s">
        <v>1368</v>
      </c>
      <c r="C30" s="73" t="s">
        <v>1311</v>
      </c>
      <c r="D30" s="73" t="s">
        <v>177</v>
      </c>
      <c r="E30" s="73">
        <v>10</v>
      </c>
      <c r="F30" s="73" t="s">
        <v>14</v>
      </c>
      <c r="G30" s="73" t="s">
        <v>1366</v>
      </c>
      <c r="H30" s="74">
        <v>999</v>
      </c>
      <c r="I30" s="73" t="s">
        <v>107</v>
      </c>
      <c r="J30" s="73" t="s">
        <v>172</v>
      </c>
      <c r="K30" s="76"/>
      <c r="L30" s="76"/>
      <c r="M30" s="73" t="s">
        <v>1295</v>
      </c>
    </row>
    <row r="31" spans="1:13" ht="26">
      <c r="A31" s="73">
        <v>30</v>
      </c>
      <c r="B31" s="73" t="s">
        <v>1369</v>
      </c>
      <c r="C31" s="73" t="s">
        <v>1311</v>
      </c>
      <c r="D31" s="73" t="s">
        <v>177</v>
      </c>
      <c r="E31" s="73">
        <v>10</v>
      </c>
      <c r="F31" s="73" t="s">
        <v>14</v>
      </c>
      <c r="G31" s="73" t="s">
        <v>1366</v>
      </c>
      <c r="H31" s="74">
        <v>249</v>
      </c>
      <c r="I31" s="73" t="s">
        <v>107</v>
      </c>
      <c r="J31" s="73" t="s">
        <v>172</v>
      </c>
      <c r="K31" s="76"/>
      <c r="L31" s="76"/>
      <c r="M31" s="73" t="s">
        <v>1295</v>
      </c>
    </row>
    <row r="32" spans="1:13" ht="26">
      <c r="A32" s="73">
        <v>31</v>
      </c>
      <c r="B32" s="73" t="s">
        <v>1370</v>
      </c>
      <c r="C32" s="73" t="s">
        <v>1311</v>
      </c>
      <c r="D32" s="73" t="s">
        <v>177</v>
      </c>
      <c r="E32" s="73">
        <v>10</v>
      </c>
      <c r="F32" s="73" t="s">
        <v>14</v>
      </c>
      <c r="G32" s="73" t="s">
        <v>1366</v>
      </c>
      <c r="H32" s="74">
        <v>1200</v>
      </c>
      <c r="I32" s="73" t="s">
        <v>107</v>
      </c>
      <c r="J32" s="73" t="s">
        <v>172</v>
      </c>
      <c r="K32" s="76"/>
      <c r="L32" s="76"/>
      <c r="M32" s="73" t="s">
        <v>1295</v>
      </c>
    </row>
    <row r="33" spans="1:13" ht="26">
      <c r="A33" s="73">
        <v>32</v>
      </c>
      <c r="B33" s="73" t="s">
        <v>1371</v>
      </c>
      <c r="C33" s="73" t="s">
        <v>1311</v>
      </c>
      <c r="D33" s="73" t="s">
        <v>177</v>
      </c>
      <c r="E33" s="73">
        <v>2</v>
      </c>
      <c r="F33" s="73" t="s">
        <v>14</v>
      </c>
      <c r="G33" s="73" t="s">
        <v>1366</v>
      </c>
      <c r="H33" s="74">
        <v>10000</v>
      </c>
      <c r="I33" s="73" t="s">
        <v>107</v>
      </c>
      <c r="J33" s="73" t="s">
        <v>172</v>
      </c>
      <c r="K33" s="76"/>
      <c r="L33" s="76"/>
      <c r="M33" s="73" t="s">
        <v>1295</v>
      </c>
    </row>
    <row r="34" spans="1:13" ht="26">
      <c r="A34" s="73">
        <v>33</v>
      </c>
      <c r="B34" s="73" t="s">
        <v>1372</v>
      </c>
      <c r="C34" s="73" t="s">
        <v>1311</v>
      </c>
      <c r="D34" s="73" t="s">
        <v>177</v>
      </c>
      <c r="E34" s="73">
        <v>4</v>
      </c>
      <c r="F34" s="73" t="s">
        <v>14</v>
      </c>
      <c r="G34" s="73" t="s">
        <v>1366</v>
      </c>
      <c r="H34" s="74">
        <v>6000</v>
      </c>
      <c r="I34" s="73" t="s">
        <v>107</v>
      </c>
      <c r="J34" s="73" t="s">
        <v>172</v>
      </c>
      <c r="K34" s="76"/>
      <c r="L34" s="76"/>
      <c r="M34" s="73" t="s">
        <v>1295</v>
      </c>
    </row>
    <row r="35" spans="1:13" ht="26">
      <c r="A35" s="73">
        <v>34</v>
      </c>
      <c r="B35" s="73" t="s">
        <v>1373</v>
      </c>
      <c r="C35" s="73" t="s">
        <v>1311</v>
      </c>
      <c r="D35" s="73" t="s">
        <v>177</v>
      </c>
      <c r="E35" s="73">
        <v>10</v>
      </c>
      <c r="F35" s="73" t="s">
        <v>14</v>
      </c>
      <c r="G35" s="73" t="s">
        <v>1366</v>
      </c>
      <c r="H35" s="74">
        <v>1000</v>
      </c>
      <c r="I35" s="73" t="s">
        <v>107</v>
      </c>
      <c r="J35" s="73" t="s">
        <v>172</v>
      </c>
      <c r="K35" s="76"/>
      <c r="L35" s="76"/>
      <c r="M35" s="73" t="s">
        <v>1295</v>
      </c>
    </row>
    <row r="36" spans="1:13">
      <c r="A36" s="73">
        <v>35</v>
      </c>
      <c r="B36" s="73" t="s">
        <v>1374</v>
      </c>
      <c r="C36" s="73" t="s">
        <v>1311</v>
      </c>
      <c r="D36" s="73" t="s">
        <v>177</v>
      </c>
      <c r="E36" s="73">
        <v>6</v>
      </c>
      <c r="F36" s="73" t="s">
        <v>14</v>
      </c>
      <c r="G36" s="73" t="s">
        <v>1375</v>
      </c>
      <c r="H36" s="74">
        <v>1200</v>
      </c>
      <c r="I36" s="73" t="s">
        <v>107</v>
      </c>
      <c r="J36" s="73" t="s">
        <v>48</v>
      </c>
      <c r="K36" s="76"/>
      <c r="L36" s="76"/>
      <c r="M36" s="73" t="s">
        <v>1295</v>
      </c>
    </row>
    <row r="37" spans="1:13">
      <c r="A37" s="73">
        <v>36</v>
      </c>
      <c r="B37" s="73" t="s">
        <v>1376</v>
      </c>
      <c r="C37" s="73" t="s">
        <v>1311</v>
      </c>
      <c r="D37" s="73" t="s">
        <v>177</v>
      </c>
      <c r="E37" s="73">
        <v>8</v>
      </c>
      <c r="F37" s="73" t="s">
        <v>14</v>
      </c>
      <c r="G37" s="73" t="s">
        <v>1375</v>
      </c>
      <c r="H37" s="74">
        <v>5600</v>
      </c>
      <c r="I37" s="73" t="s">
        <v>107</v>
      </c>
      <c r="J37" s="73" t="s">
        <v>48</v>
      </c>
      <c r="K37" s="76"/>
      <c r="L37" s="76"/>
      <c r="M37" s="73" t="s">
        <v>1295</v>
      </c>
    </row>
    <row r="38" spans="1:13">
      <c r="A38" s="73">
        <v>37</v>
      </c>
      <c r="B38" s="73" t="s">
        <v>1377</v>
      </c>
      <c r="C38" s="73" t="s">
        <v>1311</v>
      </c>
      <c r="D38" s="73" t="s">
        <v>177</v>
      </c>
      <c r="E38" s="73">
        <v>30</v>
      </c>
      <c r="F38" s="73" t="s">
        <v>14</v>
      </c>
      <c r="G38" s="73" t="s">
        <v>1378</v>
      </c>
      <c r="H38" s="74">
        <v>150000</v>
      </c>
      <c r="I38" s="73"/>
      <c r="J38" s="73" t="s">
        <v>48</v>
      </c>
      <c r="K38" s="76"/>
      <c r="L38" s="76"/>
      <c r="M38" s="73" t="s">
        <v>1295</v>
      </c>
    </row>
    <row r="39" spans="1:13" ht="26">
      <c r="A39" s="73">
        <v>38</v>
      </c>
      <c r="B39" s="73" t="s">
        <v>1379</v>
      </c>
      <c r="C39" s="73" t="s">
        <v>1311</v>
      </c>
      <c r="D39" s="73" t="s">
        <v>177</v>
      </c>
      <c r="E39" s="73">
        <v>3</v>
      </c>
      <c r="F39" s="73" t="s">
        <v>14</v>
      </c>
      <c r="G39" s="73" t="s">
        <v>1375</v>
      </c>
      <c r="H39" s="74">
        <v>6600</v>
      </c>
      <c r="I39" s="73" t="s">
        <v>107</v>
      </c>
      <c r="J39" s="73" t="s">
        <v>48</v>
      </c>
      <c r="K39" s="76"/>
      <c r="L39" s="76"/>
      <c r="M39" s="73" t="s">
        <v>1295</v>
      </c>
    </row>
    <row r="40" spans="1:13" ht="26">
      <c r="A40" s="73">
        <v>39</v>
      </c>
      <c r="B40" s="73" t="s">
        <v>1380</v>
      </c>
      <c r="C40" s="73" t="s">
        <v>1311</v>
      </c>
      <c r="D40" s="73" t="s">
        <v>177</v>
      </c>
      <c r="E40" s="73">
        <v>2</v>
      </c>
      <c r="F40" s="73" t="s">
        <v>14</v>
      </c>
      <c r="G40" s="73" t="s">
        <v>1375</v>
      </c>
      <c r="H40" s="74">
        <v>400</v>
      </c>
      <c r="I40" s="73" t="s">
        <v>107</v>
      </c>
      <c r="J40" s="73" t="s">
        <v>48</v>
      </c>
      <c r="K40" s="76"/>
      <c r="L40" s="76"/>
      <c r="M40" s="73" t="s">
        <v>1295</v>
      </c>
    </row>
    <row r="41" spans="1:13" ht="26">
      <c r="A41" s="73">
        <v>40</v>
      </c>
      <c r="B41" s="73" t="s">
        <v>1381</v>
      </c>
      <c r="C41" s="73" t="s">
        <v>1311</v>
      </c>
      <c r="D41" s="73" t="s">
        <v>177</v>
      </c>
      <c r="E41" s="73">
        <v>10</v>
      </c>
      <c r="F41" s="73" t="s">
        <v>14</v>
      </c>
      <c r="G41" s="73" t="s">
        <v>1375</v>
      </c>
      <c r="H41" s="74">
        <v>2800</v>
      </c>
      <c r="I41" s="73" t="s">
        <v>107</v>
      </c>
      <c r="J41" s="73" t="s">
        <v>48</v>
      </c>
      <c r="K41" s="76"/>
      <c r="L41" s="76"/>
      <c r="M41" s="73" t="s">
        <v>1295</v>
      </c>
    </row>
    <row r="42" spans="1:13">
      <c r="A42" s="73">
        <v>41</v>
      </c>
      <c r="B42" s="73" t="s">
        <v>1382</v>
      </c>
      <c r="C42" s="73" t="s">
        <v>1311</v>
      </c>
      <c r="D42" s="73" t="s">
        <v>177</v>
      </c>
      <c r="E42" s="73">
        <v>10</v>
      </c>
      <c r="F42" s="73" t="s">
        <v>14</v>
      </c>
      <c r="G42" s="73" t="s">
        <v>1383</v>
      </c>
      <c r="H42" s="74">
        <v>250</v>
      </c>
      <c r="I42" s="73" t="s">
        <v>107</v>
      </c>
      <c r="J42" s="73" t="s">
        <v>48</v>
      </c>
      <c r="K42" s="76"/>
      <c r="L42" s="76"/>
      <c r="M42" s="73" t="s">
        <v>1295</v>
      </c>
    </row>
    <row r="43" spans="1:13" ht="26">
      <c r="A43" s="73">
        <v>42</v>
      </c>
      <c r="B43" s="73" t="s">
        <v>1384</v>
      </c>
      <c r="C43" s="73" t="s">
        <v>1311</v>
      </c>
      <c r="D43" s="73" t="s">
        <v>177</v>
      </c>
      <c r="E43" s="73">
        <v>4</v>
      </c>
      <c r="F43" s="73" t="s">
        <v>14</v>
      </c>
      <c r="G43" s="73" t="s">
        <v>1375</v>
      </c>
      <c r="H43" s="74">
        <v>600</v>
      </c>
      <c r="I43" s="73" t="s">
        <v>107</v>
      </c>
      <c r="J43" s="73" t="s">
        <v>48</v>
      </c>
      <c r="K43" s="76"/>
      <c r="L43" s="76"/>
      <c r="M43" s="73" t="s">
        <v>1295</v>
      </c>
    </row>
    <row r="44" spans="1:13" ht="26">
      <c r="A44" s="73">
        <v>43</v>
      </c>
      <c r="B44" s="73" t="s">
        <v>1385</v>
      </c>
      <c r="C44" s="73" t="s">
        <v>1311</v>
      </c>
      <c r="D44" s="73" t="s">
        <v>177</v>
      </c>
      <c r="E44" s="73">
        <v>12</v>
      </c>
      <c r="F44" s="73" t="s">
        <v>14</v>
      </c>
      <c r="G44" s="73" t="s">
        <v>1383</v>
      </c>
      <c r="H44" s="74">
        <v>720</v>
      </c>
      <c r="I44" s="73" t="s">
        <v>107</v>
      </c>
      <c r="J44" s="73" t="s">
        <v>48</v>
      </c>
      <c r="K44" s="76"/>
      <c r="L44" s="76"/>
      <c r="M44" s="73" t="s">
        <v>1295</v>
      </c>
    </row>
    <row r="45" spans="1:13">
      <c r="A45" s="73">
        <v>44</v>
      </c>
      <c r="B45" s="73" t="s">
        <v>1386</v>
      </c>
      <c r="C45" s="73" t="s">
        <v>1311</v>
      </c>
      <c r="D45" s="73" t="s">
        <v>177</v>
      </c>
      <c r="E45" s="73">
        <v>10</v>
      </c>
      <c r="F45" s="73" t="s">
        <v>14</v>
      </c>
      <c r="G45" s="73" t="s">
        <v>1375</v>
      </c>
      <c r="H45" s="74">
        <v>15000</v>
      </c>
      <c r="I45" s="73" t="s">
        <v>107</v>
      </c>
      <c r="J45" s="73" t="s">
        <v>48</v>
      </c>
      <c r="K45" s="76"/>
      <c r="L45" s="76"/>
      <c r="M45" s="73" t="s">
        <v>1295</v>
      </c>
    </row>
    <row r="46" spans="1:13" ht="38.5">
      <c r="A46" s="73">
        <v>45</v>
      </c>
      <c r="B46" s="73" t="s">
        <v>1387</v>
      </c>
      <c r="C46" s="73" t="s">
        <v>1311</v>
      </c>
      <c r="D46" s="73" t="s">
        <v>177</v>
      </c>
      <c r="E46" s="73">
        <v>30</v>
      </c>
      <c r="F46" s="73" t="s">
        <v>14</v>
      </c>
      <c r="G46" s="73" t="s">
        <v>1375</v>
      </c>
      <c r="H46" s="74">
        <v>6000</v>
      </c>
      <c r="I46" s="73" t="s">
        <v>107</v>
      </c>
      <c r="J46" s="73" t="s">
        <v>48</v>
      </c>
      <c r="K46" s="76"/>
      <c r="L46" s="76"/>
      <c r="M46" s="73" t="s">
        <v>1295</v>
      </c>
    </row>
    <row r="47" spans="1:13">
      <c r="A47" s="73">
        <v>46</v>
      </c>
      <c r="B47" s="73" t="s">
        <v>1388</v>
      </c>
      <c r="C47" s="73" t="s">
        <v>1311</v>
      </c>
      <c r="D47" s="73" t="s">
        <v>177</v>
      </c>
      <c r="E47" s="73">
        <v>3</v>
      </c>
      <c r="F47" s="73" t="s">
        <v>14</v>
      </c>
      <c r="G47" s="73" t="s">
        <v>1383</v>
      </c>
      <c r="H47" s="74">
        <v>150</v>
      </c>
      <c r="I47" s="73" t="s">
        <v>107</v>
      </c>
      <c r="J47" s="73" t="s">
        <v>48</v>
      </c>
      <c r="K47" s="76"/>
      <c r="L47" s="76"/>
      <c r="M47" s="73" t="s">
        <v>1295</v>
      </c>
    </row>
    <row r="48" spans="1:13">
      <c r="A48" s="73">
        <v>47</v>
      </c>
      <c r="B48" s="73" t="s">
        <v>1389</v>
      </c>
      <c r="C48" s="73" t="s">
        <v>1311</v>
      </c>
      <c r="D48" s="73" t="s">
        <v>177</v>
      </c>
      <c r="E48" s="73">
        <v>2</v>
      </c>
      <c r="F48" s="73" t="s">
        <v>14</v>
      </c>
      <c r="G48" s="73" t="s">
        <v>1375</v>
      </c>
      <c r="H48" s="74">
        <v>698</v>
      </c>
      <c r="I48" s="73" t="s">
        <v>107</v>
      </c>
      <c r="J48" s="73" t="s">
        <v>48</v>
      </c>
      <c r="K48" s="76"/>
      <c r="L48" s="76"/>
      <c r="M48" s="73" t="s">
        <v>1295</v>
      </c>
    </row>
    <row r="49" spans="1:13">
      <c r="A49" s="73">
        <v>48</v>
      </c>
      <c r="B49" s="73" t="s">
        <v>1389</v>
      </c>
      <c r="C49" s="73" t="s">
        <v>1311</v>
      </c>
      <c r="D49" s="73" t="s">
        <v>177</v>
      </c>
      <c r="E49" s="73">
        <v>6</v>
      </c>
      <c r="F49" s="73" t="s">
        <v>14</v>
      </c>
      <c r="G49" s="73" t="s">
        <v>1375</v>
      </c>
      <c r="H49" s="74">
        <v>1074</v>
      </c>
      <c r="I49" s="73" t="s">
        <v>107</v>
      </c>
      <c r="J49" s="73" t="s">
        <v>48</v>
      </c>
      <c r="K49" s="76"/>
      <c r="L49" s="76"/>
      <c r="M49" s="73" t="s">
        <v>1295</v>
      </c>
    </row>
    <row r="50" spans="1:13" ht="26">
      <c r="A50" s="73">
        <v>49</v>
      </c>
      <c r="B50" s="73" t="s">
        <v>1390</v>
      </c>
      <c r="C50" s="73" t="s">
        <v>1311</v>
      </c>
      <c r="D50" s="73" t="s">
        <v>177</v>
      </c>
      <c r="E50" s="73">
        <v>10</v>
      </c>
      <c r="F50" s="73" t="s">
        <v>14</v>
      </c>
      <c r="G50" s="73" t="s">
        <v>1383</v>
      </c>
      <c r="H50" s="74">
        <v>350</v>
      </c>
      <c r="I50" s="73" t="s">
        <v>107</v>
      </c>
      <c r="J50" s="73" t="s">
        <v>48</v>
      </c>
      <c r="K50" s="76"/>
      <c r="L50" s="76"/>
      <c r="M50" s="73" t="s">
        <v>1295</v>
      </c>
    </row>
    <row r="51" spans="1:13" ht="26">
      <c r="A51" s="73">
        <v>50</v>
      </c>
      <c r="B51" s="73" t="s">
        <v>1391</v>
      </c>
      <c r="C51" s="73" t="s">
        <v>1311</v>
      </c>
      <c r="D51" s="73" t="s">
        <v>177</v>
      </c>
      <c r="E51" s="73">
        <v>1</v>
      </c>
      <c r="F51" s="73" t="s">
        <v>14</v>
      </c>
      <c r="G51" s="73" t="s">
        <v>1375</v>
      </c>
      <c r="H51" s="74">
        <v>351</v>
      </c>
      <c r="I51" s="73" t="s">
        <v>107</v>
      </c>
      <c r="J51" s="73" t="s">
        <v>48</v>
      </c>
      <c r="K51" s="76"/>
      <c r="L51" s="76"/>
      <c r="M51" s="73" t="s">
        <v>1295</v>
      </c>
    </row>
    <row r="52" spans="1:13" ht="26">
      <c r="A52" s="73">
        <v>51</v>
      </c>
      <c r="B52" s="73" t="s">
        <v>1392</v>
      </c>
      <c r="C52" s="73" t="s">
        <v>1311</v>
      </c>
      <c r="D52" s="73" t="s">
        <v>177</v>
      </c>
      <c r="E52" s="73">
        <v>5</v>
      </c>
      <c r="F52" s="73" t="s">
        <v>14</v>
      </c>
      <c r="G52" s="73" t="s">
        <v>1375</v>
      </c>
      <c r="H52" s="74">
        <v>2000</v>
      </c>
      <c r="I52" s="73" t="s">
        <v>107</v>
      </c>
      <c r="J52" s="73" t="s">
        <v>48</v>
      </c>
      <c r="K52" s="76"/>
      <c r="L52" s="76"/>
      <c r="M52" s="73" t="s">
        <v>1295</v>
      </c>
    </row>
    <row r="53" spans="1:13">
      <c r="A53" s="73">
        <v>52</v>
      </c>
      <c r="B53" s="73" t="s">
        <v>1393</v>
      </c>
      <c r="C53" s="73" t="s">
        <v>1311</v>
      </c>
      <c r="D53" s="73" t="s">
        <v>177</v>
      </c>
      <c r="E53" s="73">
        <v>6</v>
      </c>
      <c r="F53" s="73" t="s">
        <v>14</v>
      </c>
      <c r="G53" s="73" t="s">
        <v>1383</v>
      </c>
      <c r="H53" s="74">
        <v>249</v>
      </c>
      <c r="I53" s="73" t="s">
        <v>107</v>
      </c>
      <c r="J53" s="73" t="s">
        <v>48</v>
      </c>
      <c r="K53" s="76"/>
      <c r="L53" s="76"/>
      <c r="M53" s="73" t="s">
        <v>1295</v>
      </c>
    </row>
    <row r="54" spans="1:13" ht="26">
      <c r="A54" s="73">
        <v>53</v>
      </c>
      <c r="B54" s="73" t="s">
        <v>1394</v>
      </c>
      <c r="C54" s="73" t="s">
        <v>1311</v>
      </c>
      <c r="D54" s="73" t="s">
        <v>60</v>
      </c>
      <c r="E54" s="73">
        <v>5</v>
      </c>
      <c r="F54" s="73" t="s">
        <v>1395</v>
      </c>
      <c r="G54" s="73" t="s">
        <v>1383</v>
      </c>
      <c r="H54" s="74">
        <v>195</v>
      </c>
      <c r="I54" s="73" t="s">
        <v>107</v>
      </c>
      <c r="J54" s="73" t="s">
        <v>48</v>
      </c>
      <c r="K54" s="76"/>
      <c r="L54" s="76"/>
      <c r="M54" s="73" t="s">
        <v>1295</v>
      </c>
    </row>
    <row r="55" spans="1:13" ht="26">
      <c r="A55" s="73">
        <v>54</v>
      </c>
      <c r="B55" s="73" t="s">
        <v>1396</v>
      </c>
      <c r="C55" s="73" t="s">
        <v>1311</v>
      </c>
      <c r="D55" s="73" t="s">
        <v>1397</v>
      </c>
      <c r="E55" s="73">
        <v>5</v>
      </c>
      <c r="F55" s="73" t="s">
        <v>1395</v>
      </c>
      <c r="G55" s="73" t="s">
        <v>1383</v>
      </c>
      <c r="H55" s="74">
        <v>195</v>
      </c>
      <c r="I55" s="73" t="s">
        <v>107</v>
      </c>
      <c r="J55" s="73" t="s">
        <v>48</v>
      </c>
      <c r="K55" s="76"/>
      <c r="L55" s="76"/>
      <c r="M55" s="73" t="s">
        <v>1295</v>
      </c>
    </row>
    <row r="56" spans="1:13" ht="38.5">
      <c r="A56" s="73">
        <v>55</v>
      </c>
      <c r="B56" s="73" t="s">
        <v>1398</v>
      </c>
      <c r="C56" s="73" t="s">
        <v>1311</v>
      </c>
      <c r="D56" s="73" t="s">
        <v>177</v>
      </c>
      <c r="E56" s="73">
        <v>18</v>
      </c>
      <c r="F56" s="73" t="s">
        <v>14</v>
      </c>
      <c r="G56" s="73" t="s">
        <v>1383</v>
      </c>
      <c r="H56" s="74">
        <v>6012</v>
      </c>
      <c r="I56" s="73" t="s">
        <v>107</v>
      </c>
      <c r="J56" s="73" t="s">
        <v>48</v>
      </c>
      <c r="K56" s="76"/>
      <c r="L56" s="76"/>
      <c r="M56" s="73" t="s">
        <v>1295</v>
      </c>
    </row>
    <row r="57" spans="1:13" ht="38.5">
      <c r="A57" s="73">
        <v>56</v>
      </c>
      <c r="B57" s="73" t="s">
        <v>1399</v>
      </c>
      <c r="C57" s="73" t="s">
        <v>1311</v>
      </c>
      <c r="D57" s="73" t="s">
        <v>177</v>
      </c>
      <c r="E57" s="73">
        <v>15</v>
      </c>
      <c r="F57" s="73" t="s">
        <v>14</v>
      </c>
      <c r="G57" s="73" t="s">
        <v>1383</v>
      </c>
      <c r="H57" s="74">
        <v>4170</v>
      </c>
      <c r="I57" s="73" t="s">
        <v>107</v>
      </c>
      <c r="J57" s="73" t="s">
        <v>48</v>
      </c>
      <c r="K57" s="76"/>
      <c r="L57" s="76"/>
      <c r="M57" s="73" t="s">
        <v>1295</v>
      </c>
    </row>
    <row r="58" spans="1:13" ht="26">
      <c r="A58" s="73">
        <v>57</v>
      </c>
      <c r="B58" s="73" t="s">
        <v>1400</v>
      </c>
      <c r="C58" s="73" t="s">
        <v>1311</v>
      </c>
      <c r="D58" s="73" t="s">
        <v>60</v>
      </c>
      <c r="E58" s="73">
        <v>2</v>
      </c>
      <c r="F58" s="73" t="s">
        <v>14</v>
      </c>
      <c r="G58" s="73" t="s">
        <v>1383</v>
      </c>
      <c r="H58" s="74">
        <v>60</v>
      </c>
      <c r="I58" s="73" t="s">
        <v>107</v>
      </c>
      <c r="J58" s="73" t="s">
        <v>48</v>
      </c>
      <c r="K58" s="76"/>
      <c r="L58" s="76"/>
      <c r="M58" s="73" t="s">
        <v>1295</v>
      </c>
    </row>
    <row r="59" spans="1:13" ht="38.5">
      <c r="A59" s="73">
        <v>58</v>
      </c>
      <c r="B59" s="73" t="s">
        <v>1401</v>
      </c>
      <c r="C59" s="73" t="s">
        <v>1311</v>
      </c>
      <c r="D59" s="73" t="s">
        <v>60</v>
      </c>
      <c r="E59" s="73">
        <v>4</v>
      </c>
      <c r="F59" s="73" t="s">
        <v>14</v>
      </c>
      <c r="G59" s="73" t="s">
        <v>1383</v>
      </c>
      <c r="H59" s="74">
        <v>112</v>
      </c>
      <c r="I59" s="73" t="s">
        <v>107</v>
      </c>
      <c r="J59" s="73" t="s">
        <v>48</v>
      </c>
      <c r="K59" s="76"/>
      <c r="L59" s="76"/>
      <c r="M59" s="73" t="s">
        <v>1295</v>
      </c>
    </row>
    <row r="60" spans="1:13">
      <c r="A60" s="73">
        <v>59</v>
      </c>
      <c r="B60" s="73" t="s">
        <v>1402</v>
      </c>
      <c r="C60" s="73" t="s">
        <v>1311</v>
      </c>
      <c r="D60" s="73" t="s">
        <v>60</v>
      </c>
      <c r="E60" s="73">
        <v>15</v>
      </c>
      <c r="F60" s="73" t="s">
        <v>14</v>
      </c>
      <c r="G60" s="73" t="s">
        <v>1383</v>
      </c>
      <c r="H60" s="74">
        <v>1020</v>
      </c>
      <c r="I60" s="73" t="s">
        <v>107</v>
      </c>
      <c r="J60" s="73" t="s">
        <v>48</v>
      </c>
      <c r="K60" s="76"/>
      <c r="L60" s="76"/>
      <c r="M60" s="73" t="s">
        <v>1295</v>
      </c>
    </row>
    <row r="61" spans="1:13" ht="26">
      <c r="A61" s="73">
        <v>60</v>
      </c>
      <c r="B61" s="73" t="s">
        <v>1403</v>
      </c>
      <c r="C61" s="73" t="s">
        <v>1311</v>
      </c>
      <c r="D61" s="73" t="s">
        <v>177</v>
      </c>
      <c r="E61" s="73">
        <v>3</v>
      </c>
      <c r="F61" s="73" t="s">
        <v>14</v>
      </c>
      <c r="G61" s="73" t="s">
        <v>1375</v>
      </c>
      <c r="H61" s="74">
        <v>600</v>
      </c>
      <c r="I61" s="73" t="s">
        <v>107</v>
      </c>
      <c r="J61" s="73" t="s">
        <v>48</v>
      </c>
      <c r="K61" s="76"/>
      <c r="L61" s="76"/>
      <c r="M61" s="73" t="s">
        <v>1295</v>
      </c>
    </row>
    <row r="62" spans="1:13" ht="26">
      <c r="A62" s="73">
        <v>61</v>
      </c>
      <c r="B62" s="73" t="s">
        <v>1404</v>
      </c>
      <c r="C62" s="73" t="s">
        <v>1311</v>
      </c>
      <c r="D62" s="73" t="s">
        <v>177</v>
      </c>
      <c r="E62" s="73">
        <v>100</v>
      </c>
      <c r="F62" s="73" t="s">
        <v>14</v>
      </c>
      <c r="G62" s="73" t="s">
        <v>1383</v>
      </c>
      <c r="H62" s="74">
        <v>300</v>
      </c>
      <c r="I62" s="73" t="s">
        <v>107</v>
      </c>
      <c r="J62" s="73" t="s">
        <v>48</v>
      </c>
      <c r="K62" s="76"/>
      <c r="L62" s="76"/>
      <c r="M62" s="73" t="s">
        <v>1295</v>
      </c>
    </row>
    <row r="63" spans="1:13">
      <c r="A63" s="73">
        <v>62</v>
      </c>
      <c r="B63" s="73" t="s">
        <v>1405</v>
      </c>
      <c r="C63" s="73" t="s">
        <v>1311</v>
      </c>
      <c r="D63" s="73" t="s">
        <v>177</v>
      </c>
      <c r="E63" s="73">
        <v>2</v>
      </c>
      <c r="F63" s="73" t="s">
        <v>14</v>
      </c>
      <c r="G63" s="73" t="s">
        <v>1375</v>
      </c>
      <c r="H63" s="74">
        <v>2600</v>
      </c>
      <c r="I63" s="73" t="s">
        <v>107</v>
      </c>
      <c r="J63" s="73" t="s">
        <v>48</v>
      </c>
      <c r="K63" s="76"/>
      <c r="L63" s="76"/>
      <c r="M63" s="73" t="s">
        <v>1295</v>
      </c>
    </row>
    <row r="64" spans="1:13" ht="26">
      <c r="A64" s="73">
        <v>63</v>
      </c>
      <c r="B64" s="73" t="s">
        <v>1406</v>
      </c>
      <c r="C64" s="73" t="s">
        <v>1311</v>
      </c>
      <c r="D64" s="73" t="s">
        <v>177</v>
      </c>
      <c r="E64" s="73">
        <v>2</v>
      </c>
      <c r="F64" s="73" t="s">
        <v>14</v>
      </c>
      <c r="G64" s="73" t="s">
        <v>1375</v>
      </c>
      <c r="H64" s="74">
        <v>6000</v>
      </c>
      <c r="I64" s="73" t="s">
        <v>107</v>
      </c>
      <c r="J64" s="73" t="s">
        <v>48</v>
      </c>
      <c r="K64" s="76"/>
      <c r="L64" s="76"/>
      <c r="M64" s="73" t="s">
        <v>1295</v>
      </c>
    </row>
    <row r="65" spans="1:13" ht="26">
      <c r="A65" s="73">
        <v>64</v>
      </c>
      <c r="B65" s="73" t="s">
        <v>1407</v>
      </c>
      <c r="C65" s="73" t="s">
        <v>1311</v>
      </c>
      <c r="D65" s="73" t="s">
        <v>177</v>
      </c>
      <c r="E65" s="73">
        <v>100</v>
      </c>
      <c r="F65" s="73" t="s">
        <v>14</v>
      </c>
      <c r="G65" s="73" t="s">
        <v>1383</v>
      </c>
      <c r="H65" s="74">
        <v>300</v>
      </c>
      <c r="I65" s="73" t="s">
        <v>107</v>
      </c>
      <c r="J65" s="73" t="s">
        <v>48</v>
      </c>
      <c r="K65" s="76"/>
      <c r="L65" s="76"/>
      <c r="M65" s="73" t="s">
        <v>1295</v>
      </c>
    </row>
    <row r="66" spans="1:13" ht="26">
      <c r="A66" s="73">
        <v>65</v>
      </c>
      <c r="B66" s="73" t="s">
        <v>1408</v>
      </c>
      <c r="C66" s="73" t="s">
        <v>1311</v>
      </c>
      <c r="D66" s="73" t="s">
        <v>177</v>
      </c>
      <c r="E66" s="73">
        <v>8</v>
      </c>
      <c r="F66" s="73" t="s">
        <v>14</v>
      </c>
      <c r="G66" s="73" t="s">
        <v>1383</v>
      </c>
      <c r="H66" s="74">
        <v>3120</v>
      </c>
      <c r="I66" s="73" t="s">
        <v>107</v>
      </c>
      <c r="J66" s="73" t="s">
        <v>48</v>
      </c>
      <c r="K66" s="76"/>
      <c r="L66" s="76"/>
      <c r="M66" s="73" t="s">
        <v>1295</v>
      </c>
    </row>
    <row r="67" spans="1:13" ht="51">
      <c r="A67" s="73">
        <v>66</v>
      </c>
      <c r="B67" s="73" t="s">
        <v>1409</v>
      </c>
      <c r="C67" s="73" t="s">
        <v>1311</v>
      </c>
      <c r="D67" s="73" t="s">
        <v>177</v>
      </c>
      <c r="E67" s="73">
        <v>3</v>
      </c>
      <c r="F67" s="73" t="s">
        <v>14</v>
      </c>
      <c r="G67" s="73" t="s">
        <v>1375</v>
      </c>
      <c r="H67" s="74">
        <v>7800</v>
      </c>
      <c r="I67" s="73" t="s">
        <v>107</v>
      </c>
      <c r="J67" s="73" t="s">
        <v>48</v>
      </c>
      <c r="K67" s="76"/>
      <c r="L67" s="76"/>
      <c r="M67" s="73" t="s">
        <v>1295</v>
      </c>
    </row>
    <row r="68" spans="1:13">
      <c r="A68" s="73">
        <v>67</v>
      </c>
      <c r="B68" s="73" t="s">
        <v>1410</v>
      </c>
      <c r="C68" s="73" t="s">
        <v>1311</v>
      </c>
      <c r="D68" s="73" t="s">
        <v>177</v>
      </c>
      <c r="E68" s="73">
        <v>6</v>
      </c>
      <c r="F68" s="73" t="s">
        <v>14</v>
      </c>
      <c r="G68" s="73" t="s">
        <v>1383</v>
      </c>
      <c r="H68" s="74">
        <v>360</v>
      </c>
      <c r="I68" s="73" t="s">
        <v>107</v>
      </c>
      <c r="J68" s="73" t="s">
        <v>48</v>
      </c>
      <c r="K68" s="76"/>
      <c r="L68" s="76"/>
      <c r="M68" s="73" t="s">
        <v>1295</v>
      </c>
    </row>
    <row r="69" spans="1:13" ht="26">
      <c r="A69" s="73">
        <v>68</v>
      </c>
      <c r="B69" s="73" t="s">
        <v>1411</v>
      </c>
      <c r="C69" s="73" t="s">
        <v>1311</v>
      </c>
      <c r="D69" s="73" t="s">
        <v>177</v>
      </c>
      <c r="E69" s="73">
        <v>4</v>
      </c>
      <c r="F69" s="73" t="s">
        <v>14</v>
      </c>
      <c r="G69" s="73" t="s">
        <v>1383</v>
      </c>
      <c r="H69" s="74">
        <v>800</v>
      </c>
      <c r="I69" s="73" t="s">
        <v>107</v>
      </c>
      <c r="J69" s="73" t="s">
        <v>48</v>
      </c>
      <c r="K69" s="76"/>
      <c r="L69" s="76"/>
      <c r="M69" s="73" t="s">
        <v>1295</v>
      </c>
    </row>
    <row r="70" spans="1:13" ht="26">
      <c r="A70" s="73">
        <v>69</v>
      </c>
      <c r="B70" s="73" t="s">
        <v>1412</v>
      </c>
      <c r="C70" s="73" t="s">
        <v>1311</v>
      </c>
      <c r="D70" s="73" t="s">
        <v>177</v>
      </c>
      <c r="E70" s="73">
        <v>12</v>
      </c>
      <c r="F70" s="73" t="s">
        <v>14</v>
      </c>
      <c r="G70" s="73" t="s">
        <v>1383</v>
      </c>
      <c r="H70" s="74">
        <v>360</v>
      </c>
      <c r="I70" s="73" t="s">
        <v>107</v>
      </c>
      <c r="J70" s="73" t="s">
        <v>48</v>
      </c>
      <c r="K70" s="76"/>
      <c r="L70" s="76"/>
      <c r="M70" s="73" t="s">
        <v>1295</v>
      </c>
    </row>
    <row r="71" spans="1:13" ht="26">
      <c r="A71" s="73">
        <v>70</v>
      </c>
      <c r="B71" s="73" t="s">
        <v>1413</v>
      </c>
      <c r="C71" s="73" t="s">
        <v>1311</v>
      </c>
      <c r="D71" s="73" t="s">
        <v>177</v>
      </c>
      <c r="E71" s="73">
        <v>3</v>
      </c>
      <c r="F71" s="73" t="s">
        <v>14</v>
      </c>
      <c r="G71" s="73" t="s">
        <v>1375</v>
      </c>
      <c r="H71" s="74">
        <v>1500</v>
      </c>
      <c r="I71" s="73" t="s">
        <v>107</v>
      </c>
      <c r="J71" s="73" t="s">
        <v>48</v>
      </c>
      <c r="K71" s="76"/>
      <c r="L71" s="76"/>
      <c r="M71" s="73" t="s">
        <v>1295</v>
      </c>
    </row>
    <row r="72" spans="1:13" ht="26">
      <c r="A72" s="73">
        <v>71</v>
      </c>
      <c r="B72" s="73" t="s">
        <v>1414</v>
      </c>
      <c r="C72" s="73" t="s">
        <v>1311</v>
      </c>
      <c r="D72" s="73" t="s">
        <v>177</v>
      </c>
      <c r="E72" s="73">
        <v>3</v>
      </c>
      <c r="F72" s="73" t="s">
        <v>14</v>
      </c>
      <c r="G72" s="73" t="s">
        <v>1375</v>
      </c>
      <c r="H72" s="74">
        <v>1200</v>
      </c>
      <c r="I72" s="73" t="s">
        <v>107</v>
      </c>
      <c r="J72" s="73" t="s">
        <v>48</v>
      </c>
      <c r="K72" s="76"/>
      <c r="L72" s="76"/>
      <c r="M72" s="73" t="s">
        <v>1295</v>
      </c>
    </row>
    <row r="73" spans="1:13">
      <c r="A73" s="73">
        <v>72</v>
      </c>
      <c r="B73" s="73" t="s">
        <v>1415</v>
      </c>
      <c r="C73" s="73" t="s">
        <v>1311</v>
      </c>
      <c r="D73" s="73" t="s">
        <v>177</v>
      </c>
      <c r="E73" s="73">
        <v>12</v>
      </c>
      <c r="F73" s="73" t="s">
        <v>14</v>
      </c>
      <c r="G73" s="73" t="s">
        <v>1375</v>
      </c>
      <c r="H73" s="74">
        <v>1800</v>
      </c>
      <c r="I73" s="73" t="s">
        <v>107</v>
      </c>
      <c r="J73" s="73" t="s">
        <v>48</v>
      </c>
      <c r="K73" s="76"/>
      <c r="L73" s="76"/>
      <c r="M73" s="73" t="s">
        <v>1295</v>
      </c>
    </row>
    <row r="74" spans="1:13" ht="38.5">
      <c r="A74" s="73">
        <v>73</v>
      </c>
      <c r="B74" s="73" t="s">
        <v>1416</v>
      </c>
      <c r="C74" s="73" t="s">
        <v>1311</v>
      </c>
      <c r="D74" s="73" t="s">
        <v>177</v>
      </c>
      <c r="E74" s="73">
        <v>100</v>
      </c>
      <c r="F74" s="73" t="s">
        <v>14</v>
      </c>
      <c r="G74" s="73" t="s">
        <v>1383</v>
      </c>
      <c r="H74" s="74">
        <v>1000</v>
      </c>
      <c r="I74" s="73" t="s">
        <v>107</v>
      </c>
      <c r="J74" s="73" t="s">
        <v>48</v>
      </c>
      <c r="K74" s="76"/>
      <c r="L74" s="76"/>
      <c r="M74" s="73" t="s">
        <v>1295</v>
      </c>
    </row>
    <row r="75" spans="1:13" ht="26">
      <c r="A75" s="73">
        <v>74</v>
      </c>
      <c r="B75" s="73" t="s">
        <v>1417</v>
      </c>
      <c r="C75" s="73" t="s">
        <v>1311</v>
      </c>
      <c r="D75" s="73" t="s">
        <v>177</v>
      </c>
      <c r="E75" s="73">
        <v>100</v>
      </c>
      <c r="F75" s="73" t="s">
        <v>14</v>
      </c>
      <c r="G75" s="73" t="s">
        <v>1383</v>
      </c>
      <c r="H75" s="74">
        <v>1200</v>
      </c>
      <c r="I75" s="73" t="s">
        <v>107</v>
      </c>
      <c r="J75" s="73" t="s">
        <v>48</v>
      </c>
      <c r="K75" s="76"/>
      <c r="L75" s="76"/>
      <c r="M75" s="73" t="s">
        <v>1295</v>
      </c>
    </row>
    <row r="76" spans="1:13" ht="26">
      <c r="A76" s="73">
        <v>75</v>
      </c>
      <c r="B76" s="73" t="s">
        <v>1418</v>
      </c>
      <c r="C76" s="73" t="s">
        <v>1311</v>
      </c>
      <c r="D76" s="73" t="s">
        <v>177</v>
      </c>
      <c r="E76" s="73">
        <v>100</v>
      </c>
      <c r="F76" s="73" t="s">
        <v>14</v>
      </c>
      <c r="G76" s="73" t="s">
        <v>1383</v>
      </c>
      <c r="H76" s="74">
        <v>1350</v>
      </c>
      <c r="I76" s="73" t="s">
        <v>107</v>
      </c>
      <c r="J76" s="73" t="s">
        <v>48</v>
      </c>
      <c r="K76" s="76"/>
      <c r="L76" s="76"/>
      <c r="M76" s="73" t="s">
        <v>1295</v>
      </c>
    </row>
    <row r="77" spans="1:13" ht="26">
      <c r="A77" s="73">
        <v>76</v>
      </c>
      <c r="B77" s="73" t="s">
        <v>1419</v>
      </c>
      <c r="C77" s="73" t="s">
        <v>1311</v>
      </c>
      <c r="D77" s="73" t="s">
        <v>177</v>
      </c>
      <c r="E77" s="73">
        <v>10</v>
      </c>
      <c r="F77" s="73" t="s">
        <v>14</v>
      </c>
      <c r="G77" s="73" t="s">
        <v>1383</v>
      </c>
      <c r="H77" s="74">
        <v>150</v>
      </c>
      <c r="I77" s="73" t="s">
        <v>107</v>
      </c>
      <c r="J77" s="73" t="s">
        <v>48</v>
      </c>
      <c r="K77" s="76"/>
      <c r="L77" s="76"/>
      <c r="M77" s="73" t="s">
        <v>1295</v>
      </c>
    </row>
    <row r="78" spans="1:13" ht="26">
      <c r="A78" s="73">
        <v>77</v>
      </c>
      <c r="B78" s="73" t="s">
        <v>1420</v>
      </c>
      <c r="C78" s="73" t="s">
        <v>1311</v>
      </c>
      <c r="D78" s="73" t="s">
        <v>177</v>
      </c>
      <c r="E78" s="73">
        <v>10</v>
      </c>
      <c r="F78" s="73" t="s">
        <v>14</v>
      </c>
      <c r="G78" s="73" t="s">
        <v>1383</v>
      </c>
      <c r="H78" s="74">
        <v>580</v>
      </c>
      <c r="I78" s="73" t="s">
        <v>107</v>
      </c>
      <c r="J78" s="73" t="s">
        <v>48</v>
      </c>
      <c r="K78" s="76"/>
      <c r="L78" s="76"/>
      <c r="M78" s="73" t="s">
        <v>1295</v>
      </c>
    </row>
    <row r="79" spans="1:13" ht="26">
      <c r="A79" s="73">
        <v>78</v>
      </c>
      <c r="B79" s="73" t="s">
        <v>1421</v>
      </c>
      <c r="C79" s="73" t="s">
        <v>1311</v>
      </c>
      <c r="D79" s="73" t="s">
        <v>177</v>
      </c>
      <c r="E79" s="73">
        <v>4</v>
      </c>
      <c r="F79" s="73" t="s">
        <v>14</v>
      </c>
      <c r="G79" s="73" t="s">
        <v>1383</v>
      </c>
      <c r="H79" s="74">
        <v>120</v>
      </c>
      <c r="I79" s="73" t="s">
        <v>107</v>
      </c>
      <c r="J79" s="73" t="s">
        <v>48</v>
      </c>
      <c r="K79" s="76"/>
      <c r="L79" s="76"/>
      <c r="M79" s="73" t="s">
        <v>1295</v>
      </c>
    </row>
    <row r="80" spans="1:13" ht="38.5">
      <c r="A80" s="73">
        <v>79</v>
      </c>
      <c r="B80" s="73" t="s">
        <v>1422</v>
      </c>
      <c r="C80" s="73" t="s">
        <v>1311</v>
      </c>
      <c r="D80" s="73" t="s">
        <v>60</v>
      </c>
      <c r="E80" s="73">
        <v>300</v>
      </c>
      <c r="F80" s="73" t="s">
        <v>15</v>
      </c>
      <c r="G80" s="73" t="s">
        <v>1423</v>
      </c>
      <c r="H80" s="74">
        <v>4800</v>
      </c>
      <c r="I80" s="73" t="s">
        <v>107</v>
      </c>
      <c r="J80" s="73" t="s">
        <v>48</v>
      </c>
      <c r="K80" s="76"/>
      <c r="L80" s="76"/>
      <c r="M80" s="73" t="s">
        <v>1295</v>
      </c>
    </row>
    <row r="81" spans="1:13" ht="26">
      <c r="A81" s="73">
        <v>80</v>
      </c>
      <c r="B81" s="73" t="s">
        <v>1424</v>
      </c>
      <c r="C81" s="73" t="s">
        <v>1311</v>
      </c>
      <c r="D81" s="73" t="s">
        <v>177</v>
      </c>
      <c r="E81" s="73">
        <v>20</v>
      </c>
      <c r="F81" s="73" t="s">
        <v>16</v>
      </c>
      <c r="G81" s="73" t="s">
        <v>1383</v>
      </c>
      <c r="H81" s="74">
        <v>120</v>
      </c>
      <c r="I81" s="73" t="s">
        <v>107</v>
      </c>
      <c r="J81" s="73" t="s">
        <v>48</v>
      </c>
      <c r="K81" s="76"/>
      <c r="L81" s="76"/>
      <c r="M81" s="73" t="s">
        <v>1295</v>
      </c>
    </row>
    <row r="82" spans="1:13">
      <c r="A82" s="73">
        <v>81</v>
      </c>
      <c r="B82" s="73" t="s">
        <v>1425</v>
      </c>
      <c r="C82" s="73" t="s">
        <v>1311</v>
      </c>
      <c r="D82" s="73" t="s">
        <v>177</v>
      </c>
      <c r="E82" s="73">
        <v>5</v>
      </c>
      <c r="F82" s="73" t="s">
        <v>14</v>
      </c>
      <c r="G82" s="73" t="s">
        <v>1383</v>
      </c>
      <c r="H82" s="74">
        <v>60</v>
      </c>
      <c r="I82" s="73" t="s">
        <v>107</v>
      </c>
      <c r="J82" s="73" t="s">
        <v>48</v>
      </c>
      <c r="K82" s="76"/>
      <c r="L82" s="76"/>
      <c r="M82" s="73" t="s">
        <v>1295</v>
      </c>
    </row>
    <row r="83" spans="1:13">
      <c r="A83" s="73">
        <v>82</v>
      </c>
      <c r="B83" s="73" t="s">
        <v>1426</v>
      </c>
      <c r="C83" s="73" t="s">
        <v>1311</v>
      </c>
      <c r="D83" s="73" t="s">
        <v>177</v>
      </c>
      <c r="E83" s="73">
        <v>10</v>
      </c>
      <c r="F83" s="73" t="s">
        <v>14</v>
      </c>
      <c r="G83" s="73" t="s">
        <v>204</v>
      </c>
      <c r="H83" s="74">
        <v>40000</v>
      </c>
      <c r="I83" s="73" t="s">
        <v>107</v>
      </c>
      <c r="J83" s="73" t="s">
        <v>48</v>
      </c>
      <c r="K83" s="76"/>
      <c r="L83" s="76"/>
      <c r="M83" s="73" t="s">
        <v>1295</v>
      </c>
    </row>
    <row r="84" spans="1:13" ht="26">
      <c r="A84" s="73">
        <v>83</v>
      </c>
      <c r="B84" s="73" t="s">
        <v>1427</v>
      </c>
      <c r="C84" s="73" t="s">
        <v>1311</v>
      </c>
      <c r="D84" s="73" t="s">
        <v>177</v>
      </c>
      <c r="E84" s="73">
        <v>3</v>
      </c>
      <c r="F84" s="73" t="s">
        <v>14</v>
      </c>
      <c r="G84" s="73" t="s">
        <v>204</v>
      </c>
      <c r="H84" s="74">
        <v>6000</v>
      </c>
      <c r="I84" s="73" t="s">
        <v>107</v>
      </c>
      <c r="J84" s="73" t="s">
        <v>48</v>
      </c>
      <c r="K84" s="76"/>
      <c r="L84" s="76"/>
      <c r="M84" s="73" t="s">
        <v>1295</v>
      </c>
    </row>
    <row r="85" spans="1:13">
      <c r="A85" s="73">
        <v>84</v>
      </c>
      <c r="B85" s="73" t="s">
        <v>1428</v>
      </c>
      <c r="C85" s="73" t="s">
        <v>1311</v>
      </c>
      <c r="D85" s="73" t="s">
        <v>177</v>
      </c>
      <c r="E85" s="73">
        <v>6</v>
      </c>
      <c r="F85" s="73" t="s">
        <v>14</v>
      </c>
      <c r="G85" s="73" t="s">
        <v>204</v>
      </c>
      <c r="H85" s="74">
        <v>240</v>
      </c>
      <c r="I85" s="73" t="s">
        <v>107</v>
      </c>
      <c r="J85" s="73" t="s">
        <v>48</v>
      </c>
      <c r="K85" s="76"/>
      <c r="L85" s="76"/>
      <c r="M85" s="73"/>
    </row>
    <row r="86" spans="1:13">
      <c r="A86" s="73">
        <v>85</v>
      </c>
      <c r="B86" s="73" t="s">
        <v>1429</v>
      </c>
      <c r="C86" s="73" t="s">
        <v>1311</v>
      </c>
      <c r="D86" s="73" t="s">
        <v>177</v>
      </c>
      <c r="E86" s="73">
        <v>5</v>
      </c>
      <c r="F86" s="73" t="s">
        <v>14</v>
      </c>
      <c r="G86" s="73" t="s">
        <v>204</v>
      </c>
      <c r="H86" s="74">
        <v>750</v>
      </c>
      <c r="I86" s="73" t="s">
        <v>107</v>
      </c>
      <c r="J86" s="73" t="s">
        <v>48</v>
      </c>
      <c r="K86" s="76"/>
      <c r="L86" s="76"/>
      <c r="M86" s="73" t="s">
        <v>1295</v>
      </c>
    </row>
    <row r="87" spans="1:13" ht="26">
      <c r="A87" s="73">
        <v>86</v>
      </c>
      <c r="B87" s="73" t="s">
        <v>1430</v>
      </c>
      <c r="C87" s="73" t="s">
        <v>1311</v>
      </c>
      <c r="D87" s="73" t="s">
        <v>177</v>
      </c>
      <c r="E87" s="73">
        <v>2</v>
      </c>
      <c r="F87" s="73" t="s">
        <v>14</v>
      </c>
      <c r="G87" s="73" t="s">
        <v>204</v>
      </c>
      <c r="H87" s="74">
        <v>260</v>
      </c>
      <c r="I87" s="73" t="s">
        <v>107</v>
      </c>
      <c r="J87" s="73" t="s">
        <v>48</v>
      </c>
      <c r="K87" s="76"/>
      <c r="L87" s="76"/>
      <c r="M87" s="73" t="s">
        <v>1295</v>
      </c>
    </row>
    <row r="88" spans="1:13" ht="26">
      <c r="A88" s="73">
        <v>87</v>
      </c>
      <c r="B88" s="73" t="s">
        <v>1431</v>
      </c>
      <c r="C88" s="73" t="s">
        <v>1311</v>
      </c>
      <c r="D88" s="73" t="s">
        <v>177</v>
      </c>
      <c r="E88" s="73">
        <v>2</v>
      </c>
      <c r="F88" s="73" t="s">
        <v>14</v>
      </c>
      <c r="G88" s="73" t="s">
        <v>204</v>
      </c>
      <c r="H88" s="74">
        <v>1050</v>
      </c>
      <c r="I88" s="73" t="s">
        <v>107</v>
      </c>
      <c r="J88" s="73" t="s">
        <v>48</v>
      </c>
      <c r="K88" s="76"/>
      <c r="L88" s="76"/>
      <c r="M88" s="73" t="s">
        <v>1295</v>
      </c>
    </row>
    <row r="89" spans="1:13" ht="51">
      <c r="A89" s="73">
        <v>88</v>
      </c>
      <c r="B89" s="73" t="s">
        <v>1432</v>
      </c>
      <c r="C89" s="73" t="s">
        <v>1311</v>
      </c>
      <c r="D89" s="73" t="s">
        <v>177</v>
      </c>
      <c r="E89" s="73">
        <v>10</v>
      </c>
      <c r="F89" s="73" t="s">
        <v>14</v>
      </c>
      <c r="G89" s="73" t="s">
        <v>204</v>
      </c>
      <c r="H89" s="74">
        <v>400</v>
      </c>
      <c r="I89" s="73" t="s">
        <v>107</v>
      </c>
      <c r="J89" s="73" t="s">
        <v>48</v>
      </c>
      <c r="K89" s="76"/>
      <c r="L89" s="76"/>
      <c r="M89" s="73" t="s">
        <v>1295</v>
      </c>
    </row>
    <row r="90" spans="1:13">
      <c r="A90" s="73">
        <v>89</v>
      </c>
      <c r="B90" s="73" t="s">
        <v>1433</v>
      </c>
      <c r="C90" s="73" t="s">
        <v>1311</v>
      </c>
      <c r="D90" s="73" t="s">
        <v>177</v>
      </c>
      <c r="E90" s="73">
        <v>15</v>
      </c>
      <c r="F90" s="73" t="s">
        <v>14</v>
      </c>
      <c r="G90" s="73" t="s">
        <v>204</v>
      </c>
      <c r="H90" s="74">
        <v>2500</v>
      </c>
      <c r="I90" s="73" t="s">
        <v>107</v>
      </c>
      <c r="J90" s="73" t="s">
        <v>48</v>
      </c>
      <c r="K90" s="76"/>
      <c r="L90" s="76"/>
      <c r="M90" s="73" t="s">
        <v>1295</v>
      </c>
    </row>
    <row r="91" spans="1:13">
      <c r="A91" s="73">
        <v>90</v>
      </c>
      <c r="B91" s="73" t="s">
        <v>1434</v>
      </c>
      <c r="C91" s="73" t="s">
        <v>1311</v>
      </c>
      <c r="D91" s="73" t="s">
        <v>177</v>
      </c>
      <c r="E91" s="73">
        <v>20</v>
      </c>
      <c r="F91" s="73" t="s">
        <v>14</v>
      </c>
      <c r="G91" s="73" t="s">
        <v>204</v>
      </c>
      <c r="H91" s="74">
        <v>600</v>
      </c>
      <c r="I91" s="73" t="s">
        <v>107</v>
      </c>
      <c r="J91" s="73" t="s">
        <v>48</v>
      </c>
      <c r="K91" s="76"/>
      <c r="L91" s="76"/>
      <c r="M91" s="73" t="s">
        <v>1295</v>
      </c>
    </row>
    <row r="92" spans="1:13">
      <c r="A92" s="73">
        <v>91</v>
      </c>
      <c r="B92" s="73" t="s">
        <v>1435</v>
      </c>
      <c r="C92" s="73" t="s">
        <v>1311</v>
      </c>
      <c r="D92" s="73" t="s">
        <v>60</v>
      </c>
      <c r="E92" s="73">
        <v>20</v>
      </c>
      <c r="F92" s="73" t="s">
        <v>14</v>
      </c>
      <c r="G92" s="73" t="s">
        <v>204</v>
      </c>
      <c r="H92" s="74">
        <v>1280</v>
      </c>
      <c r="I92" s="73" t="s">
        <v>107</v>
      </c>
      <c r="J92" s="73" t="s">
        <v>48</v>
      </c>
      <c r="K92" s="76"/>
      <c r="L92" s="76"/>
      <c r="M92" s="73" t="s">
        <v>1295</v>
      </c>
    </row>
    <row r="93" spans="1:13" ht="38.5">
      <c r="A93" s="73">
        <v>92</v>
      </c>
      <c r="B93" s="73" t="s">
        <v>1436</v>
      </c>
      <c r="C93" s="73" t="s">
        <v>1311</v>
      </c>
      <c r="D93" s="73" t="s">
        <v>60</v>
      </c>
      <c r="E93" s="73">
        <v>20</v>
      </c>
      <c r="F93" s="73" t="s">
        <v>14</v>
      </c>
      <c r="G93" s="73" t="s">
        <v>204</v>
      </c>
      <c r="H93" s="74">
        <v>5000</v>
      </c>
      <c r="I93" s="73" t="s">
        <v>107</v>
      </c>
      <c r="J93" s="73" t="s">
        <v>48</v>
      </c>
      <c r="K93" s="76"/>
      <c r="L93" s="76"/>
      <c r="M93" s="73" t="s">
        <v>1295</v>
      </c>
    </row>
    <row r="94" spans="1:13">
      <c r="A94" s="73">
        <v>93</v>
      </c>
      <c r="B94" s="73" t="s">
        <v>1437</v>
      </c>
      <c r="C94" s="73" t="s">
        <v>1311</v>
      </c>
      <c r="D94" s="73" t="s">
        <v>177</v>
      </c>
      <c r="E94" s="73">
        <v>5</v>
      </c>
      <c r="F94" s="73" t="s">
        <v>14</v>
      </c>
      <c r="G94" s="73" t="s">
        <v>204</v>
      </c>
      <c r="H94" s="74">
        <v>15000</v>
      </c>
      <c r="I94" s="73" t="s">
        <v>107</v>
      </c>
      <c r="J94" s="73" t="s">
        <v>48</v>
      </c>
      <c r="K94" s="76"/>
      <c r="L94" s="76"/>
      <c r="M94" s="73" t="s">
        <v>1295</v>
      </c>
    </row>
    <row r="95" spans="1:13">
      <c r="A95" s="73">
        <v>94</v>
      </c>
      <c r="B95" s="73" t="s">
        <v>1438</v>
      </c>
      <c r="C95" s="73" t="s">
        <v>1311</v>
      </c>
      <c r="D95" s="73" t="s">
        <v>177</v>
      </c>
      <c r="E95" s="73">
        <v>26</v>
      </c>
      <c r="F95" s="73" t="s">
        <v>14</v>
      </c>
      <c r="G95" s="73" t="s">
        <v>204</v>
      </c>
      <c r="H95" s="74">
        <v>91000</v>
      </c>
      <c r="I95" s="73" t="s">
        <v>107</v>
      </c>
      <c r="J95" s="73" t="s">
        <v>48</v>
      </c>
      <c r="K95" s="76"/>
      <c r="L95" s="76"/>
      <c r="M95" s="73" t="s">
        <v>1295</v>
      </c>
    </row>
    <row r="96" spans="1:13">
      <c r="A96" s="73">
        <v>95</v>
      </c>
      <c r="B96" s="73" t="s">
        <v>1439</v>
      </c>
      <c r="C96" s="73" t="s">
        <v>1311</v>
      </c>
      <c r="D96" s="73" t="s">
        <v>177</v>
      </c>
      <c r="E96" s="73">
        <v>26</v>
      </c>
      <c r="F96" s="73" t="s">
        <v>14</v>
      </c>
      <c r="G96" s="73" t="s">
        <v>204</v>
      </c>
      <c r="H96" s="74">
        <v>2600</v>
      </c>
      <c r="I96" s="73" t="s">
        <v>107</v>
      </c>
      <c r="J96" s="73" t="s">
        <v>48</v>
      </c>
      <c r="K96" s="76"/>
      <c r="L96" s="76"/>
      <c r="M96" s="73" t="s">
        <v>1295</v>
      </c>
    </row>
    <row r="97" spans="1:13">
      <c r="A97" s="73">
        <v>96</v>
      </c>
      <c r="B97" s="73" t="s">
        <v>1440</v>
      </c>
      <c r="C97" s="73" t="s">
        <v>1311</v>
      </c>
      <c r="D97" s="73" t="s">
        <v>177</v>
      </c>
      <c r="E97" s="73">
        <v>26</v>
      </c>
      <c r="F97" s="73" t="s">
        <v>14</v>
      </c>
      <c r="G97" s="73" t="s">
        <v>204</v>
      </c>
      <c r="H97" s="74">
        <v>10400</v>
      </c>
      <c r="I97" s="73" t="s">
        <v>107</v>
      </c>
      <c r="J97" s="73" t="s">
        <v>48</v>
      </c>
      <c r="K97" s="76"/>
      <c r="L97" s="76"/>
      <c r="M97" s="73" t="s">
        <v>1295</v>
      </c>
    </row>
    <row r="98" spans="1:13" ht="26">
      <c r="A98" s="73">
        <v>97</v>
      </c>
      <c r="B98" s="73" t="s">
        <v>1441</v>
      </c>
      <c r="C98" s="73" t="s">
        <v>1311</v>
      </c>
      <c r="D98" s="73" t="s">
        <v>177</v>
      </c>
      <c r="E98" s="73">
        <v>10</v>
      </c>
      <c r="F98" s="73" t="s">
        <v>14</v>
      </c>
      <c r="G98" s="73" t="s">
        <v>204</v>
      </c>
      <c r="H98" s="74">
        <v>200</v>
      </c>
      <c r="I98" s="73" t="s">
        <v>107</v>
      </c>
      <c r="J98" s="73" t="s">
        <v>48</v>
      </c>
      <c r="K98" s="76"/>
      <c r="L98" s="76"/>
      <c r="M98" s="73" t="s">
        <v>1295</v>
      </c>
    </row>
    <row r="99" spans="1:13">
      <c r="A99" s="73">
        <v>98</v>
      </c>
      <c r="B99" s="73" t="s">
        <v>1442</v>
      </c>
      <c r="C99" s="73" t="s">
        <v>1311</v>
      </c>
      <c r="D99" s="73" t="s">
        <v>177</v>
      </c>
      <c r="E99" s="73">
        <v>4</v>
      </c>
      <c r="F99" s="73" t="s">
        <v>14</v>
      </c>
      <c r="G99" s="73" t="s">
        <v>204</v>
      </c>
      <c r="H99" s="74">
        <v>1600</v>
      </c>
      <c r="I99" s="73" t="s">
        <v>107</v>
      </c>
      <c r="J99" s="73" t="s">
        <v>48</v>
      </c>
      <c r="K99" s="76"/>
      <c r="L99" s="76"/>
      <c r="M99" s="73" t="s">
        <v>1295</v>
      </c>
    </row>
    <row r="100" spans="1:13">
      <c r="A100" s="73">
        <v>99</v>
      </c>
      <c r="B100" s="73" t="s">
        <v>1443</v>
      </c>
      <c r="C100" s="73" t="s">
        <v>1311</v>
      </c>
      <c r="D100" s="73" t="s">
        <v>177</v>
      </c>
      <c r="E100" s="73">
        <v>1</v>
      </c>
      <c r="F100" s="73" t="s">
        <v>14</v>
      </c>
      <c r="G100" s="73" t="s">
        <v>204</v>
      </c>
      <c r="H100" s="74">
        <v>348</v>
      </c>
      <c r="I100" s="73" t="s">
        <v>107</v>
      </c>
      <c r="J100" s="73" t="s">
        <v>48</v>
      </c>
      <c r="K100" s="76"/>
      <c r="L100" s="76"/>
      <c r="M100" s="73" t="s">
        <v>1295</v>
      </c>
    </row>
    <row r="101" spans="1:13">
      <c r="A101" s="73">
        <v>100</v>
      </c>
      <c r="B101" s="73" t="s">
        <v>1444</v>
      </c>
      <c r="C101" s="73" t="s">
        <v>1311</v>
      </c>
      <c r="D101" s="73" t="s">
        <v>177</v>
      </c>
      <c r="E101" s="73">
        <v>5</v>
      </c>
      <c r="F101" s="73" t="s">
        <v>14</v>
      </c>
      <c r="G101" s="73" t="s">
        <v>204</v>
      </c>
      <c r="H101" s="74">
        <v>3955</v>
      </c>
      <c r="I101" s="73" t="s">
        <v>107</v>
      </c>
      <c r="J101" s="73" t="s">
        <v>48</v>
      </c>
      <c r="K101" s="76"/>
      <c r="L101" s="76"/>
      <c r="M101" s="73" t="s">
        <v>1295</v>
      </c>
    </row>
    <row r="102" spans="1:13">
      <c r="A102" s="73">
        <v>101</v>
      </c>
      <c r="B102" s="73" t="s">
        <v>1445</v>
      </c>
      <c r="C102" s="73" t="s">
        <v>1311</v>
      </c>
      <c r="D102" s="73" t="s">
        <v>177</v>
      </c>
      <c r="E102" s="73">
        <v>26</v>
      </c>
      <c r="F102" s="73" t="s">
        <v>14</v>
      </c>
      <c r="G102" s="73" t="s">
        <v>204</v>
      </c>
      <c r="H102" s="74">
        <v>1300</v>
      </c>
      <c r="I102" s="73" t="s">
        <v>107</v>
      </c>
      <c r="J102" s="73" t="s">
        <v>48</v>
      </c>
      <c r="K102" s="76"/>
      <c r="L102" s="76"/>
      <c r="M102" s="73" t="s">
        <v>1295</v>
      </c>
    </row>
    <row r="103" spans="1:13">
      <c r="A103" s="73">
        <v>102</v>
      </c>
      <c r="B103" s="73" t="s">
        <v>1446</v>
      </c>
      <c r="C103" s="73" t="s">
        <v>1311</v>
      </c>
      <c r="D103" s="73" t="s">
        <v>177</v>
      </c>
      <c r="E103" s="73">
        <v>26</v>
      </c>
      <c r="F103" s="73" t="s">
        <v>14</v>
      </c>
      <c r="G103" s="73" t="s">
        <v>204</v>
      </c>
      <c r="H103" s="74">
        <v>520</v>
      </c>
      <c r="I103" s="76"/>
      <c r="J103" s="76"/>
      <c r="K103" s="76"/>
      <c r="L103" s="76"/>
      <c r="M103" s="76"/>
    </row>
    <row r="104" spans="1:13" ht="26">
      <c r="A104" s="73">
        <v>103</v>
      </c>
      <c r="B104" s="73" t="s">
        <v>1447</v>
      </c>
      <c r="C104" s="73" t="s">
        <v>1311</v>
      </c>
      <c r="D104" s="73" t="s">
        <v>60</v>
      </c>
      <c r="E104" s="73">
        <v>4</v>
      </c>
      <c r="F104" s="73" t="s">
        <v>16</v>
      </c>
      <c r="G104" s="73" t="s">
        <v>318</v>
      </c>
      <c r="H104" s="74">
        <v>140</v>
      </c>
      <c r="I104" s="73" t="s">
        <v>107</v>
      </c>
      <c r="J104" s="73" t="s">
        <v>48</v>
      </c>
      <c r="K104" s="76"/>
      <c r="L104" s="76"/>
      <c r="M104" s="73" t="s">
        <v>1295</v>
      </c>
    </row>
    <row r="105" spans="1:13" ht="38.5">
      <c r="A105" s="73">
        <v>104</v>
      </c>
      <c r="B105" s="73" t="s">
        <v>1448</v>
      </c>
      <c r="C105" s="73" t="s">
        <v>1311</v>
      </c>
      <c r="D105" s="73" t="s">
        <v>60</v>
      </c>
      <c r="E105" s="73">
        <v>60</v>
      </c>
      <c r="F105" s="73" t="s">
        <v>16</v>
      </c>
      <c r="G105" s="73" t="s">
        <v>318</v>
      </c>
      <c r="H105" s="74">
        <v>1500</v>
      </c>
      <c r="I105" s="73" t="s">
        <v>107</v>
      </c>
      <c r="J105" s="73" t="s">
        <v>48</v>
      </c>
      <c r="K105" s="76"/>
      <c r="L105" s="76"/>
      <c r="M105" s="73" t="s">
        <v>1295</v>
      </c>
    </row>
    <row r="106" spans="1:13" ht="38.5">
      <c r="A106" s="73">
        <v>105</v>
      </c>
      <c r="B106" s="73" t="s">
        <v>1449</v>
      </c>
      <c r="C106" s="73" t="s">
        <v>1311</v>
      </c>
      <c r="D106" s="73" t="s">
        <v>60</v>
      </c>
      <c r="E106" s="73">
        <v>10</v>
      </c>
      <c r="F106" s="73" t="s">
        <v>14</v>
      </c>
      <c r="G106" s="73" t="s">
        <v>318</v>
      </c>
      <c r="H106" s="74">
        <v>950</v>
      </c>
      <c r="I106" s="73" t="s">
        <v>107</v>
      </c>
      <c r="J106" s="73" t="s">
        <v>48</v>
      </c>
      <c r="K106" s="76"/>
      <c r="L106" s="76"/>
      <c r="M106" s="73" t="s">
        <v>1295</v>
      </c>
    </row>
    <row r="107" spans="1:13">
      <c r="A107" s="73">
        <v>103</v>
      </c>
      <c r="B107" s="73" t="s">
        <v>1450</v>
      </c>
      <c r="C107" s="73" t="s">
        <v>1311</v>
      </c>
      <c r="D107" s="73" t="s">
        <v>60</v>
      </c>
      <c r="E107" s="73">
        <v>10</v>
      </c>
      <c r="F107" s="73" t="s">
        <v>16</v>
      </c>
      <c r="G107" s="73" t="s">
        <v>318</v>
      </c>
      <c r="H107" s="74">
        <v>150</v>
      </c>
      <c r="I107" s="73" t="s">
        <v>107</v>
      </c>
      <c r="J107" s="73" t="s">
        <v>48</v>
      </c>
      <c r="K107" s="76"/>
      <c r="L107" s="76"/>
      <c r="M107" s="73" t="s">
        <v>1295</v>
      </c>
    </row>
    <row r="108" spans="1:13" ht="26">
      <c r="A108" s="73">
        <v>107</v>
      </c>
      <c r="B108" s="73" t="s">
        <v>1451</v>
      </c>
      <c r="C108" s="73" t="s">
        <v>1311</v>
      </c>
      <c r="D108" s="73" t="s">
        <v>60</v>
      </c>
      <c r="E108" s="73">
        <v>50</v>
      </c>
      <c r="F108" s="73" t="s">
        <v>14</v>
      </c>
      <c r="G108" s="73" t="s">
        <v>318</v>
      </c>
      <c r="H108" s="74">
        <v>1500</v>
      </c>
      <c r="I108" s="73" t="s">
        <v>107</v>
      </c>
      <c r="J108" s="73" t="s">
        <v>48</v>
      </c>
      <c r="K108" s="76"/>
      <c r="L108" s="76"/>
      <c r="M108" s="73" t="s">
        <v>1295</v>
      </c>
    </row>
    <row r="109" spans="1:13" ht="26">
      <c r="A109" s="73">
        <v>108</v>
      </c>
      <c r="B109" s="73" t="s">
        <v>1452</v>
      </c>
      <c r="C109" s="73" t="s">
        <v>1311</v>
      </c>
      <c r="D109" s="73" t="s">
        <v>60</v>
      </c>
      <c r="E109" s="73">
        <v>10</v>
      </c>
      <c r="F109" s="73" t="s">
        <v>15</v>
      </c>
      <c r="G109" s="73" t="s">
        <v>318</v>
      </c>
      <c r="H109" s="74">
        <v>410</v>
      </c>
      <c r="I109" s="73" t="s">
        <v>107</v>
      </c>
      <c r="J109" s="73" t="s">
        <v>48</v>
      </c>
      <c r="K109" s="76"/>
      <c r="L109" s="76"/>
      <c r="M109" s="73" t="s">
        <v>1295</v>
      </c>
    </row>
    <row r="110" spans="1:13" ht="26">
      <c r="A110" s="73">
        <v>109</v>
      </c>
      <c r="B110" s="73" t="s">
        <v>1453</v>
      </c>
      <c r="C110" s="73" t="s">
        <v>1311</v>
      </c>
      <c r="D110" s="73" t="s">
        <v>60</v>
      </c>
      <c r="E110" s="73">
        <v>10</v>
      </c>
      <c r="F110" s="73" t="s">
        <v>16</v>
      </c>
      <c r="G110" s="73" t="s">
        <v>318</v>
      </c>
      <c r="H110" s="74">
        <v>333</v>
      </c>
      <c r="I110" s="73" t="s">
        <v>107</v>
      </c>
      <c r="J110" s="73" t="s">
        <v>48</v>
      </c>
      <c r="K110" s="76"/>
      <c r="L110" s="76"/>
      <c r="M110" s="73" t="s">
        <v>1295</v>
      </c>
    </row>
    <row r="111" spans="1:13" ht="26">
      <c r="A111" s="73">
        <v>110</v>
      </c>
      <c r="B111" s="73" t="s">
        <v>1454</v>
      </c>
      <c r="C111" s="73" t="s">
        <v>1311</v>
      </c>
      <c r="D111" s="73" t="s">
        <v>60</v>
      </c>
      <c r="E111" s="73">
        <v>12</v>
      </c>
      <c r="F111" s="73" t="s">
        <v>14</v>
      </c>
      <c r="G111" s="73" t="s">
        <v>318</v>
      </c>
      <c r="H111" s="74">
        <v>250</v>
      </c>
      <c r="I111" s="73" t="s">
        <v>107</v>
      </c>
      <c r="J111" s="73" t="s">
        <v>48</v>
      </c>
      <c r="K111" s="76"/>
      <c r="L111" s="76"/>
      <c r="M111" s="73" t="s">
        <v>1295</v>
      </c>
    </row>
    <row r="112" spans="1:13" ht="26">
      <c r="A112" s="73">
        <v>111</v>
      </c>
      <c r="B112" s="73" t="s">
        <v>1455</v>
      </c>
      <c r="C112" s="73" t="s">
        <v>1311</v>
      </c>
      <c r="D112" s="73" t="s">
        <v>60</v>
      </c>
      <c r="E112" s="73">
        <v>3</v>
      </c>
      <c r="F112" s="73" t="s">
        <v>15</v>
      </c>
      <c r="G112" s="73" t="s">
        <v>318</v>
      </c>
      <c r="H112" s="74">
        <v>380</v>
      </c>
      <c r="I112" s="73" t="s">
        <v>107</v>
      </c>
      <c r="J112" s="73" t="s">
        <v>48</v>
      </c>
      <c r="K112" s="76"/>
      <c r="L112" s="76"/>
      <c r="M112" s="73" t="s">
        <v>1295</v>
      </c>
    </row>
    <row r="113" spans="1:13" ht="38.5">
      <c r="A113" s="73">
        <v>112</v>
      </c>
      <c r="B113" s="73" t="s">
        <v>322</v>
      </c>
      <c r="C113" s="73" t="s">
        <v>1311</v>
      </c>
      <c r="D113" s="73" t="s">
        <v>60</v>
      </c>
      <c r="E113" s="73">
        <v>5</v>
      </c>
      <c r="F113" s="73" t="s">
        <v>16</v>
      </c>
      <c r="G113" s="73" t="s">
        <v>318</v>
      </c>
      <c r="H113" s="74">
        <v>250</v>
      </c>
      <c r="I113" s="73" t="s">
        <v>107</v>
      </c>
      <c r="J113" s="73" t="s">
        <v>48</v>
      </c>
      <c r="K113" s="76"/>
      <c r="L113" s="76"/>
      <c r="M113" s="73" t="s">
        <v>1295</v>
      </c>
    </row>
    <row r="114" spans="1:13" ht="38.5">
      <c r="A114" s="73">
        <v>113</v>
      </c>
      <c r="B114" s="73" t="s">
        <v>321</v>
      </c>
      <c r="C114" s="73" t="s">
        <v>1311</v>
      </c>
      <c r="D114" s="73" t="s">
        <v>60</v>
      </c>
      <c r="E114" s="73">
        <v>5</v>
      </c>
      <c r="F114" s="73" t="s">
        <v>16</v>
      </c>
      <c r="G114" s="73" t="s">
        <v>318</v>
      </c>
      <c r="H114" s="74">
        <v>250</v>
      </c>
      <c r="I114" s="73" t="s">
        <v>107</v>
      </c>
      <c r="J114" s="73" t="s">
        <v>48</v>
      </c>
      <c r="K114" s="76"/>
      <c r="L114" s="76"/>
      <c r="M114" s="73" t="s">
        <v>1295</v>
      </c>
    </row>
    <row r="115" spans="1:13" ht="38.5">
      <c r="A115" s="73">
        <v>114</v>
      </c>
      <c r="B115" s="73" t="s">
        <v>319</v>
      </c>
      <c r="C115" s="73" t="s">
        <v>1311</v>
      </c>
      <c r="D115" s="73" t="s">
        <v>60</v>
      </c>
      <c r="E115" s="73">
        <v>18</v>
      </c>
      <c r="F115" s="73" t="s">
        <v>16</v>
      </c>
      <c r="G115" s="73" t="s">
        <v>318</v>
      </c>
      <c r="H115" s="74">
        <v>900</v>
      </c>
      <c r="I115" s="73" t="s">
        <v>107</v>
      </c>
      <c r="J115" s="73" t="s">
        <v>48</v>
      </c>
      <c r="K115" s="76"/>
      <c r="L115" s="76"/>
      <c r="M115" s="73" t="s">
        <v>1295</v>
      </c>
    </row>
    <row r="116" spans="1:13" ht="51">
      <c r="A116" s="73">
        <v>115</v>
      </c>
      <c r="B116" s="73" t="s">
        <v>1456</v>
      </c>
      <c r="C116" s="73" t="s">
        <v>1311</v>
      </c>
      <c r="D116" s="73" t="s">
        <v>60</v>
      </c>
      <c r="E116" s="73">
        <v>60</v>
      </c>
      <c r="F116" s="73" t="s">
        <v>14</v>
      </c>
      <c r="G116" s="73" t="s">
        <v>318</v>
      </c>
      <c r="H116" s="74">
        <v>1200</v>
      </c>
      <c r="I116" s="73" t="s">
        <v>107</v>
      </c>
      <c r="J116" s="73" t="s">
        <v>172</v>
      </c>
      <c r="K116" s="76"/>
      <c r="L116" s="76"/>
      <c r="M116" s="73" t="s">
        <v>1295</v>
      </c>
    </row>
    <row r="117" spans="1:13" ht="26">
      <c r="A117" s="73">
        <v>116</v>
      </c>
      <c r="B117" s="73" t="s">
        <v>1457</v>
      </c>
      <c r="C117" s="73" t="s">
        <v>1311</v>
      </c>
      <c r="D117" s="73" t="s">
        <v>60</v>
      </c>
      <c r="E117" s="73">
        <v>10</v>
      </c>
      <c r="F117" s="73" t="s">
        <v>1458</v>
      </c>
      <c r="G117" s="73" t="s">
        <v>318</v>
      </c>
      <c r="H117" s="74">
        <v>499</v>
      </c>
      <c r="I117" s="73" t="s">
        <v>107</v>
      </c>
      <c r="J117" s="73" t="s">
        <v>172</v>
      </c>
      <c r="K117" s="76"/>
      <c r="L117" s="76"/>
      <c r="M117" s="73" t="s">
        <v>1295</v>
      </c>
    </row>
    <row r="118" spans="1:13" ht="26">
      <c r="A118" s="73">
        <v>117</v>
      </c>
      <c r="B118" s="73" t="s">
        <v>1459</v>
      </c>
      <c r="C118" s="73" t="s">
        <v>1311</v>
      </c>
      <c r="D118" s="73" t="s">
        <v>60</v>
      </c>
      <c r="E118" s="73">
        <v>5</v>
      </c>
      <c r="F118" s="73" t="s">
        <v>15</v>
      </c>
      <c r="G118" s="73" t="s">
        <v>318</v>
      </c>
      <c r="H118" s="74">
        <v>400</v>
      </c>
      <c r="I118" s="73" t="s">
        <v>107</v>
      </c>
      <c r="J118" s="73" t="s">
        <v>48</v>
      </c>
      <c r="K118" s="76"/>
      <c r="L118" s="76"/>
      <c r="M118" s="73" t="s">
        <v>1295</v>
      </c>
    </row>
    <row r="119" spans="1:13">
      <c r="A119" s="73">
        <v>118</v>
      </c>
      <c r="B119" s="73" t="s">
        <v>1460</v>
      </c>
      <c r="C119" s="73" t="s">
        <v>1311</v>
      </c>
      <c r="D119" s="73" t="s">
        <v>60</v>
      </c>
      <c r="E119" s="73">
        <v>10</v>
      </c>
      <c r="F119" s="73" t="s">
        <v>16</v>
      </c>
      <c r="G119" s="73" t="s">
        <v>318</v>
      </c>
      <c r="H119" s="74">
        <v>210</v>
      </c>
      <c r="I119" s="73" t="s">
        <v>107</v>
      </c>
      <c r="J119" s="73" t="s">
        <v>48</v>
      </c>
      <c r="K119" s="76"/>
      <c r="L119" s="76"/>
      <c r="M119" s="73" t="s">
        <v>1295</v>
      </c>
    </row>
    <row r="120" spans="1:13" ht="26">
      <c r="A120" s="73">
        <v>119</v>
      </c>
      <c r="B120" s="73" t="s">
        <v>1461</v>
      </c>
      <c r="C120" s="73" t="s">
        <v>1311</v>
      </c>
      <c r="D120" s="73" t="s">
        <v>60</v>
      </c>
      <c r="E120" s="73">
        <v>20</v>
      </c>
      <c r="F120" s="73" t="s">
        <v>14</v>
      </c>
      <c r="G120" s="73" t="s">
        <v>318</v>
      </c>
      <c r="H120" s="74">
        <v>600</v>
      </c>
      <c r="I120" s="73" t="s">
        <v>107</v>
      </c>
      <c r="J120" s="73" t="s">
        <v>48</v>
      </c>
      <c r="K120" s="76"/>
      <c r="L120" s="76"/>
      <c r="M120" s="73" t="s">
        <v>1295</v>
      </c>
    </row>
    <row r="121" spans="1:13">
      <c r="A121" s="73">
        <v>120</v>
      </c>
      <c r="B121" s="73" t="s">
        <v>1462</v>
      </c>
      <c r="C121" s="73" t="s">
        <v>1311</v>
      </c>
      <c r="D121" s="73" t="s">
        <v>60</v>
      </c>
      <c r="E121" s="73">
        <v>20</v>
      </c>
      <c r="F121" s="73" t="s">
        <v>14</v>
      </c>
      <c r="G121" s="73" t="s">
        <v>318</v>
      </c>
      <c r="H121" s="74">
        <v>700</v>
      </c>
      <c r="I121" s="73" t="s">
        <v>107</v>
      </c>
      <c r="J121" s="73" t="s">
        <v>48</v>
      </c>
      <c r="K121" s="76"/>
      <c r="L121" s="76"/>
      <c r="M121" s="73" t="s">
        <v>1295</v>
      </c>
    </row>
    <row r="122" spans="1:13">
      <c r="A122" s="73">
        <v>121</v>
      </c>
      <c r="B122" s="73" t="s">
        <v>1463</v>
      </c>
      <c r="C122" s="73" t="s">
        <v>1311</v>
      </c>
      <c r="D122" s="73" t="s">
        <v>60</v>
      </c>
      <c r="E122" s="73">
        <v>20</v>
      </c>
      <c r="F122" s="73" t="s">
        <v>14</v>
      </c>
      <c r="G122" s="73" t="s">
        <v>318</v>
      </c>
      <c r="H122" s="74">
        <v>700</v>
      </c>
      <c r="I122" s="73" t="s">
        <v>107</v>
      </c>
      <c r="J122" s="73" t="s">
        <v>48</v>
      </c>
      <c r="K122" s="76"/>
      <c r="L122" s="76"/>
      <c r="M122" s="73" t="s">
        <v>1295</v>
      </c>
    </row>
    <row r="123" spans="1:13" ht="38.5">
      <c r="A123" s="73">
        <v>122</v>
      </c>
      <c r="B123" s="73" t="s">
        <v>1464</v>
      </c>
      <c r="C123" s="73" t="s">
        <v>1311</v>
      </c>
      <c r="D123" s="73" t="s">
        <v>60</v>
      </c>
      <c r="E123" s="73">
        <v>75</v>
      </c>
      <c r="F123" s="73" t="s">
        <v>1465</v>
      </c>
      <c r="G123" s="73" t="s">
        <v>318</v>
      </c>
      <c r="H123" s="74">
        <v>420</v>
      </c>
      <c r="I123" s="73" t="s">
        <v>107</v>
      </c>
      <c r="J123" s="73" t="s">
        <v>48</v>
      </c>
      <c r="K123" s="76"/>
      <c r="L123" s="76"/>
      <c r="M123" s="73" t="s">
        <v>1295</v>
      </c>
    </row>
    <row r="124" spans="1:13" ht="26">
      <c r="A124" s="73">
        <v>123</v>
      </c>
      <c r="B124" s="73" t="s">
        <v>1466</v>
      </c>
      <c r="C124" s="73" t="s">
        <v>1311</v>
      </c>
      <c r="D124" s="73" t="s">
        <v>60</v>
      </c>
      <c r="E124" s="73">
        <v>3</v>
      </c>
      <c r="F124" s="73" t="s">
        <v>16</v>
      </c>
      <c r="G124" s="73" t="s">
        <v>318</v>
      </c>
      <c r="H124" s="74">
        <v>350</v>
      </c>
      <c r="I124" s="73" t="s">
        <v>107</v>
      </c>
      <c r="J124" s="73" t="s">
        <v>48</v>
      </c>
      <c r="K124" s="76"/>
      <c r="L124" s="76"/>
      <c r="M124" s="73" t="s">
        <v>1295</v>
      </c>
    </row>
    <row r="125" spans="1:13" ht="26">
      <c r="A125" s="73">
        <v>124</v>
      </c>
      <c r="B125" s="73" t="s">
        <v>1467</v>
      </c>
      <c r="C125" s="73" t="s">
        <v>1311</v>
      </c>
      <c r="D125" s="73" t="s">
        <v>60</v>
      </c>
      <c r="E125" s="73">
        <v>2</v>
      </c>
      <c r="F125" s="73" t="s">
        <v>16</v>
      </c>
      <c r="G125" s="73" t="s">
        <v>318</v>
      </c>
      <c r="H125" s="74">
        <v>240</v>
      </c>
      <c r="I125" s="73" t="s">
        <v>107</v>
      </c>
      <c r="J125" s="73" t="s">
        <v>48</v>
      </c>
      <c r="K125" s="76"/>
      <c r="L125" s="76"/>
      <c r="M125" s="73" t="s">
        <v>1295</v>
      </c>
    </row>
    <row r="126" spans="1:13" ht="26">
      <c r="A126" s="73">
        <v>125</v>
      </c>
      <c r="B126" s="73" t="s">
        <v>1468</v>
      </c>
      <c r="C126" s="73" t="s">
        <v>1311</v>
      </c>
      <c r="D126" s="73" t="s">
        <v>60</v>
      </c>
      <c r="E126" s="73">
        <v>2</v>
      </c>
      <c r="F126" s="73" t="s">
        <v>16</v>
      </c>
      <c r="G126" s="73" t="s">
        <v>318</v>
      </c>
      <c r="H126" s="74">
        <v>120</v>
      </c>
      <c r="I126" s="73" t="s">
        <v>107</v>
      </c>
      <c r="J126" s="73" t="s">
        <v>48</v>
      </c>
      <c r="K126" s="76"/>
      <c r="L126" s="76"/>
      <c r="M126" s="73" t="s">
        <v>1295</v>
      </c>
    </row>
    <row r="127" spans="1:13">
      <c r="A127" s="73">
        <v>126</v>
      </c>
      <c r="B127" s="73" t="s">
        <v>1469</v>
      </c>
      <c r="C127" s="73" t="s">
        <v>1311</v>
      </c>
      <c r="D127" s="73" t="s">
        <v>60</v>
      </c>
      <c r="E127" s="73">
        <v>30</v>
      </c>
      <c r="F127" s="73" t="s">
        <v>1465</v>
      </c>
      <c r="G127" s="73" t="s">
        <v>318</v>
      </c>
      <c r="H127" s="74">
        <v>750</v>
      </c>
      <c r="I127" s="73" t="s">
        <v>107</v>
      </c>
      <c r="J127" s="73" t="s">
        <v>48</v>
      </c>
      <c r="K127" s="76"/>
      <c r="L127" s="76"/>
      <c r="M127" s="73" t="s">
        <v>1295</v>
      </c>
    </row>
    <row r="128" spans="1:13" ht="26">
      <c r="A128" s="73">
        <v>127</v>
      </c>
      <c r="B128" s="73" t="s">
        <v>1470</v>
      </c>
      <c r="C128" s="73" t="s">
        <v>1311</v>
      </c>
      <c r="D128" s="73" t="s">
        <v>60</v>
      </c>
      <c r="E128" s="73">
        <v>20</v>
      </c>
      <c r="F128" s="73" t="s">
        <v>14</v>
      </c>
      <c r="G128" s="73" t="s">
        <v>318</v>
      </c>
      <c r="H128" s="74">
        <v>119</v>
      </c>
      <c r="I128" s="73" t="s">
        <v>107</v>
      </c>
      <c r="J128" s="73" t="s">
        <v>48</v>
      </c>
      <c r="K128" s="76"/>
      <c r="L128" s="76"/>
      <c r="M128" s="73" t="s">
        <v>1295</v>
      </c>
    </row>
    <row r="129" spans="1:13">
      <c r="A129" s="73">
        <v>129</v>
      </c>
      <c r="B129" s="73" t="s">
        <v>1471</v>
      </c>
      <c r="C129" s="73" t="s">
        <v>1311</v>
      </c>
      <c r="D129" s="73" t="s">
        <v>60</v>
      </c>
      <c r="E129" s="73">
        <v>20</v>
      </c>
      <c r="F129" s="73" t="s">
        <v>1465</v>
      </c>
      <c r="G129" s="73" t="s">
        <v>318</v>
      </c>
      <c r="H129" s="74">
        <v>600</v>
      </c>
      <c r="I129" s="73" t="s">
        <v>107</v>
      </c>
      <c r="J129" s="73" t="s">
        <v>48</v>
      </c>
      <c r="K129" s="76"/>
      <c r="L129" s="76"/>
      <c r="M129" s="73" t="s">
        <v>1295</v>
      </c>
    </row>
    <row r="130" spans="1:13" ht="26">
      <c r="A130" s="73">
        <v>128</v>
      </c>
      <c r="B130" s="73" t="s">
        <v>1472</v>
      </c>
      <c r="C130" s="73" t="s">
        <v>1311</v>
      </c>
      <c r="D130" s="73" t="s">
        <v>60</v>
      </c>
      <c r="E130" s="73">
        <v>5</v>
      </c>
      <c r="F130" s="73" t="s">
        <v>1465</v>
      </c>
      <c r="G130" s="73" t="s">
        <v>318</v>
      </c>
      <c r="H130" s="74">
        <v>695</v>
      </c>
      <c r="I130" s="73" t="s">
        <v>107</v>
      </c>
      <c r="J130" s="73" t="s">
        <v>48</v>
      </c>
      <c r="K130" s="76"/>
      <c r="L130" s="76"/>
      <c r="M130" s="73" t="s">
        <v>1295</v>
      </c>
    </row>
    <row r="131" spans="1:13">
      <c r="A131" s="73">
        <v>130</v>
      </c>
      <c r="B131" s="73" t="s">
        <v>1473</v>
      </c>
      <c r="C131" s="73" t="s">
        <v>1311</v>
      </c>
      <c r="D131" s="73" t="s">
        <v>60</v>
      </c>
      <c r="E131" s="73">
        <v>12</v>
      </c>
      <c r="F131" s="73" t="s">
        <v>1474</v>
      </c>
      <c r="G131" s="73" t="s">
        <v>318</v>
      </c>
      <c r="H131" s="74">
        <v>120</v>
      </c>
      <c r="I131" s="73" t="s">
        <v>107</v>
      </c>
      <c r="J131" s="73" t="s">
        <v>48</v>
      </c>
      <c r="K131" s="76"/>
      <c r="L131" s="76"/>
      <c r="M131" s="73" t="s">
        <v>1295</v>
      </c>
    </row>
    <row r="132" spans="1:13" ht="26">
      <c r="A132" s="73">
        <v>131</v>
      </c>
      <c r="B132" s="73" t="s">
        <v>1475</v>
      </c>
      <c r="C132" s="73" t="s">
        <v>1311</v>
      </c>
      <c r="D132" s="73" t="s">
        <v>60</v>
      </c>
      <c r="E132" s="73">
        <v>25</v>
      </c>
      <c r="F132" s="73" t="s">
        <v>1465</v>
      </c>
      <c r="G132" s="73" t="s">
        <v>318</v>
      </c>
      <c r="H132" s="74">
        <v>1000</v>
      </c>
      <c r="I132" s="73" t="s">
        <v>107</v>
      </c>
      <c r="J132" s="73" t="s">
        <v>48</v>
      </c>
      <c r="K132" s="76"/>
      <c r="L132" s="76"/>
      <c r="M132" s="73" t="s">
        <v>1295</v>
      </c>
    </row>
    <row r="133" spans="1:13" ht="38.5">
      <c r="A133" s="73">
        <v>132</v>
      </c>
      <c r="B133" s="73" t="s">
        <v>1476</v>
      </c>
      <c r="C133" s="73" t="s">
        <v>1311</v>
      </c>
      <c r="D133" s="73" t="s">
        <v>60</v>
      </c>
      <c r="E133" s="73">
        <v>20</v>
      </c>
      <c r="F133" s="73" t="s">
        <v>1477</v>
      </c>
      <c r="G133" s="73" t="s">
        <v>318</v>
      </c>
      <c r="H133" s="74">
        <v>240</v>
      </c>
      <c r="I133" s="73" t="s">
        <v>107</v>
      </c>
      <c r="J133" s="73" t="s">
        <v>48</v>
      </c>
      <c r="K133" s="76"/>
      <c r="L133" s="76"/>
      <c r="M133" s="73" t="s">
        <v>1295</v>
      </c>
    </row>
    <row r="134" spans="1:13">
      <c r="A134" s="73">
        <v>133</v>
      </c>
      <c r="B134" s="73" t="s">
        <v>1478</v>
      </c>
      <c r="C134" s="73" t="s">
        <v>1311</v>
      </c>
      <c r="D134" s="73" t="s">
        <v>60</v>
      </c>
      <c r="E134" s="73">
        <v>20</v>
      </c>
      <c r="F134" s="73" t="s">
        <v>1474</v>
      </c>
      <c r="G134" s="73" t="s">
        <v>318</v>
      </c>
      <c r="H134" s="74">
        <v>200</v>
      </c>
      <c r="I134" s="73" t="s">
        <v>107</v>
      </c>
      <c r="J134" s="73" t="s">
        <v>48</v>
      </c>
      <c r="K134" s="76"/>
      <c r="L134" s="76"/>
      <c r="M134" s="73" t="s">
        <v>1295</v>
      </c>
    </row>
    <row r="135" spans="1:13" ht="51">
      <c r="A135" s="73">
        <v>134</v>
      </c>
      <c r="B135" s="73" t="s">
        <v>1479</v>
      </c>
      <c r="C135" s="73" t="s">
        <v>1311</v>
      </c>
      <c r="D135" s="73" t="s">
        <v>60</v>
      </c>
      <c r="E135" s="73">
        <v>50</v>
      </c>
      <c r="F135" s="73" t="s">
        <v>1480</v>
      </c>
      <c r="G135" s="73" t="s">
        <v>318</v>
      </c>
      <c r="H135" s="74">
        <v>1000</v>
      </c>
      <c r="I135" s="73" t="s">
        <v>107</v>
      </c>
      <c r="J135" s="73" t="s">
        <v>48</v>
      </c>
      <c r="K135" s="76"/>
      <c r="L135" s="76"/>
      <c r="M135" s="73" t="s">
        <v>1295</v>
      </c>
    </row>
    <row r="136" spans="1:13" ht="26">
      <c r="A136" s="73">
        <v>135</v>
      </c>
      <c r="B136" s="73" t="s">
        <v>1481</v>
      </c>
      <c r="C136" s="73" t="s">
        <v>1311</v>
      </c>
      <c r="D136" s="73" t="s">
        <v>60</v>
      </c>
      <c r="E136" s="73">
        <v>60</v>
      </c>
      <c r="F136" s="73" t="s">
        <v>1482</v>
      </c>
      <c r="G136" s="73" t="s">
        <v>318</v>
      </c>
      <c r="H136" s="74">
        <v>630</v>
      </c>
      <c r="I136" s="73" t="s">
        <v>107</v>
      </c>
      <c r="J136" s="73" t="s">
        <v>48</v>
      </c>
      <c r="K136" s="76"/>
      <c r="L136" s="76"/>
      <c r="M136" s="73" t="s">
        <v>1295</v>
      </c>
    </row>
    <row r="137" spans="1:13">
      <c r="A137" s="73">
        <v>136</v>
      </c>
      <c r="B137" s="73" t="s">
        <v>1483</v>
      </c>
      <c r="C137" s="73" t="s">
        <v>1311</v>
      </c>
      <c r="D137" s="73" t="s">
        <v>60</v>
      </c>
      <c r="E137" s="73">
        <v>10</v>
      </c>
      <c r="F137" s="73" t="s">
        <v>1465</v>
      </c>
      <c r="G137" s="73" t="s">
        <v>318</v>
      </c>
      <c r="H137" s="74">
        <v>150</v>
      </c>
      <c r="I137" s="73" t="s">
        <v>107</v>
      </c>
      <c r="J137" s="73" t="s">
        <v>172</v>
      </c>
      <c r="K137" s="76"/>
      <c r="L137" s="76"/>
      <c r="M137" s="73" t="s">
        <v>1295</v>
      </c>
    </row>
    <row r="138" spans="1:13">
      <c r="A138" s="73">
        <v>137</v>
      </c>
      <c r="B138" s="73" t="s">
        <v>1484</v>
      </c>
      <c r="C138" s="73" t="s">
        <v>1311</v>
      </c>
      <c r="D138" s="73" t="s">
        <v>60</v>
      </c>
      <c r="E138" s="73">
        <v>20</v>
      </c>
      <c r="F138" s="73" t="s">
        <v>1474</v>
      </c>
      <c r="G138" s="73" t="s">
        <v>318</v>
      </c>
      <c r="H138" s="74">
        <v>480</v>
      </c>
      <c r="I138" s="73" t="s">
        <v>107</v>
      </c>
      <c r="J138" s="73" t="s">
        <v>48</v>
      </c>
      <c r="K138" s="76"/>
      <c r="L138" s="76"/>
      <c r="M138" s="73" t="s">
        <v>1295</v>
      </c>
    </row>
    <row r="139" spans="1:13" ht="38.5">
      <c r="A139" s="73">
        <v>138</v>
      </c>
      <c r="B139" s="73" t="s">
        <v>1485</v>
      </c>
      <c r="C139" s="73" t="s">
        <v>1311</v>
      </c>
      <c r="D139" s="73" t="s">
        <v>60</v>
      </c>
      <c r="E139" s="73">
        <v>50</v>
      </c>
      <c r="F139" s="73" t="s">
        <v>16</v>
      </c>
      <c r="G139" s="73" t="s">
        <v>318</v>
      </c>
      <c r="H139" s="74">
        <v>750</v>
      </c>
      <c r="I139" s="73" t="s">
        <v>107</v>
      </c>
      <c r="J139" s="73" t="s">
        <v>48</v>
      </c>
      <c r="K139" s="76"/>
      <c r="L139" s="76"/>
      <c r="M139" s="73" t="s">
        <v>1295</v>
      </c>
    </row>
    <row r="140" spans="1:13" ht="26">
      <c r="A140" s="73">
        <v>139</v>
      </c>
      <c r="B140" s="73" t="s">
        <v>1486</v>
      </c>
      <c r="C140" s="73" t="s">
        <v>1311</v>
      </c>
      <c r="D140" s="73" t="s">
        <v>60</v>
      </c>
      <c r="E140" s="73">
        <v>4</v>
      </c>
      <c r="F140" s="73" t="s">
        <v>16</v>
      </c>
      <c r="G140" s="73" t="s">
        <v>318</v>
      </c>
      <c r="H140" s="74">
        <v>736</v>
      </c>
      <c r="I140" s="73" t="s">
        <v>107</v>
      </c>
      <c r="J140" s="73" t="s">
        <v>48</v>
      </c>
      <c r="K140" s="76"/>
      <c r="L140" s="76"/>
      <c r="M140" s="73" t="s">
        <v>1295</v>
      </c>
    </row>
    <row r="141" spans="1:13">
      <c r="A141" s="73">
        <v>140</v>
      </c>
      <c r="B141" s="73" t="s">
        <v>1487</v>
      </c>
      <c r="C141" s="73" t="s">
        <v>1311</v>
      </c>
      <c r="D141" s="73" t="s">
        <v>60</v>
      </c>
      <c r="E141" s="73">
        <v>30</v>
      </c>
      <c r="F141" s="73" t="s">
        <v>14</v>
      </c>
      <c r="G141" s="73" t="s">
        <v>318</v>
      </c>
      <c r="H141" s="74">
        <v>50</v>
      </c>
      <c r="I141" s="73" t="s">
        <v>107</v>
      </c>
      <c r="J141" s="73" t="s">
        <v>48</v>
      </c>
      <c r="K141" s="76"/>
      <c r="L141" s="76"/>
      <c r="M141" s="73" t="s">
        <v>1295</v>
      </c>
    </row>
    <row r="142" spans="1:13" ht="26">
      <c r="A142" s="73">
        <v>141</v>
      </c>
      <c r="B142" s="73" t="s">
        <v>1488</v>
      </c>
      <c r="C142" s="73" t="s">
        <v>1311</v>
      </c>
      <c r="D142" s="73" t="s">
        <v>60</v>
      </c>
      <c r="E142" s="73">
        <v>2</v>
      </c>
      <c r="F142" s="73" t="s">
        <v>1477</v>
      </c>
      <c r="G142" s="73" t="s">
        <v>318</v>
      </c>
      <c r="H142" s="74">
        <v>109</v>
      </c>
      <c r="I142" s="73" t="s">
        <v>107</v>
      </c>
      <c r="J142" s="73" t="s">
        <v>48</v>
      </c>
      <c r="K142" s="76"/>
      <c r="L142" s="76"/>
      <c r="M142" s="73" t="s">
        <v>1295</v>
      </c>
    </row>
    <row r="143" spans="1:13" ht="26">
      <c r="A143" s="73">
        <v>142</v>
      </c>
      <c r="B143" s="73" t="s">
        <v>1489</v>
      </c>
      <c r="C143" s="73" t="s">
        <v>1311</v>
      </c>
      <c r="D143" s="73" t="s">
        <v>60</v>
      </c>
      <c r="E143" s="73">
        <v>20</v>
      </c>
      <c r="F143" s="73" t="s">
        <v>1477</v>
      </c>
      <c r="G143" s="73" t="s">
        <v>318</v>
      </c>
      <c r="H143" s="74">
        <v>200</v>
      </c>
      <c r="I143" s="73" t="s">
        <v>107</v>
      </c>
      <c r="J143" s="73" t="s">
        <v>48</v>
      </c>
      <c r="K143" s="76"/>
      <c r="L143" s="76"/>
      <c r="M143" s="73" t="s">
        <v>1295</v>
      </c>
    </row>
    <row r="144" spans="1:13">
      <c r="A144" s="73">
        <v>143</v>
      </c>
      <c r="B144" s="73" t="s">
        <v>1490</v>
      </c>
      <c r="C144" s="73" t="s">
        <v>1311</v>
      </c>
      <c r="D144" s="73" t="s">
        <v>60</v>
      </c>
      <c r="E144" s="73">
        <v>10</v>
      </c>
      <c r="F144" s="73" t="s">
        <v>14</v>
      </c>
      <c r="G144" s="73" t="s">
        <v>318</v>
      </c>
      <c r="H144" s="74">
        <v>170</v>
      </c>
      <c r="I144" s="73" t="s">
        <v>107</v>
      </c>
      <c r="J144" s="73" t="s">
        <v>48</v>
      </c>
      <c r="K144" s="76"/>
      <c r="L144" s="76"/>
      <c r="M144" s="73" t="s">
        <v>1295</v>
      </c>
    </row>
    <row r="145" spans="1:13" ht="51">
      <c r="A145" s="73">
        <v>144</v>
      </c>
      <c r="B145" s="73" t="s">
        <v>1491</v>
      </c>
      <c r="C145" s="73" t="s">
        <v>1311</v>
      </c>
      <c r="D145" s="73" t="s">
        <v>177</v>
      </c>
      <c r="E145" s="73">
        <v>3</v>
      </c>
      <c r="F145" s="73" t="s">
        <v>14</v>
      </c>
      <c r="G145" s="73" t="s">
        <v>318</v>
      </c>
      <c r="H145" s="74">
        <v>210</v>
      </c>
      <c r="I145" s="73" t="s">
        <v>107</v>
      </c>
      <c r="J145" s="73" t="s">
        <v>48</v>
      </c>
      <c r="K145" s="76"/>
      <c r="L145" s="76"/>
      <c r="M145" s="73" t="s">
        <v>1295</v>
      </c>
    </row>
    <row r="146" spans="1:13">
      <c r="A146" s="73">
        <v>145</v>
      </c>
      <c r="B146" s="73" t="s">
        <v>1492</v>
      </c>
      <c r="C146" s="73" t="s">
        <v>1311</v>
      </c>
      <c r="D146" s="73" t="s">
        <v>177</v>
      </c>
      <c r="E146" s="73">
        <v>6</v>
      </c>
      <c r="F146" s="73" t="s">
        <v>14</v>
      </c>
      <c r="G146" s="73" t="s">
        <v>318</v>
      </c>
      <c r="H146" s="74">
        <v>660</v>
      </c>
      <c r="I146" s="73" t="s">
        <v>107</v>
      </c>
      <c r="J146" s="73" t="s">
        <v>48</v>
      </c>
      <c r="K146" s="76"/>
      <c r="L146" s="76"/>
      <c r="M146" s="73" t="s">
        <v>1295</v>
      </c>
    </row>
    <row r="147" spans="1:13">
      <c r="A147" s="73">
        <v>146</v>
      </c>
      <c r="B147" s="73" t="s">
        <v>1493</v>
      </c>
      <c r="C147" s="73" t="s">
        <v>1311</v>
      </c>
      <c r="D147" s="73" t="s">
        <v>177</v>
      </c>
      <c r="E147" s="73">
        <v>5</v>
      </c>
      <c r="F147" s="73" t="s">
        <v>14</v>
      </c>
      <c r="G147" s="73" t="s">
        <v>1494</v>
      </c>
      <c r="H147" s="74">
        <v>380</v>
      </c>
      <c r="I147" s="73" t="s">
        <v>107</v>
      </c>
      <c r="J147" s="73" t="s">
        <v>172</v>
      </c>
      <c r="K147" s="76"/>
      <c r="L147" s="76"/>
      <c r="M147" s="73" t="s">
        <v>1295</v>
      </c>
    </row>
    <row r="148" spans="1:13" ht="26">
      <c r="A148" s="73">
        <v>147</v>
      </c>
      <c r="B148" s="73" t="s">
        <v>1495</v>
      </c>
      <c r="C148" s="73" t="s">
        <v>1311</v>
      </c>
      <c r="D148" s="73" t="s">
        <v>60</v>
      </c>
      <c r="E148" s="73">
        <v>10</v>
      </c>
      <c r="F148" s="73" t="s">
        <v>14</v>
      </c>
      <c r="G148" s="73" t="s">
        <v>1494</v>
      </c>
      <c r="H148" s="74">
        <v>78</v>
      </c>
      <c r="I148" s="73" t="s">
        <v>107</v>
      </c>
      <c r="J148" s="73" t="s">
        <v>172</v>
      </c>
      <c r="K148" s="76"/>
      <c r="L148" s="76"/>
      <c r="M148" s="73" t="s">
        <v>1295</v>
      </c>
    </row>
    <row r="149" spans="1:13">
      <c r="A149" s="73">
        <v>148</v>
      </c>
      <c r="B149" s="73" t="s">
        <v>1496</v>
      </c>
      <c r="C149" s="73" t="s">
        <v>1311</v>
      </c>
      <c r="D149" s="73" t="s">
        <v>60</v>
      </c>
      <c r="E149" s="73">
        <v>2</v>
      </c>
      <c r="F149" s="73" t="s">
        <v>15</v>
      </c>
      <c r="G149" s="73" t="s">
        <v>1494</v>
      </c>
      <c r="H149" s="74">
        <v>60</v>
      </c>
      <c r="I149" s="73" t="s">
        <v>107</v>
      </c>
      <c r="J149" s="73" t="s">
        <v>172</v>
      </c>
      <c r="K149" s="76"/>
      <c r="L149" s="76"/>
      <c r="M149" s="73" t="s">
        <v>1295</v>
      </c>
    </row>
    <row r="150" spans="1:13" ht="26">
      <c r="A150" s="73">
        <v>149</v>
      </c>
      <c r="B150" s="73" t="s">
        <v>1497</v>
      </c>
      <c r="C150" s="73" t="s">
        <v>1311</v>
      </c>
      <c r="D150" s="73" t="s">
        <v>60</v>
      </c>
      <c r="E150" s="73">
        <v>1</v>
      </c>
      <c r="F150" s="73" t="s">
        <v>14</v>
      </c>
      <c r="G150" s="73" t="s">
        <v>1494</v>
      </c>
      <c r="H150" s="74">
        <v>120</v>
      </c>
      <c r="I150" s="73" t="s">
        <v>107</v>
      </c>
      <c r="J150" s="73" t="s">
        <v>172</v>
      </c>
      <c r="K150" s="76"/>
      <c r="L150" s="76"/>
      <c r="M150" s="73" t="s">
        <v>1295</v>
      </c>
    </row>
    <row r="151" spans="1:13">
      <c r="A151" s="73">
        <v>150</v>
      </c>
      <c r="B151" s="73" t="s">
        <v>1498</v>
      </c>
      <c r="C151" s="73" t="s">
        <v>1311</v>
      </c>
      <c r="D151" s="73" t="s">
        <v>60</v>
      </c>
      <c r="E151" s="73">
        <v>3</v>
      </c>
      <c r="F151" s="73" t="s">
        <v>14</v>
      </c>
      <c r="G151" s="73" t="s">
        <v>1494</v>
      </c>
      <c r="H151" s="74">
        <v>90</v>
      </c>
      <c r="I151" s="73" t="s">
        <v>107</v>
      </c>
      <c r="J151" s="73" t="s">
        <v>172</v>
      </c>
      <c r="K151" s="76"/>
      <c r="L151" s="76"/>
      <c r="M151" s="73" t="s">
        <v>1295</v>
      </c>
    </row>
    <row r="152" spans="1:13" ht="26">
      <c r="A152" s="73">
        <v>151</v>
      </c>
      <c r="B152" s="73" t="s">
        <v>1499</v>
      </c>
      <c r="C152" s="73" t="s">
        <v>1311</v>
      </c>
      <c r="D152" s="73" t="s">
        <v>60</v>
      </c>
      <c r="E152" s="73">
        <v>20</v>
      </c>
      <c r="F152" s="73" t="s">
        <v>16</v>
      </c>
      <c r="G152" s="73" t="s">
        <v>1494</v>
      </c>
      <c r="H152" s="74">
        <v>600</v>
      </c>
      <c r="I152" s="73" t="s">
        <v>107</v>
      </c>
      <c r="J152" s="73" t="s">
        <v>172</v>
      </c>
      <c r="K152" s="76"/>
      <c r="L152" s="76"/>
      <c r="M152" s="73" t="s">
        <v>1295</v>
      </c>
    </row>
    <row r="153" spans="1:13">
      <c r="A153" s="73">
        <v>152</v>
      </c>
      <c r="B153" s="73" t="s">
        <v>1500</v>
      </c>
      <c r="C153" s="73" t="s">
        <v>1311</v>
      </c>
      <c r="D153" s="73" t="s">
        <v>60</v>
      </c>
      <c r="E153" s="73">
        <v>8</v>
      </c>
      <c r="F153" s="73" t="s">
        <v>14</v>
      </c>
      <c r="G153" s="73" t="s">
        <v>1494</v>
      </c>
      <c r="H153" s="74">
        <v>240</v>
      </c>
      <c r="I153" s="73" t="s">
        <v>107</v>
      </c>
      <c r="J153" s="73" t="s">
        <v>172</v>
      </c>
      <c r="K153" s="76"/>
      <c r="L153" s="76"/>
      <c r="M153" s="73" t="s">
        <v>1295</v>
      </c>
    </row>
    <row r="154" spans="1:13" ht="26">
      <c r="A154" s="73">
        <v>153</v>
      </c>
      <c r="B154" s="73" t="s">
        <v>1501</v>
      </c>
      <c r="C154" s="73" t="s">
        <v>1311</v>
      </c>
      <c r="D154" s="73" t="s">
        <v>60</v>
      </c>
      <c r="E154" s="73">
        <v>3</v>
      </c>
      <c r="F154" s="73" t="s">
        <v>14</v>
      </c>
      <c r="G154" s="73" t="s">
        <v>1494</v>
      </c>
      <c r="H154" s="74">
        <v>120</v>
      </c>
      <c r="I154" s="73" t="s">
        <v>107</v>
      </c>
      <c r="J154" s="73" t="s">
        <v>172</v>
      </c>
      <c r="K154" s="76"/>
      <c r="L154" s="76"/>
      <c r="M154" s="73" t="s">
        <v>1295</v>
      </c>
    </row>
    <row r="155" spans="1:13">
      <c r="A155" s="73">
        <v>154</v>
      </c>
      <c r="B155" s="73" t="s">
        <v>1502</v>
      </c>
      <c r="C155" s="73" t="s">
        <v>1311</v>
      </c>
      <c r="D155" s="73" t="s">
        <v>177</v>
      </c>
      <c r="E155" s="73">
        <v>1</v>
      </c>
      <c r="F155" s="73" t="s">
        <v>14</v>
      </c>
      <c r="G155" s="73" t="s">
        <v>1494</v>
      </c>
      <c r="H155" s="74">
        <v>900</v>
      </c>
      <c r="I155" s="73" t="s">
        <v>107</v>
      </c>
      <c r="J155" s="73" t="s">
        <v>172</v>
      </c>
      <c r="K155" s="76"/>
      <c r="L155" s="76"/>
      <c r="M155" s="73" t="s">
        <v>1295</v>
      </c>
    </row>
    <row r="156" spans="1:13">
      <c r="A156" s="73">
        <v>155</v>
      </c>
      <c r="B156" s="73" t="s">
        <v>1503</v>
      </c>
      <c r="C156" s="73" t="s">
        <v>1311</v>
      </c>
      <c r="D156" s="73" t="s">
        <v>177</v>
      </c>
      <c r="E156" s="73">
        <v>1</v>
      </c>
      <c r="F156" s="73" t="s">
        <v>14</v>
      </c>
      <c r="G156" s="73" t="s">
        <v>1494</v>
      </c>
      <c r="H156" s="74">
        <v>1800</v>
      </c>
      <c r="I156" s="73" t="s">
        <v>107</v>
      </c>
      <c r="J156" s="73" t="s">
        <v>172</v>
      </c>
      <c r="K156" s="76"/>
      <c r="L156" s="76"/>
      <c r="M156" s="73" t="s">
        <v>1295</v>
      </c>
    </row>
    <row r="157" spans="1:13" ht="26">
      <c r="A157" s="73">
        <v>156</v>
      </c>
      <c r="B157" s="73" t="s">
        <v>1504</v>
      </c>
      <c r="C157" s="73" t="s">
        <v>1311</v>
      </c>
      <c r="D157" s="73" t="s">
        <v>177</v>
      </c>
      <c r="E157" s="73">
        <v>1</v>
      </c>
      <c r="F157" s="73" t="s">
        <v>14</v>
      </c>
      <c r="G157" s="73" t="s">
        <v>1494</v>
      </c>
      <c r="H157" s="74">
        <v>3000</v>
      </c>
      <c r="I157" s="73" t="s">
        <v>107</v>
      </c>
      <c r="J157" s="73" t="s">
        <v>172</v>
      </c>
      <c r="K157" s="76"/>
      <c r="L157" s="76"/>
      <c r="M157" s="73" t="s">
        <v>1295</v>
      </c>
    </row>
    <row r="158" spans="1:13" ht="26">
      <c r="A158" s="73">
        <v>157</v>
      </c>
      <c r="B158" s="73" t="s">
        <v>1505</v>
      </c>
      <c r="C158" s="73" t="s">
        <v>1311</v>
      </c>
      <c r="D158" s="73" t="s">
        <v>177</v>
      </c>
      <c r="E158" s="73">
        <v>3</v>
      </c>
      <c r="F158" s="73" t="s">
        <v>14</v>
      </c>
      <c r="G158" s="73" t="s">
        <v>1506</v>
      </c>
      <c r="H158" s="74">
        <v>1500</v>
      </c>
      <c r="I158" s="73" t="s">
        <v>107</v>
      </c>
      <c r="J158" s="73" t="s">
        <v>48</v>
      </c>
      <c r="K158" s="76"/>
      <c r="L158" s="76"/>
      <c r="M158" s="73" t="s">
        <v>1295</v>
      </c>
    </row>
    <row r="159" spans="1:13">
      <c r="A159" s="73">
        <v>158</v>
      </c>
      <c r="B159" s="73" t="s">
        <v>1507</v>
      </c>
      <c r="C159" s="73" t="s">
        <v>1311</v>
      </c>
      <c r="D159" s="73" t="s">
        <v>177</v>
      </c>
      <c r="E159" s="73">
        <v>56</v>
      </c>
      <c r="F159" s="73" t="s">
        <v>14</v>
      </c>
      <c r="G159" s="73" t="s">
        <v>1508</v>
      </c>
      <c r="H159" s="74">
        <v>5600</v>
      </c>
      <c r="I159" s="73" t="s">
        <v>107</v>
      </c>
      <c r="J159" s="73" t="s">
        <v>48</v>
      </c>
      <c r="K159" s="76"/>
      <c r="L159" s="76"/>
      <c r="M159" s="73" t="s">
        <v>1295</v>
      </c>
    </row>
    <row r="160" spans="1:13">
      <c r="A160" s="73">
        <v>159</v>
      </c>
      <c r="B160" s="73" t="s">
        <v>1509</v>
      </c>
      <c r="C160" s="73" t="s">
        <v>1311</v>
      </c>
      <c r="D160" s="73" t="s">
        <v>177</v>
      </c>
      <c r="E160" s="73">
        <v>1</v>
      </c>
      <c r="F160" s="73" t="s">
        <v>14</v>
      </c>
      <c r="G160" s="73" t="s">
        <v>1508</v>
      </c>
      <c r="H160" s="74">
        <v>2500</v>
      </c>
      <c r="I160" s="73" t="s">
        <v>107</v>
      </c>
      <c r="J160" s="73" t="s">
        <v>48</v>
      </c>
      <c r="K160" s="76"/>
      <c r="L160" s="76"/>
      <c r="M160" s="73" t="s">
        <v>1295</v>
      </c>
    </row>
    <row r="161" spans="1:13">
      <c r="A161" s="73">
        <v>160</v>
      </c>
      <c r="B161" s="73" t="s">
        <v>1510</v>
      </c>
      <c r="C161" s="73" t="s">
        <v>1311</v>
      </c>
      <c r="D161" s="73" t="s">
        <v>177</v>
      </c>
      <c r="E161" s="73">
        <v>40</v>
      </c>
      <c r="F161" s="73" t="s">
        <v>14</v>
      </c>
      <c r="G161" s="73" t="s">
        <v>1508</v>
      </c>
      <c r="H161" s="78"/>
      <c r="I161" s="73" t="s">
        <v>107</v>
      </c>
      <c r="J161" s="73" t="s">
        <v>48</v>
      </c>
      <c r="K161" s="76"/>
      <c r="L161" s="76"/>
      <c r="M161" s="73" t="s">
        <v>1295</v>
      </c>
    </row>
    <row r="162" spans="1:13" ht="38.5">
      <c r="A162" s="73">
        <v>161</v>
      </c>
      <c r="B162" s="73" t="s">
        <v>1511</v>
      </c>
      <c r="C162" s="73" t="s">
        <v>1311</v>
      </c>
      <c r="D162" s="73" t="s">
        <v>177</v>
      </c>
      <c r="E162" s="73">
        <v>2</v>
      </c>
      <c r="F162" s="73" t="s">
        <v>14</v>
      </c>
      <c r="G162" s="73" t="s">
        <v>1508</v>
      </c>
      <c r="H162" s="74">
        <v>3590</v>
      </c>
      <c r="I162" s="73" t="s">
        <v>107</v>
      </c>
      <c r="J162" s="73" t="s">
        <v>48</v>
      </c>
      <c r="K162" s="76"/>
      <c r="L162" s="76"/>
      <c r="M162" s="73" t="s">
        <v>1295</v>
      </c>
    </row>
    <row r="163" spans="1:13" ht="26">
      <c r="A163" s="73">
        <v>162</v>
      </c>
      <c r="B163" s="73" t="s">
        <v>1512</v>
      </c>
      <c r="C163" s="73" t="s">
        <v>1311</v>
      </c>
      <c r="D163" s="73" t="s">
        <v>177</v>
      </c>
      <c r="E163" s="73">
        <v>3</v>
      </c>
      <c r="F163" s="73" t="s">
        <v>14</v>
      </c>
      <c r="G163" s="73" t="s">
        <v>1508</v>
      </c>
      <c r="H163" s="74">
        <v>2100</v>
      </c>
      <c r="I163" s="73" t="s">
        <v>107</v>
      </c>
      <c r="J163" s="73" t="s">
        <v>48</v>
      </c>
      <c r="K163" s="76"/>
      <c r="L163" s="76"/>
      <c r="M163" s="73" t="s">
        <v>1295</v>
      </c>
    </row>
    <row r="164" spans="1:13" ht="26">
      <c r="A164" s="73">
        <v>163</v>
      </c>
      <c r="B164" s="73" t="s">
        <v>1513</v>
      </c>
      <c r="C164" s="73" t="s">
        <v>1311</v>
      </c>
      <c r="D164" s="73" t="s">
        <v>177</v>
      </c>
      <c r="E164" s="73">
        <v>5</v>
      </c>
      <c r="F164" s="73" t="s">
        <v>14</v>
      </c>
      <c r="G164" s="73" t="s">
        <v>1508</v>
      </c>
      <c r="H164" s="74">
        <v>7500</v>
      </c>
      <c r="I164" s="73" t="s">
        <v>107</v>
      </c>
      <c r="J164" s="73" t="s">
        <v>48</v>
      </c>
      <c r="K164" s="76"/>
      <c r="L164" s="76"/>
      <c r="M164" s="73" t="s">
        <v>1295</v>
      </c>
    </row>
    <row r="165" spans="1:13" ht="26">
      <c r="A165" s="73">
        <v>164</v>
      </c>
      <c r="B165" s="73" t="s">
        <v>1514</v>
      </c>
      <c r="C165" s="73" t="s">
        <v>1311</v>
      </c>
      <c r="D165" s="73" t="s">
        <v>177</v>
      </c>
      <c r="E165" s="73">
        <v>10</v>
      </c>
      <c r="F165" s="73" t="s">
        <v>14</v>
      </c>
      <c r="G165" s="73" t="s">
        <v>1508</v>
      </c>
      <c r="H165" s="74">
        <v>5000</v>
      </c>
      <c r="I165" s="73" t="s">
        <v>107</v>
      </c>
      <c r="J165" s="73" t="s">
        <v>48</v>
      </c>
      <c r="K165" s="76"/>
      <c r="L165" s="76"/>
      <c r="M165" s="73" t="s">
        <v>1295</v>
      </c>
    </row>
    <row r="166" spans="1:13" ht="26">
      <c r="A166" s="73">
        <v>165</v>
      </c>
      <c r="B166" s="73" t="s">
        <v>1515</v>
      </c>
      <c r="C166" s="73" t="s">
        <v>1311</v>
      </c>
      <c r="D166" s="73" t="s">
        <v>177</v>
      </c>
      <c r="E166" s="73">
        <v>60</v>
      </c>
      <c r="F166" s="73" t="s">
        <v>14</v>
      </c>
      <c r="G166" s="73" t="s">
        <v>1508</v>
      </c>
      <c r="H166" s="74">
        <v>36000</v>
      </c>
      <c r="I166" s="73" t="s">
        <v>107</v>
      </c>
      <c r="J166" s="73" t="s">
        <v>48</v>
      </c>
      <c r="K166" s="76"/>
      <c r="L166" s="76"/>
      <c r="M166" s="73" t="s">
        <v>1295</v>
      </c>
    </row>
    <row r="167" spans="1:13" ht="26">
      <c r="A167" s="73">
        <v>166</v>
      </c>
      <c r="B167" s="73" t="s">
        <v>1516</v>
      </c>
      <c r="C167" s="73" t="s">
        <v>1311</v>
      </c>
      <c r="D167" s="73" t="s">
        <v>177</v>
      </c>
      <c r="E167" s="73">
        <v>224</v>
      </c>
      <c r="F167" s="73" t="s">
        <v>14</v>
      </c>
      <c r="G167" s="73" t="s">
        <v>1508</v>
      </c>
      <c r="H167" s="74">
        <v>17920</v>
      </c>
      <c r="I167" s="73" t="s">
        <v>107</v>
      </c>
      <c r="J167" s="73" t="s">
        <v>48</v>
      </c>
      <c r="K167" s="76"/>
      <c r="L167" s="76"/>
      <c r="M167" s="73" t="s">
        <v>1295</v>
      </c>
    </row>
    <row r="168" spans="1:13" ht="26">
      <c r="A168" s="73">
        <v>167</v>
      </c>
      <c r="B168" s="73" t="s">
        <v>1517</v>
      </c>
      <c r="C168" s="73" t="s">
        <v>1311</v>
      </c>
      <c r="D168" s="73" t="s">
        <v>177</v>
      </c>
      <c r="E168" s="73">
        <v>50</v>
      </c>
      <c r="F168" s="73" t="s">
        <v>14</v>
      </c>
      <c r="G168" s="73" t="s">
        <v>1508</v>
      </c>
      <c r="H168" s="74">
        <v>25000</v>
      </c>
      <c r="I168" s="73" t="s">
        <v>107</v>
      </c>
      <c r="J168" s="73" t="s">
        <v>48</v>
      </c>
      <c r="K168" s="76"/>
      <c r="L168" s="76"/>
      <c r="M168" s="73" t="s">
        <v>1295</v>
      </c>
    </row>
    <row r="169" spans="1:13" ht="26">
      <c r="A169" s="73">
        <v>168</v>
      </c>
      <c r="B169" s="73" t="s">
        <v>1518</v>
      </c>
      <c r="C169" s="73" t="s">
        <v>1311</v>
      </c>
      <c r="D169" s="73" t="s">
        <v>177</v>
      </c>
      <c r="E169" s="73">
        <v>12</v>
      </c>
      <c r="F169" s="73" t="s">
        <v>14</v>
      </c>
      <c r="G169" s="73" t="s">
        <v>1508</v>
      </c>
      <c r="H169" s="74">
        <v>30000</v>
      </c>
      <c r="I169" s="73" t="s">
        <v>107</v>
      </c>
      <c r="J169" s="73" t="s">
        <v>48</v>
      </c>
      <c r="K169" s="76"/>
      <c r="L169" s="76"/>
      <c r="M169" s="73" t="s">
        <v>1295</v>
      </c>
    </row>
    <row r="170" spans="1:13" ht="26">
      <c r="A170" s="73">
        <v>169</v>
      </c>
      <c r="B170" s="73" t="s">
        <v>1519</v>
      </c>
      <c r="C170" s="73" t="s">
        <v>1311</v>
      </c>
      <c r="D170" s="73" t="s">
        <v>177</v>
      </c>
      <c r="E170" s="73">
        <v>4</v>
      </c>
      <c r="F170" s="73" t="s">
        <v>14</v>
      </c>
      <c r="G170" s="73" t="s">
        <v>1508</v>
      </c>
      <c r="H170" s="74">
        <v>1900</v>
      </c>
      <c r="I170" s="73" t="s">
        <v>107</v>
      </c>
      <c r="J170" s="73" t="s">
        <v>48</v>
      </c>
      <c r="K170" s="76"/>
      <c r="L170" s="76"/>
      <c r="M170" s="73" t="s">
        <v>1295</v>
      </c>
    </row>
    <row r="171" spans="1:13">
      <c r="A171" s="73">
        <v>170</v>
      </c>
      <c r="B171" s="73" t="s">
        <v>1520</v>
      </c>
      <c r="C171" s="73" t="s">
        <v>1311</v>
      </c>
      <c r="D171" s="73" t="s">
        <v>177</v>
      </c>
      <c r="E171" s="73">
        <v>5</v>
      </c>
      <c r="F171" s="73" t="s">
        <v>14</v>
      </c>
      <c r="G171" s="73" t="s">
        <v>1508</v>
      </c>
      <c r="H171" s="74">
        <v>1250</v>
      </c>
      <c r="I171" s="73" t="s">
        <v>107</v>
      </c>
      <c r="J171" s="73" t="s">
        <v>48</v>
      </c>
      <c r="K171" s="76"/>
      <c r="L171" s="76"/>
      <c r="M171" s="73" t="s">
        <v>1295</v>
      </c>
    </row>
    <row r="172" spans="1:13">
      <c r="A172" s="73">
        <v>171</v>
      </c>
      <c r="B172" s="73" t="s">
        <v>1521</v>
      </c>
      <c r="C172" s="73" t="s">
        <v>1311</v>
      </c>
      <c r="D172" s="73" t="s">
        <v>177</v>
      </c>
      <c r="E172" s="73">
        <v>5</v>
      </c>
      <c r="F172" s="73" t="s">
        <v>14</v>
      </c>
      <c r="G172" s="73" t="s">
        <v>1508</v>
      </c>
      <c r="H172" s="74">
        <v>2895</v>
      </c>
      <c r="I172" s="73" t="s">
        <v>107</v>
      </c>
      <c r="J172" s="73" t="s">
        <v>48</v>
      </c>
      <c r="K172" s="76"/>
      <c r="L172" s="76"/>
      <c r="M172" s="73" t="s">
        <v>1295</v>
      </c>
    </row>
    <row r="173" spans="1:13" ht="26">
      <c r="A173" s="73">
        <v>172</v>
      </c>
      <c r="B173" s="73" t="s">
        <v>1522</v>
      </c>
      <c r="C173" s="73" t="s">
        <v>1311</v>
      </c>
      <c r="D173" s="73" t="s">
        <v>177</v>
      </c>
      <c r="E173" s="73">
        <v>4</v>
      </c>
      <c r="F173" s="73" t="s">
        <v>14</v>
      </c>
      <c r="G173" s="73" t="s">
        <v>1508</v>
      </c>
      <c r="H173" s="78"/>
      <c r="I173" s="73" t="s">
        <v>107</v>
      </c>
      <c r="J173" s="73" t="s">
        <v>48</v>
      </c>
      <c r="K173" s="76"/>
      <c r="L173" s="76"/>
      <c r="M173" s="73" t="s">
        <v>1295</v>
      </c>
    </row>
    <row r="174" spans="1:13">
      <c r="A174" s="73">
        <v>173</v>
      </c>
      <c r="B174" s="73" t="s">
        <v>1523</v>
      </c>
      <c r="C174" s="73" t="s">
        <v>1311</v>
      </c>
      <c r="D174" s="73" t="s">
        <v>177</v>
      </c>
      <c r="E174" s="73">
        <v>5</v>
      </c>
      <c r="F174" s="73" t="s">
        <v>14</v>
      </c>
      <c r="G174" s="73" t="s">
        <v>1383</v>
      </c>
      <c r="H174" s="74">
        <v>1500</v>
      </c>
      <c r="I174" s="73" t="s">
        <v>107</v>
      </c>
      <c r="J174" s="73" t="s">
        <v>48</v>
      </c>
      <c r="K174" s="76"/>
      <c r="L174" s="76"/>
      <c r="M174" s="73" t="s">
        <v>1295</v>
      </c>
    </row>
    <row r="175" spans="1:13" ht="26">
      <c r="A175" s="73">
        <v>174</v>
      </c>
      <c r="B175" s="73" t="s">
        <v>1524</v>
      </c>
      <c r="C175" s="73" t="s">
        <v>1311</v>
      </c>
      <c r="D175" s="73" t="s">
        <v>177</v>
      </c>
      <c r="E175" s="73">
        <v>1</v>
      </c>
      <c r="F175" s="73" t="s">
        <v>14</v>
      </c>
      <c r="G175" s="73" t="s">
        <v>1383</v>
      </c>
      <c r="H175" s="74">
        <v>746</v>
      </c>
      <c r="I175" s="73" t="s">
        <v>107</v>
      </c>
      <c r="J175" s="73" t="s">
        <v>48</v>
      </c>
      <c r="K175" s="76"/>
      <c r="L175" s="76"/>
      <c r="M175" s="73" t="s">
        <v>1295</v>
      </c>
    </row>
    <row r="176" spans="1:13">
      <c r="A176" s="73">
        <v>175</v>
      </c>
      <c r="B176" s="73" t="s">
        <v>1525</v>
      </c>
      <c r="C176" s="73" t="s">
        <v>1311</v>
      </c>
      <c r="D176" s="73" t="s">
        <v>60</v>
      </c>
      <c r="E176" s="73">
        <v>30</v>
      </c>
      <c r="F176" s="73" t="s">
        <v>14</v>
      </c>
      <c r="G176" s="73" t="s">
        <v>1526</v>
      </c>
      <c r="H176" s="74">
        <v>300</v>
      </c>
      <c r="I176" s="73" t="s">
        <v>107</v>
      </c>
      <c r="J176" s="73" t="s">
        <v>48</v>
      </c>
      <c r="K176" s="76"/>
      <c r="L176" s="76"/>
      <c r="M176" s="73" t="s">
        <v>1295</v>
      </c>
    </row>
    <row r="177" spans="1:13">
      <c r="A177" s="73">
        <v>176</v>
      </c>
      <c r="B177" s="73" t="s">
        <v>1527</v>
      </c>
      <c r="C177" s="73" t="s">
        <v>1311</v>
      </c>
      <c r="D177" s="73" t="s">
        <v>60</v>
      </c>
      <c r="E177" s="73">
        <v>5</v>
      </c>
      <c r="F177" s="73" t="s">
        <v>14</v>
      </c>
      <c r="G177" s="73" t="s">
        <v>1526</v>
      </c>
      <c r="H177" s="74">
        <v>215</v>
      </c>
      <c r="I177" s="73" t="s">
        <v>107</v>
      </c>
      <c r="J177" s="73" t="s">
        <v>48</v>
      </c>
      <c r="K177" s="76"/>
      <c r="L177" s="76"/>
      <c r="M177" s="73" t="s">
        <v>1295</v>
      </c>
    </row>
    <row r="178" spans="1:13" ht="26">
      <c r="A178" s="73">
        <v>178</v>
      </c>
      <c r="B178" s="73" t="s">
        <v>1528</v>
      </c>
      <c r="C178" s="73" t="s">
        <v>1311</v>
      </c>
      <c r="D178" s="73" t="s">
        <v>60</v>
      </c>
      <c r="E178" s="73">
        <v>20</v>
      </c>
      <c r="F178" s="73" t="s">
        <v>14</v>
      </c>
      <c r="G178" s="73" t="s">
        <v>1526</v>
      </c>
      <c r="H178" s="74">
        <v>600</v>
      </c>
      <c r="I178" s="73" t="s">
        <v>107</v>
      </c>
      <c r="J178" s="73" t="s">
        <v>48</v>
      </c>
      <c r="K178" s="76"/>
      <c r="L178" s="76"/>
      <c r="M178" s="73" t="s">
        <v>1295</v>
      </c>
    </row>
    <row r="179" spans="1:13" ht="63.5">
      <c r="A179" s="73">
        <v>179</v>
      </c>
      <c r="B179" s="73" t="s">
        <v>1529</v>
      </c>
      <c r="C179" s="73" t="s">
        <v>1311</v>
      </c>
      <c r="D179" s="73" t="s">
        <v>60</v>
      </c>
      <c r="E179" s="73">
        <v>30</v>
      </c>
      <c r="F179" s="73" t="s">
        <v>1465</v>
      </c>
      <c r="G179" s="73" t="s">
        <v>1526</v>
      </c>
      <c r="H179" s="74">
        <v>300</v>
      </c>
      <c r="I179" s="73" t="s">
        <v>107</v>
      </c>
      <c r="J179" s="73" t="s">
        <v>48</v>
      </c>
      <c r="K179" s="76"/>
      <c r="L179" s="76"/>
      <c r="M179" s="73" t="s">
        <v>1295</v>
      </c>
    </row>
    <row r="180" spans="1:13" ht="26">
      <c r="A180" s="73">
        <v>180</v>
      </c>
      <c r="B180" s="73" t="s">
        <v>1530</v>
      </c>
      <c r="C180" s="73" t="s">
        <v>1311</v>
      </c>
      <c r="D180" s="73" t="s">
        <v>177</v>
      </c>
      <c r="E180" s="73">
        <v>2</v>
      </c>
      <c r="F180" s="73" t="s">
        <v>14</v>
      </c>
      <c r="G180" s="73" t="s">
        <v>1383</v>
      </c>
      <c r="H180" s="74">
        <v>300</v>
      </c>
      <c r="I180" s="73" t="s">
        <v>107</v>
      </c>
      <c r="J180" s="73" t="s">
        <v>48</v>
      </c>
      <c r="K180" s="76"/>
      <c r="L180" s="76"/>
      <c r="M180" s="73" t="s">
        <v>1295</v>
      </c>
    </row>
    <row r="181" spans="1:13" ht="38.5">
      <c r="A181" s="73">
        <v>181</v>
      </c>
      <c r="B181" s="73" t="s">
        <v>1531</v>
      </c>
      <c r="C181" s="73" t="s">
        <v>1311</v>
      </c>
      <c r="D181" s="73" t="s">
        <v>60</v>
      </c>
      <c r="E181" s="73">
        <v>10</v>
      </c>
      <c r="F181" s="73" t="s">
        <v>1458</v>
      </c>
      <c r="G181" s="73" t="s">
        <v>1532</v>
      </c>
      <c r="H181" s="74">
        <v>600</v>
      </c>
      <c r="I181" s="73" t="s">
        <v>107</v>
      </c>
      <c r="J181" s="73" t="s">
        <v>48</v>
      </c>
      <c r="K181" s="76"/>
      <c r="L181" s="76"/>
      <c r="M181" s="73" t="s">
        <v>1295</v>
      </c>
    </row>
    <row r="182" spans="1:13" ht="26">
      <c r="A182" s="73">
        <v>182</v>
      </c>
      <c r="B182" s="73" t="s">
        <v>1533</v>
      </c>
      <c r="C182" s="73" t="s">
        <v>1311</v>
      </c>
      <c r="D182" s="73" t="s">
        <v>60</v>
      </c>
      <c r="E182" s="73">
        <v>30</v>
      </c>
      <c r="F182" s="73" t="s">
        <v>14</v>
      </c>
      <c r="G182" s="73" t="s">
        <v>1532</v>
      </c>
      <c r="H182" s="74">
        <v>120</v>
      </c>
      <c r="I182" s="73" t="s">
        <v>107</v>
      </c>
      <c r="J182" s="73" t="s">
        <v>48</v>
      </c>
      <c r="K182" s="76"/>
      <c r="L182" s="76"/>
      <c r="M182" s="73" t="s">
        <v>1295</v>
      </c>
    </row>
    <row r="183" spans="1:13" ht="26">
      <c r="A183" s="73">
        <v>183</v>
      </c>
      <c r="B183" s="73" t="s">
        <v>1534</v>
      </c>
      <c r="C183" s="73" t="s">
        <v>1311</v>
      </c>
      <c r="D183" s="73" t="s">
        <v>60</v>
      </c>
      <c r="E183" s="73">
        <v>120</v>
      </c>
      <c r="F183" s="73" t="s">
        <v>14</v>
      </c>
      <c r="G183" s="73" t="s">
        <v>1532</v>
      </c>
      <c r="H183" s="74">
        <v>159</v>
      </c>
      <c r="I183" s="73" t="s">
        <v>107</v>
      </c>
      <c r="J183" s="73" t="s">
        <v>48</v>
      </c>
      <c r="K183" s="76"/>
      <c r="L183" s="76"/>
      <c r="M183" s="73" t="s">
        <v>1295</v>
      </c>
    </row>
    <row r="184" spans="1:13">
      <c r="A184" s="73">
        <v>184</v>
      </c>
      <c r="B184" s="73" t="s">
        <v>1535</v>
      </c>
      <c r="C184" s="73" t="s">
        <v>1311</v>
      </c>
      <c r="D184" s="73" t="s">
        <v>60</v>
      </c>
      <c r="E184" s="73">
        <v>50</v>
      </c>
      <c r="F184" s="73" t="s">
        <v>14</v>
      </c>
      <c r="G184" s="73" t="s">
        <v>1536</v>
      </c>
      <c r="H184" s="74">
        <v>1000</v>
      </c>
      <c r="I184" s="73" t="s">
        <v>107</v>
      </c>
      <c r="J184" s="73" t="s">
        <v>48</v>
      </c>
      <c r="K184" s="76"/>
      <c r="L184" s="76"/>
      <c r="M184" s="73" t="s">
        <v>1295</v>
      </c>
    </row>
    <row r="185" spans="1:13">
      <c r="A185" s="73">
        <v>185</v>
      </c>
      <c r="B185" s="73" t="s">
        <v>1537</v>
      </c>
      <c r="C185" s="73" t="s">
        <v>1311</v>
      </c>
      <c r="D185" s="73" t="s">
        <v>177</v>
      </c>
      <c r="E185" s="73">
        <v>2</v>
      </c>
      <c r="F185" s="73" t="s">
        <v>14</v>
      </c>
      <c r="G185" s="73" t="s">
        <v>1538</v>
      </c>
      <c r="H185" s="74">
        <v>300</v>
      </c>
      <c r="I185" s="73" t="s">
        <v>107</v>
      </c>
      <c r="J185" s="73" t="s">
        <v>172</v>
      </c>
      <c r="K185" s="76"/>
      <c r="L185" s="76"/>
      <c r="M185" s="73" t="s">
        <v>1295</v>
      </c>
    </row>
    <row r="186" spans="1:13">
      <c r="A186" s="73">
        <v>186</v>
      </c>
      <c r="B186" s="73" t="s">
        <v>1539</v>
      </c>
      <c r="C186" s="73" t="s">
        <v>1311</v>
      </c>
      <c r="D186" s="73" t="s">
        <v>177</v>
      </c>
      <c r="E186" s="73">
        <v>3</v>
      </c>
      <c r="F186" s="73" t="s">
        <v>14</v>
      </c>
      <c r="G186" s="73" t="s">
        <v>1538</v>
      </c>
      <c r="H186" s="74">
        <v>531</v>
      </c>
      <c r="I186" s="73" t="s">
        <v>107</v>
      </c>
      <c r="J186" s="73" t="s">
        <v>172</v>
      </c>
      <c r="K186" s="76"/>
      <c r="L186" s="76"/>
      <c r="M186" s="73" t="s">
        <v>1295</v>
      </c>
    </row>
    <row r="187" spans="1:13" ht="26">
      <c r="A187" s="73">
        <v>187</v>
      </c>
      <c r="B187" s="73" t="s">
        <v>1540</v>
      </c>
      <c r="C187" s="73" t="s">
        <v>1311</v>
      </c>
      <c r="D187" s="73" t="s">
        <v>177</v>
      </c>
      <c r="E187" s="73">
        <v>2</v>
      </c>
      <c r="F187" s="73" t="s">
        <v>14</v>
      </c>
      <c r="G187" s="73" t="s">
        <v>1538</v>
      </c>
      <c r="H187" s="74">
        <v>400</v>
      </c>
      <c r="I187" s="73" t="s">
        <v>107</v>
      </c>
      <c r="J187" s="73" t="s">
        <v>172</v>
      </c>
      <c r="K187" s="76"/>
      <c r="L187" s="76"/>
      <c r="M187" s="73" t="s">
        <v>1295</v>
      </c>
    </row>
    <row r="188" spans="1:13" ht="26">
      <c r="A188" s="73">
        <v>188</v>
      </c>
      <c r="B188" s="73" t="s">
        <v>1541</v>
      </c>
      <c r="C188" s="73" t="s">
        <v>1322</v>
      </c>
      <c r="D188" s="73" t="s">
        <v>1397</v>
      </c>
      <c r="E188" s="73">
        <v>500</v>
      </c>
      <c r="F188" s="73" t="s">
        <v>1542</v>
      </c>
      <c r="G188" s="73" t="s">
        <v>1543</v>
      </c>
      <c r="H188" s="74">
        <v>22500</v>
      </c>
      <c r="I188" s="73" t="s">
        <v>107</v>
      </c>
      <c r="J188" s="73" t="s">
        <v>172</v>
      </c>
      <c r="K188" s="76"/>
      <c r="L188" s="76"/>
      <c r="M188" s="73"/>
    </row>
    <row r="189" spans="1:13" ht="26">
      <c r="A189" s="73">
        <v>190</v>
      </c>
      <c r="B189" s="73" t="s">
        <v>1544</v>
      </c>
      <c r="C189" s="73" t="s">
        <v>1311</v>
      </c>
      <c r="D189" s="73" t="s">
        <v>177</v>
      </c>
      <c r="E189" s="73">
        <v>30</v>
      </c>
      <c r="F189" s="73" t="s">
        <v>14</v>
      </c>
      <c r="G189" s="73" t="s">
        <v>1538</v>
      </c>
      <c r="H189" s="74">
        <v>180</v>
      </c>
      <c r="I189" s="73" t="s">
        <v>107</v>
      </c>
      <c r="J189" s="73" t="s">
        <v>172</v>
      </c>
      <c r="K189" s="76"/>
      <c r="L189" s="76"/>
      <c r="M189" s="73" t="s">
        <v>1295</v>
      </c>
    </row>
    <row r="190" spans="1:13">
      <c r="A190" s="73">
        <v>191</v>
      </c>
      <c r="B190" s="73" t="s">
        <v>1545</v>
      </c>
      <c r="C190" s="73" t="s">
        <v>1311</v>
      </c>
      <c r="D190" s="73" t="s">
        <v>177</v>
      </c>
      <c r="E190" s="73">
        <v>10</v>
      </c>
      <c r="F190" s="73" t="s">
        <v>14</v>
      </c>
      <c r="G190" s="73" t="s">
        <v>1538</v>
      </c>
      <c r="H190" s="74">
        <v>200</v>
      </c>
      <c r="I190" s="73" t="s">
        <v>107</v>
      </c>
      <c r="J190" s="73" t="s">
        <v>172</v>
      </c>
      <c r="K190" s="76"/>
      <c r="L190" s="76"/>
      <c r="M190" s="73" t="s">
        <v>1295</v>
      </c>
    </row>
    <row r="191" spans="1:13" ht="26">
      <c r="A191" s="73">
        <v>192</v>
      </c>
      <c r="B191" s="73" t="s">
        <v>1546</v>
      </c>
      <c r="C191" s="73" t="s">
        <v>1311</v>
      </c>
      <c r="D191" s="73" t="s">
        <v>177</v>
      </c>
      <c r="E191" s="73">
        <v>6</v>
      </c>
      <c r="F191" s="73" t="s">
        <v>14</v>
      </c>
      <c r="G191" s="73" t="s">
        <v>1547</v>
      </c>
      <c r="H191" s="74">
        <v>240</v>
      </c>
      <c r="I191" s="73" t="s">
        <v>107</v>
      </c>
      <c r="J191" s="73" t="s">
        <v>172</v>
      </c>
      <c r="K191" s="76"/>
      <c r="L191" s="76"/>
      <c r="M191" s="73" t="s">
        <v>1295</v>
      </c>
    </row>
    <row r="192" spans="1:13">
      <c r="A192" s="73">
        <v>193</v>
      </c>
      <c r="B192" s="73" t="s">
        <v>1548</v>
      </c>
      <c r="C192" s="73" t="s">
        <v>1311</v>
      </c>
      <c r="D192" s="73" t="s">
        <v>60</v>
      </c>
      <c r="E192" s="73">
        <v>216000</v>
      </c>
      <c r="F192" s="73" t="s">
        <v>14</v>
      </c>
      <c r="G192" s="73" t="s">
        <v>318</v>
      </c>
      <c r="H192" s="74">
        <v>64800</v>
      </c>
      <c r="I192" s="73" t="s">
        <v>143</v>
      </c>
      <c r="J192" s="73" t="s">
        <v>48</v>
      </c>
      <c r="K192" s="76"/>
      <c r="L192" s="76"/>
      <c r="M192" s="73" t="s">
        <v>1295</v>
      </c>
    </row>
    <row r="193" spans="1:13" ht="26">
      <c r="A193" s="73">
        <v>194</v>
      </c>
      <c r="B193" s="73" t="s">
        <v>1549</v>
      </c>
      <c r="C193" s="73" t="s">
        <v>1311</v>
      </c>
      <c r="D193" s="73" t="s">
        <v>177</v>
      </c>
      <c r="E193" s="73">
        <v>30</v>
      </c>
      <c r="F193" s="73" t="s">
        <v>14</v>
      </c>
      <c r="G193" s="73" t="s">
        <v>1550</v>
      </c>
      <c r="H193" s="74">
        <v>900</v>
      </c>
      <c r="I193" s="73" t="s">
        <v>107</v>
      </c>
      <c r="J193" s="73" t="s">
        <v>172</v>
      </c>
      <c r="K193" s="76"/>
      <c r="L193" s="76"/>
      <c r="M193" s="73" t="s">
        <v>1295</v>
      </c>
    </row>
    <row r="194" spans="1:13">
      <c r="A194" s="73">
        <v>195</v>
      </c>
      <c r="B194" s="73" t="s">
        <v>1551</v>
      </c>
      <c r="C194" s="73" t="s">
        <v>1311</v>
      </c>
      <c r="D194" s="73" t="s">
        <v>177</v>
      </c>
      <c r="E194" s="73">
        <v>30</v>
      </c>
      <c r="F194" s="73" t="s">
        <v>14</v>
      </c>
      <c r="G194" s="73" t="s">
        <v>1550</v>
      </c>
      <c r="H194" s="74">
        <v>1500</v>
      </c>
      <c r="I194" s="73" t="s">
        <v>107</v>
      </c>
      <c r="J194" s="73" t="s">
        <v>172</v>
      </c>
      <c r="K194" s="76"/>
      <c r="L194" s="76"/>
      <c r="M194" s="73" t="s">
        <v>1295</v>
      </c>
    </row>
    <row r="195" spans="1:13">
      <c r="A195" s="73">
        <v>196</v>
      </c>
      <c r="B195" s="73" t="s">
        <v>1552</v>
      </c>
      <c r="C195" s="73" t="s">
        <v>1311</v>
      </c>
      <c r="D195" s="73" t="s">
        <v>177</v>
      </c>
      <c r="E195" s="73">
        <v>10</v>
      </c>
      <c r="F195" s="73" t="s">
        <v>1458</v>
      </c>
      <c r="G195" s="73" t="s">
        <v>1550</v>
      </c>
      <c r="H195" s="74">
        <v>1300</v>
      </c>
      <c r="I195" s="73" t="s">
        <v>107</v>
      </c>
      <c r="J195" s="73" t="s">
        <v>172</v>
      </c>
      <c r="K195" s="76"/>
      <c r="L195" s="76"/>
      <c r="M195" s="73" t="s">
        <v>1295</v>
      </c>
    </row>
    <row r="196" spans="1:13" ht="26">
      <c r="A196" s="73">
        <v>197</v>
      </c>
      <c r="B196" s="73" t="s">
        <v>1553</v>
      </c>
      <c r="C196" s="73" t="s">
        <v>1311</v>
      </c>
      <c r="D196" s="73" t="s">
        <v>177</v>
      </c>
      <c r="E196" s="73">
        <v>30</v>
      </c>
      <c r="F196" s="73" t="s">
        <v>14</v>
      </c>
      <c r="G196" s="73" t="s">
        <v>1550</v>
      </c>
      <c r="H196" s="74">
        <v>750</v>
      </c>
      <c r="I196" s="73" t="s">
        <v>107</v>
      </c>
      <c r="J196" s="73" t="s">
        <v>172</v>
      </c>
      <c r="K196" s="76"/>
      <c r="L196" s="76"/>
      <c r="M196" s="73" t="s">
        <v>1295</v>
      </c>
    </row>
    <row r="197" spans="1:13">
      <c r="A197" s="73">
        <v>198</v>
      </c>
      <c r="B197" s="73" t="s">
        <v>1554</v>
      </c>
      <c r="C197" s="73" t="s">
        <v>1311</v>
      </c>
      <c r="D197" s="73" t="s">
        <v>177</v>
      </c>
      <c r="E197" s="73">
        <v>3</v>
      </c>
      <c r="F197" s="73" t="s">
        <v>14</v>
      </c>
      <c r="G197" s="73" t="s">
        <v>1550</v>
      </c>
      <c r="H197" s="74">
        <v>150</v>
      </c>
      <c r="I197" s="73" t="s">
        <v>107</v>
      </c>
      <c r="J197" s="73" t="s">
        <v>172</v>
      </c>
      <c r="K197" s="76"/>
      <c r="L197" s="76"/>
      <c r="M197" s="73" t="s">
        <v>1295</v>
      </c>
    </row>
    <row r="198" spans="1:13">
      <c r="A198" s="73">
        <v>199</v>
      </c>
      <c r="B198" s="73" t="s">
        <v>1555</v>
      </c>
      <c r="C198" s="73" t="s">
        <v>1311</v>
      </c>
      <c r="D198" s="73" t="s">
        <v>177</v>
      </c>
      <c r="E198" s="73">
        <v>10</v>
      </c>
      <c r="F198" s="73" t="s">
        <v>14</v>
      </c>
      <c r="G198" s="73" t="s">
        <v>1550</v>
      </c>
      <c r="H198" s="74">
        <v>150</v>
      </c>
      <c r="I198" s="73" t="s">
        <v>107</v>
      </c>
      <c r="J198" s="73" t="s">
        <v>172</v>
      </c>
      <c r="K198" s="76"/>
      <c r="L198" s="76"/>
      <c r="M198" s="73" t="s">
        <v>1295</v>
      </c>
    </row>
    <row r="199" spans="1:13">
      <c r="A199" s="73">
        <v>200</v>
      </c>
      <c r="B199" s="73" t="s">
        <v>1556</v>
      </c>
      <c r="C199" s="73" t="s">
        <v>1311</v>
      </c>
      <c r="D199" s="73" t="s">
        <v>177</v>
      </c>
      <c r="E199" s="73">
        <v>10</v>
      </c>
      <c r="F199" s="73" t="s">
        <v>14</v>
      </c>
      <c r="G199" s="73" t="s">
        <v>1550</v>
      </c>
      <c r="H199" s="74">
        <v>150</v>
      </c>
      <c r="I199" s="73" t="s">
        <v>107</v>
      </c>
      <c r="J199" s="73" t="s">
        <v>172</v>
      </c>
      <c r="K199" s="76"/>
      <c r="L199" s="76"/>
      <c r="M199" s="73" t="s">
        <v>1295</v>
      </c>
    </row>
    <row r="200" spans="1:13" ht="26">
      <c r="A200" s="73">
        <v>201</v>
      </c>
      <c r="B200" s="73" t="s">
        <v>1557</v>
      </c>
      <c r="C200" s="73" t="s">
        <v>1311</v>
      </c>
      <c r="D200" s="73" t="s">
        <v>177</v>
      </c>
      <c r="E200" s="73">
        <v>30</v>
      </c>
      <c r="F200" s="73" t="s">
        <v>14</v>
      </c>
      <c r="G200" s="73" t="s">
        <v>1550</v>
      </c>
      <c r="H200" s="74">
        <v>1347</v>
      </c>
      <c r="I200" s="73" t="s">
        <v>107</v>
      </c>
      <c r="J200" s="73" t="s">
        <v>172</v>
      </c>
      <c r="K200" s="76"/>
      <c r="L200" s="76"/>
      <c r="M200" s="73" t="s">
        <v>1295</v>
      </c>
    </row>
    <row r="201" spans="1:13">
      <c r="A201" s="73">
        <v>202</v>
      </c>
      <c r="B201" s="73" t="s">
        <v>1558</v>
      </c>
      <c r="C201" s="73" t="s">
        <v>1311</v>
      </c>
      <c r="D201" s="73" t="s">
        <v>177</v>
      </c>
      <c r="E201" s="73">
        <v>10</v>
      </c>
      <c r="F201" s="73" t="s">
        <v>1559</v>
      </c>
      <c r="G201" s="73" t="s">
        <v>1550</v>
      </c>
      <c r="H201" s="74">
        <v>400</v>
      </c>
      <c r="I201" s="73" t="s">
        <v>107</v>
      </c>
      <c r="J201" s="73" t="s">
        <v>172</v>
      </c>
      <c r="K201" s="76"/>
      <c r="L201" s="76"/>
      <c r="M201" s="73" t="s">
        <v>1295</v>
      </c>
    </row>
    <row r="202" spans="1:13">
      <c r="A202" s="73">
        <v>203</v>
      </c>
      <c r="B202" s="73" t="s">
        <v>1560</v>
      </c>
      <c r="C202" s="73" t="s">
        <v>1311</v>
      </c>
      <c r="D202" s="73" t="s">
        <v>177</v>
      </c>
      <c r="E202" s="73">
        <v>5</v>
      </c>
      <c r="F202" s="73" t="s">
        <v>1559</v>
      </c>
      <c r="G202" s="73" t="s">
        <v>1550</v>
      </c>
      <c r="H202" s="74">
        <v>200</v>
      </c>
      <c r="I202" s="73" t="s">
        <v>107</v>
      </c>
      <c r="J202" s="73" t="s">
        <v>172</v>
      </c>
      <c r="K202" s="76"/>
      <c r="L202" s="76"/>
      <c r="M202" s="73" t="s">
        <v>1295</v>
      </c>
    </row>
    <row r="203" spans="1:13">
      <c r="A203" s="73">
        <v>204</v>
      </c>
      <c r="B203" s="73" t="s">
        <v>1561</v>
      </c>
      <c r="C203" s="73" t="s">
        <v>1311</v>
      </c>
      <c r="D203" s="73" t="s">
        <v>177</v>
      </c>
      <c r="E203" s="73">
        <v>3</v>
      </c>
      <c r="F203" s="73" t="s">
        <v>1559</v>
      </c>
      <c r="G203" s="73" t="s">
        <v>1550</v>
      </c>
      <c r="H203" s="74">
        <v>120</v>
      </c>
      <c r="I203" s="73" t="s">
        <v>107</v>
      </c>
      <c r="J203" s="73" t="s">
        <v>172</v>
      </c>
      <c r="K203" s="76"/>
      <c r="L203" s="76"/>
      <c r="M203" s="73" t="s">
        <v>1295</v>
      </c>
    </row>
    <row r="204" spans="1:13">
      <c r="A204" s="73">
        <v>205</v>
      </c>
      <c r="B204" s="73" t="s">
        <v>1562</v>
      </c>
      <c r="C204" s="73" t="s">
        <v>1311</v>
      </c>
      <c r="D204" s="73" t="s">
        <v>177</v>
      </c>
      <c r="E204" s="73">
        <v>30</v>
      </c>
      <c r="F204" s="73" t="s">
        <v>14</v>
      </c>
      <c r="G204" s="73" t="s">
        <v>1550</v>
      </c>
      <c r="H204" s="74">
        <v>380</v>
      </c>
      <c r="I204" s="73" t="s">
        <v>107</v>
      </c>
      <c r="J204" s="73" t="s">
        <v>172</v>
      </c>
      <c r="K204" s="76"/>
      <c r="L204" s="76"/>
      <c r="M204" s="73" t="s">
        <v>1295</v>
      </c>
    </row>
    <row r="205" spans="1:13" ht="26">
      <c r="A205" s="73">
        <v>206</v>
      </c>
      <c r="B205" s="73" t="s">
        <v>1563</v>
      </c>
      <c r="C205" s="73" t="s">
        <v>1311</v>
      </c>
      <c r="D205" s="73" t="s">
        <v>60</v>
      </c>
      <c r="E205" s="73">
        <v>40</v>
      </c>
      <c r="F205" s="73" t="s">
        <v>1564</v>
      </c>
      <c r="G205" s="73" t="s">
        <v>1565</v>
      </c>
      <c r="H205" s="74">
        <v>240</v>
      </c>
      <c r="I205" s="73" t="s">
        <v>107</v>
      </c>
      <c r="J205" s="73" t="s">
        <v>172</v>
      </c>
      <c r="K205" s="76"/>
      <c r="L205" s="76"/>
      <c r="M205" s="73" t="s">
        <v>1295</v>
      </c>
    </row>
    <row r="206" spans="1:13">
      <c r="A206" s="73">
        <v>207</v>
      </c>
      <c r="B206" s="73" t="s">
        <v>1566</v>
      </c>
      <c r="C206" s="73" t="s">
        <v>1311</v>
      </c>
      <c r="D206" s="73" t="s">
        <v>60</v>
      </c>
      <c r="E206" s="73">
        <v>150</v>
      </c>
      <c r="F206" s="73" t="s">
        <v>14</v>
      </c>
      <c r="G206" s="73" t="s">
        <v>1565</v>
      </c>
      <c r="H206" s="74">
        <v>1500</v>
      </c>
      <c r="I206" s="73" t="s">
        <v>107</v>
      </c>
      <c r="J206" s="73" t="s">
        <v>172</v>
      </c>
      <c r="K206" s="76"/>
      <c r="L206" s="76"/>
      <c r="M206" s="73" t="s">
        <v>1295</v>
      </c>
    </row>
    <row r="207" spans="1:13" ht="26">
      <c r="A207" s="73">
        <v>208</v>
      </c>
      <c r="B207" s="73" t="s">
        <v>1567</v>
      </c>
      <c r="C207" s="73" t="s">
        <v>1311</v>
      </c>
      <c r="D207" s="73" t="s">
        <v>60</v>
      </c>
      <c r="E207" s="73">
        <v>10</v>
      </c>
      <c r="F207" s="73" t="s">
        <v>18</v>
      </c>
      <c r="G207" s="73" t="s">
        <v>1565</v>
      </c>
      <c r="H207" s="74">
        <v>600</v>
      </c>
      <c r="I207" s="73" t="s">
        <v>107</v>
      </c>
      <c r="J207" s="73" t="s">
        <v>48</v>
      </c>
      <c r="K207" s="76"/>
      <c r="L207" s="76"/>
      <c r="M207" s="73" t="s">
        <v>1295</v>
      </c>
    </row>
    <row r="208" spans="1:13" ht="38.5">
      <c r="A208" s="73">
        <v>209</v>
      </c>
      <c r="B208" s="73" t="s">
        <v>1568</v>
      </c>
      <c r="C208" s="73" t="s">
        <v>1311</v>
      </c>
      <c r="D208" s="73" t="s">
        <v>60</v>
      </c>
      <c r="E208" s="73">
        <v>20</v>
      </c>
      <c r="F208" s="73" t="s">
        <v>15</v>
      </c>
      <c r="G208" s="73" t="s">
        <v>1565</v>
      </c>
      <c r="H208" s="74">
        <v>650</v>
      </c>
      <c r="I208" s="73" t="s">
        <v>107</v>
      </c>
      <c r="J208" s="73" t="s">
        <v>48</v>
      </c>
      <c r="K208" s="76"/>
      <c r="L208" s="76"/>
      <c r="M208" s="73" t="s">
        <v>1295</v>
      </c>
    </row>
    <row r="209" spans="1:13">
      <c r="A209" s="73">
        <v>210</v>
      </c>
      <c r="B209" s="73" t="s">
        <v>1569</v>
      </c>
      <c r="C209" s="73" t="s">
        <v>1311</v>
      </c>
      <c r="D209" s="73" t="s">
        <v>60</v>
      </c>
      <c r="E209" s="73">
        <v>10</v>
      </c>
      <c r="F209" s="73" t="s">
        <v>19</v>
      </c>
      <c r="G209" s="73" t="s">
        <v>1565</v>
      </c>
      <c r="H209" s="74">
        <v>580</v>
      </c>
      <c r="I209" s="73" t="s">
        <v>107</v>
      </c>
      <c r="J209" s="73" t="s">
        <v>48</v>
      </c>
      <c r="K209" s="76"/>
      <c r="L209" s="76"/>
      <c r="M209" s="73" t="s">
        <v>1295</v>
      </c>
    </row>
    <row r="210" spans="1:13">
      <c r="A210" s="73">
        <v>211</v>
      </c>
      <c r="B210" s="73" t="s">
        <v>1570</v>
      </c>
      <c r="C210" s="73" t="s">
        <v>1311</v>
      </c>
      <c r="D210" s="73" t="s">
        <v>60</v>
      </c>
      <c r="E210" s="73">
        <v>10</v>
      </c>
      <c r="F210" s="73" t="s">
        <v>1564</v>
      </c>
      <c r="G210" s="73" t="s">
        <v>1565</v>
      </c>
      <c r="H210" s="74">
        <v>50</v>
      </c>
      <c r="I210" s="73" t="s">
        <v>107</v>
      </c>
      <c r="J210" s="73" t="s">
        <v>48</v>
      </c>
      <c r="K210" s="76"/>
      <c r="L210" s="76"/>
      <c r="M210" s="73" t="s">
        <v>1295</v>
      </c>
    </row>
    <row r="211" spans="1:13">
      <c r="A211" s="73">
        <v>212</v>
      </c>
      <c r="B211" s="73" t="s">
        <v>1571</v>
      </c>
      <c r="C211" s="73" t="s">
        <v>1311</v>
      </c>
      <c r="D211" s="73" t="s">
        <v>60</v>
      </c>
      <c r="E211" s="73">
        <v>5</v>
      </c>
      <c r="F211" s="73" t="s">
        <v>1564</v>
      </c>
      <c r="G211" s="73" t="s">
        <v>1565</v>
      </c>
      <c r="H211" s="74">
        <v>60</v>
      </c>
      <c r="I211" s="73" t="s">
        <v>107</v>
      </c>
      <c r="J211" s="73" t="s">
        <v>48</v>
      </c>
      <c r="K211" s="76"/>
      <c r="L211" s="76"/>
      <c r="M211" s="73" t="s">
        <v>1295</v>
      </c>
    </row>
    <row r="212" spans="1:13">
      <c r="A212" s="73">
        <v>213</v>
      </c>
      <c r="B212" s="73" t="s">
        <v>1572</v>
      </c>
      <c r="C212" s="73" t="s">
        <v>1311</v>
      </c>
      <c r="D212" s="73" t="s">
        <v>60</v>
      </c>
      <c r="E212" s="73">
        <v>6</v>
      </c>
      <c r="F212" s="73" t="s">
        <v>1564</v>
      </c>
      <c r="G212" s="73" t="s">
        <v>1565</v>
      </c>
      <c r="H212" s="74">
        <v>150</v>
      </c>
      <c r="I212" s="73" t="s">
        <v>107</v>
      </c>
      <c r="J212" s="73" t="s">
        <v>48</v>
      </c>
      <c r="K212" s="76"/>
      <c r="L212" s="76"/>
      <c r="M212" s="73" t="s">
        <v>1295</v>
      </c>
    </row>
    <row r="213" spans="1:13">
      <c r="A213" s="73">
        <v>214</v>
      </c>
      <c r="B213" s="73" t="s">
        <v>1573</v>
      </c>
      <c r="C213" s="73" t="s">
        <v>1311</v>
      </c>
      <c r="D213" s="73" t="s">
        <v>60</v>
      </c>
      <c r="E213" s="73">
        <v>20</v>
      </c>
      <c r="F213" s="73" t="s">
        <v>15</v>
      </c>
      <c r="G213" s="73" t="s">
        <v>1565</v>
      </c>
      <c r="H213" s="74">
        <v>150</v>
      </c>
      <c r="I213" s="73" t="s">
        <v>107</v>
      </c>
      <c r="J213" s="73" t="s">
        <v>48</v>
      </c>
      <c r="K213" s="76"/>
      <c r="L213" s="76"/>
      <c r="M213" s="73" t="s">
        <v>1295</v>
      </c>
    </row>
    <row r="214" spans="1:13">
      <c r="A214" s="73">
        <v>215</v>
      </c>
      <c r="B214" s="73" t="s">
        <v>1574</v>
      </c>
      <c r="C214" s="73" t="s">
        <v>1311</v>
      </c>
      <c r="D214" s="73" t="s">
        <v>60</v>
      </c>
      <c r="E214" s="73">
        <v>6</v>
      </c>
      <c r="F214" s="73" t="s">
        <v>15</v>
      </c>
      <c r="G214" s="73" t="s">
        <v>1565</v>
      </c>
      <c r="H214" s="74">
        <v>60</v>
      </c>
      <c r="I214" s="73" t="s">
        <v>107</v>
      </c>
      <c r="J214" s="73" t="s">
        <v>48</v>
      </c>
      <c r="K214" s="76"/>
      <c r="L214" s="76"/>
      <c r="M214" s="73" t="s">
        <v>1295</v>
      </c>
    </row>
    <row r="215" spans="1:13">
      <c r="A215" s="73">
        <v>216</v>
      </c>
      <c r="B215" s="73" t="s">
        <v>1575</v>
      </c>
      <c r="C215" s="73" t="s">
        <v>1311</v>
      </c>
      <c r="D215" s="73" t="s">
        <v>60</v>
      </c>
      <c r="E215" s="73">
        <v>15</v>
      </c>
      <c r="F215" s="73" t="s">
        <v>1564</v>
      </c>
      <c r="G215" s="73" t="s">
        <v>1565</v>
      </c>
      <c r="H215" s="74">
        <v>150</v>
      </c>
      <c r="I215" s="73" t="s">
        <v>107</v>
      </c>
      <c r="J215" s="73" t="s">
        <v>48</v>
      </c>
      <c r="K215" s="76"/>
      <c r="L215" s="76"/>
      <c r="M215" s="73" t="s">
        <v>1295</v>
      </c>
    </row>
    <row r="216" spans="1:13" ht="38.5">
      <c r="A216" s="73">
        <v>217</v>
      </c>
      <c r="B216" s="73" t="s">
        <v>1576</v>
      </c>
      <c r="C216" s="73" t="s">
        <v>1311</v>
      </c>
      <c r="D216" s="73" t="s">
        <v>60</v>
      </c>
      <c r="E216" s="73">
        <v>18</v>
      </c>
      <c r="F216" s="73" t="s">
        <v>14</v>
      </c>
      <c r="G216" s="73" t="s">
        <v>1565</v>
      </c>
      <c r="H216" s="74">
        <v>900</v>
      </c>
      <c r="I216" s="73" t="s">
        <v>107</v>
      </c>
      <c r="J216" s="73" t="s">
        <v>48</v>
      </c>
      <c r="K216" s="76"/>
      <c r="L216" s="76"/>
      <c r="M216" s="73" t="s">
        <v>1295</v>
      </c>
    </row>
    <row r="217" spans="1:13" ht="38.5">
      <c r="A217" s="73">
        <v>218</v>
      </c>
      <c r="B217" s="73" t="s">
        <v>1577</v>
      </c>
      <c r="C217" s="73" t="s">
        <v>1311</v>
      </c>
      <c r="D217" s="73" t="s">
        <v>60</v>
      </c>
      <c r="E217" s="73">
        <v>10</v>
      </c>
      <c r="F217" s="73" t="s">
        <v>14</v>
      </c>
      <c r="G217" s="73" t="s">
        <v>1565</v>
      </c>
      <c r="H217" s="74">
        <v>1200</v>
      </c>
      <c r="I217" s="73" t="s">
        <v>107</v>
      </c>
      <c r="J217" s="73" t="s">
        <v>48</v>
      </c>
      <c r="K217" s="76"/>
      <c r="L217" s="76"/>
      <c r="M217" s="73" t="s">
        <v>1295</v>
      </c>
    </row>
    <row r="218" spans="1:13" ht="38.5">
      <c r="A218" s="73">
        <v>219</v>
      </c>
      <c r="B218" s="73" t="s">
        <v>1578</v>
      </c>
      <c r="C218" s="73" t="s">
        <v>1311</v>
      </c>
      <c r="D218" s="73" t="s">
        <v>60</v>
      </c>
      <c r="E218" s="73">
        <v>10</v>
      </c>
      <c r="F218" s="73" t="s">
        <v>14</v>
      </c>
      <c r="G218" s="73" t="s">
        <v>1565</v>
      </c>
      <c r="H218" s="74">
        <v>1200</v>
      </c>
      <c r="I218" s="73" t="s">
        <v>107</v>
      </c>
      <c r="J218" s="73" t="s">
        <v>48</v>
      </c>
      <c r="K218" s="76"/>
      <c r="L218" s="76"/>
      <c r="M218" s="73" t="s">
        <v>1295</v>
      </c>
    </row>
    <row r="219" spans="1:13">
      <c r="A219" s="73">
        <v>220</v>
      </c>
      <c r="B219" s="73" t="s">
        <v>1579</v>
      </c>
      <c r="C219" s="73" t="s">
        <v>1311</v>
      </c>
      <c r="D219" s="73" t="s">
        <v>60</v>
      </c>
      <c r="E219" s="76"/>
      <c r="F219" s="73" t="s">
        <v>1564</v>
      </c>
      <c r="G219" s="73" t="s">
        <v>1565</v>
      </c>
      <c r="H219" s="78"/>
      <c r="I219" s="73" t="s">
        <v>107</v>
      </c>
      <c r="J219" s="73" t="s">
        <v>48</v>
      </c>
      <c r="K219" s="76"/>
      <c r="L219" s="76"/>
      <c r="M219" s="73" t="s">
        <v>1295</v>
      </c>
    </row>
    <row r="220" spans="1:13">
      <c r="A220" s="73">
        <v>221</v>
      </c>
      <c r="B220" s="73" t="s">
        <v>1580</v>
      </c>
      <c r="C220" s="73" t="s">
        <v>1311</v>
      </c>
      <c r="D220" s="73" t="s">
        <v>60</v>
      </c>
      <c r="E220" s="73">
        <v>15</v>
      </c>
      <c r="F220" s="73" t="s">
        <v>14</v>
      </c>
      <c r="G220" s="73" t="s">
        <v>1565</v>
      </c>
      <c r="H220" s="78"/>
      <c r="I220" s="73" t="s">
        <v>107</v>
      </c>
      <c r="J220" s="73" t="s">
        <v>48</v>
      </c>
      <c r="K220" s="76"/>
      <c r="L220" s="76"/>
      <c r="M220" s="73" t="s">
        <v>1295</v>
      </c>
    </row>
    <row r="221" spans="1:13">
      <c r="A221" s="73">
        <v>222</v>
      </c>
      <c r="B221" s="73" t="s">
        <v>1581</v>
      </c>
      <c r="C221" s="73" t="s">
        <v>1311</v>
      </c>
      <c r="D221" s="73" t="s">
        <v>60</v>
      </c>
      <c r="E221" s="73">
        <v>600</v>
      </c>
      <c r="F221" s="73" t="s">
        <v>1564</v>
      </c>
      <c r="G221" s="73" t="s">
        <v>1565</v>
      </c>
      <c r="H221" s="78"/>
      <c r="I221" s="73" t="s">
        <v>107</v>
      </c>
      <c r="J221" s="73" t="s">
        <v>48</v>
      </c>
      <c r="K221" s="76"/>
      <c r="L221" s="76"/>
      <c r="M221" s="73" t="s">
        <v>1295</v>
      </c>
    </row>
    <row r="222" spans="1:13">
      <c r="A222" s="73">
        <v>223</v>
      </c>
      <c r="B222" s="73" t="s">
        <v>1582</v>
      </c>
      <c r="C222" s="73" t="s">
        <v>1311</v>
      </c>
      <c r="D222" s="73" t="s">
        <v>60</v>
      </c>
      <c r="E222" s="73">
        <v>70</v>
      </c>
      <c r="F222" s="73" t="s">
        <v>15</v>
      </c>
      <c r="G222" s="73" t="s">
        <v>1565</v>
      </c>
      <c r="H222" s="78"/>
      <c r="I222" s="73" t="s">
        <v>107</v>
      </c>
      <c r="J222" s="73" t="s">
        <v>48</v>
      </c>
      <c r="K222" s="76"/>
      <c r="L222" s="76"/>
      <c r="M222" s="73" t="s">
        <v>1295</v>
      </c>
    </row>
    <row r="223" spans="1:13" ht="26">
      <c r="A223" s="73">
        <v>224</v>
      </c>
      <c r="B223" s="73" t="s">
        <v>1583</v>
      </c>
      <c r="C223" s="73" t="s">
        <v>1311</v>
      </c>
      <c r="D223" s="73" t="s">
        <v>60</v>
      </c>
      <c r="E223" s="76"/>
      <c r="F223" s="73" t="s">
        <v>15</v>
      </c>
      <c r="G223" s="73" t="s">
        <v>1565</v>
      </c>
      <c r="H223" s="78"/>
      <c r="I223" s="73" t="s">
        <v>107</v>
      </c>
      <c r="J223" s="73" t="s">
        <v>48</v>
      </c>
      <c r="K223" s="76"/>
      <c r="L223" s="76"/>
      <c r="M223" s="73" t="s">
        <v>1295</v>
      </c>
    </row>
    <row r="224" spans="1:13" ht="26">
      <c r="A224" s="73">
        <v>225</v>
      </c>
      <c r="B224" s="73" t="s">
        <v>1584</v>
      </c>
      <c r="C224" s="73" t="s">
        <v>1311</v>
      </c>
      <c r="D224" s="73" t="s">
        <v>60</v>
      </c>
      <c r="E224" s="73">
        <v>250</v>
      </c>
      <c r="F224" s="73" t="s">
        <v>15</v>
      </c>
      <c r="G224" s="73" t="s">
        <v>1565</v>
      </c>
      <c r="H224" s="74">
        <v>1875</v>
      </c>
      <c r="I224" s="73" t="s">
        <v>107</v>
      </c>
      <c r="J224" s="73" t="s">
        <v>48</v>
      </c>
      <c r="K224" s="76"/>
      <c r="L224" s="76"/>
      <c r="M224" s="73" t="s">
        <v>1295</v>
      </c>
    </row>
    <row r="225" spans="1:13" ht="26">
      <c r="A225" s="73">
        <v>226</v>
      </c>
      <c r="B225" s="73" t="s">
        <v>1585</v>
      </c>
      <c r="C225" s="73" t="s">
        <v>1311</v>
      </c>
      <c r="D225" s="73" t="s">
        <v>60</v>
      </c>
      <c r="E225" s="73">
        <v>8</v>
      </c>
      <c r="F225" s="73" t="s">
        <v>15</v>
      </c>
      <c r="G225" s="73" t="s">
        <v>1565</v>
      </c>
      <c r="H225" s="74">
        <v>111.92</v>
      </c>
      <c r="I225" s="73" t="s">
        <v>107</v>
      </c>
      <c r="J225" s="73" t="s">
        <v>48</v>
      </c>
      <c r="K225" s="76"/>
      <c r="L225" s="76"/>
      <c r="M225" s="73" t="s">
        <v>1295</v>
      </c>
    </row>
    <row r="226" spans="1:13" ht="38.5">
      <c r="A226" s="73">
        <v>227</v>
      </c>
      <c r="B226" s="73" t="s">
        <v>1586</v>
      </c>
      <c r="C226" s="73" t="s">
        <v>1311</v>
      </c>
      <c r="D226" s="73" t="s">
        <v>60</v>
      </c>
      <c r="E226" s="73">
        <v>2</v>
      </c>
      <c r="F226" s="73" t="s">
        <v>16</v>
      </c>
      <c r="G226" s="73" t="s">
        <v>1565</v>
      </c>
      <c r="H226" s="74">
        <v>139.97999999999999</v>
      </c>
      <c r="I226" s="73" t="s">
        <v>107</v>
      </c>
      <c r="J226" s="73" t="s">
        <v>48</v>
      </c>
      <c r="K226" s="76"/>
      <c r="L226" s="76"/>
      <c r="M226" s="73" t="s">
        <v>1295</v>
      </c>
    </row>
    <row r="227" spans="1:13">
      <c r="A227" s="73">
        <v>228</v>
      </c>
      <c r="B227" s="73" t="s">
        <v>1587</v>
      </c>
      <c r="C227" s="73" t="s">
        <v>1311</v>
      </c>
      <c r="D227" s="73" t="s">
        <v>60</v>
      </c>
      <c r="E227" s="73">
        <v>10</v>
      </c>
      <c r="F227" s="73" t="s">
        <v>1564</v>
      </c>
      <c r="G227" s="73" t="s">
        <v>1565</v>
      </c>
      <c r="H227" s="74">
        <v>49.9</v>
      </c>
      <c r="I227" s="73" t="s">
        <v>107</v>
      </c>
      <c r="J227" s="73" t="s">
        <v>48</v>
      </c>
      <c r="K227" s="76"/>
      <c r="L227" s="76"/>
      <c r="M227" s="73" t="s">
        <v>1295</v>
      </c>
    </row>
    <row r="228" spans="1:13">
      <c r="A228" s="73">
        <v>229</v>
      </c>
      <c r="B228" s="73" t="s">
        <v>1588</v>
      </c>
      <c r="C228" s="73" t="s">
        <v>1311</v>
      </c>
      <c r="D228" s="73" t="s">
        <v>60</v>
      </c>
      <c r="E228" s="73">
        <v>10</v>
      </c>
      <c r="F228" s="73" t="s">
        <v>1564</v>
      </c>
      <c r="G228" s="73" t="s">
        <v>1565</v>
      </c>
      <c r="H228" s="74">
        <v>39.9</v>
      </c>
      <c r="I228" s="73" t="s">
        <v>107</v>
      </c>
      <c r="J228" s="73" t="s">
        <v>48</v>
      </c>
      <c r="K228" s="76"/>
      <c r="L228" s="76"/>
      <c r="M228" s="73" t="s">
        <v>1295</v>
      </c>
    </row>
    <row r="229" spans="1:13">
      <c r="A229" s="73">
        <v>230</v>
      </c>
      <c r="B229" s="73" t="s">
        <v>1589</v>
      </c>
      <c r="C229" s="73" t="s">
        <v>1311</v>
      </c>
      <c r="D229" s="73" t="s">
        <v>60</v>
      </c>
      <c r="E229" s="73">
        <v>40</v>
      </c>
      <c r="F229" s="73" t="s">
        <v>17</v>
      </c>
      <c r="G229" s="73" t="s">
        <v>1565</v>
      </c>
      <c r="H229" s="74">
        <v>979.6</v>
      </c>
      <c r="I229" s="73" t="s">
        <v>107</v>
      </c>
      <c r="J229" s="73" t="s">
        <v>48</v>
      </c>
      <c r="K229" s="76"/>
      <c r="L229" s="76"/>
      <c r="M229" s="73" t="s">
        <v>1295</v>
      </c>
    </row>
    <row r="230" spans="1:13" ht="26">
      <c r="A230" s="73">
        <v>231</v>
      </c>
      <c r="B230" s="73" t="s">
        <v>1590</v>
      </c>
      <c r="C230" s="73" t="s">
        <v>1311</v>
      </c>
      <c r="D230" s="73" t="s">
        <v>60</v>
      </c>
      <c r="E230" s="73">
        <v>20</v>
      </c>
      <c r="F230" s="73" t="s">
        <v>16</v>
      </c>
      <c r="G230" s="73" t="s">
        <v>1565</v>
      </c>
      <c r="H230" s="74">
        <v>277.8</v>
      </c>
      <c r="I230" s="73" t="s">
        <v>107</v>
      </c>
      <c r="J230" s="73" t="s">
        <v>48</v>
      </c>
      <c r="K230" s="76"/>
      <c r="L230" s="76"/>
      <c r="M230" s="73" t="s">
        <v>1295</v>
      </c>
    </row>
    <row r="231" spans="1:13" ht="26">
      <c r="A231" s="73">
        <v>232</v>
      </c>
      <c r="B231" s="73" t="s">
        <v>1591</v>
      </c>
      <c r="C231" s="73" t="s">
        <v>1311</v>
      </c>
      <c r="D231" s="73" t="s">
        <v>60</v>
      </c>
      <c r="E231" s="73">
        <v>25</v>
      </c>
      <c r="F231" s="73" t="s">
        <v>15</v>
      </c>
      <c r="G231" s="73" t="s">
        <v>1565</v>
      </c>
      <c r="H231" s="74">
        <v>547.5</v>
      </c>
      <c r="I231" s="73" t="s">
        <v>107</v>
      </c>
      <c r="J231" s="73" t="s">
        <v>48</v>
      </c>
      <c r="K231" s="76"/>
      <c r="L231" s="76"/>
      <c r="M231" s="73" t="s">
        <v>1295</v>
      </c>
    </row>
    <row r="232" spans="1:13">
      <c r="A232" s="73">
        <v>233</v>
      </c>
      <c r="B232" s="73" t="s">
        <v>1592</v>
      </c>
      <c r="C232" s="73" t="s">
        <v>1311</v>
      </c>
      <c r="D232" s="73" t="s">
        <v>60</v>
      </c>
      <c r="E232" s="73">
        <v>5</v>
      </c>
      <c r="F232" s="73" t="s">
        <v>1564</v>
      </c>
      <c r="G232" s="73" t="s">
        <v>1565</v>
      </c>
      <c r="H232" s="74">
        <v>495.85</v>
      </c>
      <c r="I232" s="73" t="s">
        <v>107</v>
      </c>
      <c r="J232" s="73" t="s">
        <v>48</v>
      </c>
      <c r="K232" s="76"/>
      <c r="L232" s="76"/>
      <c r="M232" s="73" t="s">
        <v>1295</v>
      </c>
    </row>
    <row r="233" spans="1:13" ht="76">
      <c r="A233" s="73">
        <v>234</v>
      </c>
      <c r="B233" s="73" t="s">
        <v>1593</v>
      </c>
      <c r="C233" s="73" t="s">
        <v>1311</v>
      </c>
      <c r="D233" s="73" t="s">
        <v>60</v>
      </c>
      <c r="E233" s="73">
        <v>18</v>
      </c>
      <c r="F233" s="73" t="s">
        <v>14</v>
      </c>
      <c r="G233" s="73" t="s">
        <v>1565</v>
      </c>
      <c r="H233" s="74">
        <v>116.82</v>
      </c>
      <c r="I233" s="73" t="s">
        <v>107</v>
      </c>
      <c r="J233" s="73" t="s">
        <v>48</v>
      </c>
      <c r="K233" s="76"/>
      <c r="L233" s="76"/>
      <c r="M233" s="73" t="s">
        <v>1295</v>
      </c>
    </row>
    <row r="234" spans="1:13" ht="26">
      <c r="A234" s="73">
        <v>235</v>
      </c>
      <c r="B234" s="73" t="s">
        <v>1594</v>
      </c>
      <c r="C234" s="73" t="s">
        <v>1311</v>
      </c>
      <c r="D234" s="73" t="s">
        <v>60</v>
      </c>
      <c r="E234" s="73">
        <v>2</v>
      </c>
      <c r="F234" s="73" t="s">
        <v>15</v>
      </c>
      <c r="G234" s="73" t="s">
        <v>1565</v>
      </c>
      <c r="H234" s="74">
        <v>30</v>
      </c>
      <c r="I234" s="73" t="s">
        <v>107</v>
      </c>
      <c r="J234" s="73" t="s">
        <v>48</v>
      </c>
      <c r="K234" s="76"/>
      <c r="L234" s="76"/>
      <c r="M234" s="73" t="s">
        <v>1295</v>
      </c>
    </row>
    <row r="235" spans="1:13">
      <c r="A235" s="73">
        <v>236</v>
      </c>
      <c r="B235" s="73" t="s">
        <v>1595</v>
      </c>
      <c r="C235" s="73" t="s">
        <v>1311</v>
      </c>
      <c r="D235" s="73" t="s">
        <v>60</v>
      </c>
      <c r="E235" s="73">
        <v>250</v>
      </c>
      <c r="F235" s="73" t="s">
        <v>16</v>
      </c>
      <c r="G235" s="73" t="s">
        <v>1565</v>
      </c>
      <c r="H235" s="74">
        <v>820.07</v>
      </c>
      <c r="I235" s="73" t="s">
        <v>107</v>
      </c>
      <c r="J235" s="73" t="s">
        <v>48</v>
      </c>
      <c r="K235" s="76"/>
      <c r="L235" s="76"/>
      <c r="M235" s="73" t="s">
        <v>1295</v>
      </c>
    </row>
    <row r="236" spans="1:13" ht="38.5">
      <c r="A236" s="73">
        <v>237</v>
      </c>
      <c r="B236" s="73" t="s">
        <v>1596</v>
      </c>
      <c r="C236" s="73" t="s">
        <v>1311</v>
      </c>
      <c r="D236" s="73" t="s">
        <v>60</v>
      </c>
      <c r="E236" s="73">
        <v>20</v>
      </c>
      <c r="F236" s="73" t="s">
        <v>15</v>
      </c>
      <c r="G236" s="73" t="s">
        <v>1565</v>
      </c>
      <c r="H236" s="74">
        <v>470</v>
      </c>
      <c r="I236" s="73" t="s">
        <v>107</v>
      </c>
      <c r="J236" s="73" t="s">
        <v>48</v>
      </c>
      <c r="K236" s="76"/>
      <c r="L236" s="76"/>
      <c r="M236" s="73" t="s">
        <v>1295</v>
      </c>
    </row>
    <row r="237" spans="1:13" ht="38.5">
      <c r="A237" s="73">
        <v>238</v>
      </c>
      <c r="B237" s="73" t="s">
        <v>1597</v>
      </c>
      <c r="C237" s="73" t="s">
        <v>1311</v>
      </c>
      <c r="D237" s="73" t="s">
        <v>60</v>
      </c>
      <c r="E237" s="73">
        <v>200</v>
      </c>
      <c r="F237" s="73" t="s">
        <v>15</v>
      </c>
      <c r="G237" s="73" t="s">
        <v>1565</v>
      </c>
      <c r="H237" s="74">
        <v>692</v>
      </c>
      <c r="I237" s="73" t="s">
        <v>107</v>
      </c>
      <c r="J237" s="73" t="s">
        <v>48</v>
      </c>
      <c r="K237" s="76"/>
      <c r="L237" s="76"/>
      <c r="M237" s="73" t="s">
        <v>1295</v>
      </c>
    </row>
    <row r="238" spans="1:13" ht="38.5">
      <c r="A238" s="73">
        <v>239</v>
      </c>
      <c r="B238" s="73" t="s">
        <v>1598</v>
      </c>
      <c r="C238" s="73" t="s">
        <v>1311</v>
      </c>
      <c r="D238" s="73" t="s">
        <v>60</v>
      </c>
      <c r="E238" s="73">
        <v>10</v>
      </c>
      <c r="F238" s="73" t="s">
        <v>15</v>
      </c>
      <c r="G238" s="73" t="s">
        <v>1565</v>
      </c>
      <c r="H238" s="74">
        <v>111.4</v>
      </c>
      <c r="I238" s="73" t="s">
        <v>107</v>
      </c>
      <c r="J238" s="73" t="s">
        <v>48</v>
      </c>
      <c r="K238" s="76"/>
      <c r="L238" s="76"/>
      <c r="M238" s="73" t="s">
        <v>1295</v>
      </c>
    </row>
    <row r="239" spans="1:13">
      <c r="A239" s="73">
        <v>240</v>
      </c>
      <c r="B239" s="73" t="s">
        <v>1599</v>
      </c>
      <c r="C239" s="73" t="s">
        <v>1311</v>
      </c>
      <c r="D239" s="73" t="s">
        <v>60</v>
      </c>
      <c r="E239" s="73">
        <v>300</v>
      </c>
      <c r="F239" s="73" t="s">
        <v>1564</v>
      </c>
      <c r="G239" s="73" t="s">
        <v>1565</v>
      </c>
      <c r="H239" s="74">
        <v>1797</v>
      </c>
      <c r="I239" s="73" t="s">
        <v>107</v>
      </c>
      <c r="J239" s="73" t="s">
        <v>48</v>
      </c>
      <c r="K239" s="76"/>
      <c r="L239" s="76"/>
      <c r="M239" s="73" t="s">
        <v>1295</v>
      </c>
    </row>
    <row r="240" spans="1:13" ht="26">
      <c r="A240" s="73">
        <v>241</v>
      </c>
      <c r="B240" s="73" t="s">
        <v>1600</v>
      </c>
      <c r="C240" s="73" t="s">
        <v>1311</v>
      </c>
      <c r="D240" s="73" t="s">
        <v>60</v>
      </c>
      <c r="E240" s="73">
        <v>240</v>
      </c>
      <c r="F240" s="73" t="s">
        <v>14</v>
      </c>
      <c r="G240" s="73" t="s">
        <v>1565</v>
      </c>
      <c r="H240" s="74">
        <v>429.6</v>
      </c>
      <c r="I240" s="73" t="s">
        <v>107</v>
      </c>
      <c r="J240" s="73" t="s">
        <v>48</v>
      </c>
      <c r="K240" s="76"/>
      <c r="L240" s="76"/>
      <c r="M240" s="73" t="s">
        <v>1295</v>
      </c>
    </row>
    <row r="241" spans="1:13" ht="26">
      <c r="A241" s="73">
        <v>242</v>
      </c>
      <c r="B241" s="73" t="s">
        <v>1601</v>
      </c>
      <c r="C241" s="73" t="s">
        <v>1311</v>
      </c>
      <c r="D241" s="73" t="s">
        <v>60</v>
      </c>
      <c r="E241" s="73">
        <v>20</v>
      </c>
      <c r="F241" s="73" t="s">
        <v>14</v>
      </c>
      <c r="G241" s="73" t="s">
        <v>1565</v>
      </c>
      <c r="H241" s="74">
        <v>95</v>
      </c>
      <c r="I241" s="73" t="s">
        <v>107</v>
      </c>
      <c r="J241" s="73" t="s">
        <v>48</v>
      </c>
      <c r="K241" s="76"/>
      <c r="L241" s="76"/>
      <c r="M241" s="73" t="s">
        <v>1295</v>
      </c>
    </row>
    <row r="242" spans="1:13" ht="26">
      <c r="A242" s="73">
        <v>243</v>
      </c>
      <c r="B242" s="73" t="s">
        <v>1602</v>
      </c>
      <c r="C242" s="73" t="s">
        <v>1311</v>
      </c>
      <c r="D242" s="73" t="s">
        <v>60</v>
      </c>
      <c r="E242" s="73">
        <v>300</v>
      </c>
      <c r="F242" s="73" t="s">
        <v>15</v>
      </c>
      <c r="G242" s="73" t="s">
        <v>1565</v>
      </c>
      <c r="H242" s="74">
        <v>4500</v>
      </c>
      <c r="I242" s="73" t="s">
        <v>107</v>
      </c>
      <c r="J242" s="73" t="s">
        <v>48</v>
      </c>
      <c r="K242" s="76"/>
      <c r="L242" s="76"/>
      <c r="M242" s="73" t="s">
        <v>1295</v>
      </c>
    </row>
    <row r="243" spans="1:13" ht="26">
      <c r="A243" s="73">
        <v>244</v>
      </c>
      <c r="B243" s="73" t="s">
        <v>1603</v>
      </c>
      <c r="C243" s="73" t="s">
        <v>1311</v>
      </c>
      <c r="D243" s="73" t="s">
        <v>60</v>
      </c>
      <c r="E243" s="73">
        <v>10</v>
      </c>
      <c r="F243" s="73" t="s">
        <v>15</v>
      </c>
      <c r="G243" s="73" t="s">
        <v>1565</v>
      </c>
      <c r="H243" s="74">
        <v>125</v>
      </c>
      <c r="I243" s="73" t="s">
        <v>107</v>
      </c>
      <c r="J243" s="73" t="s">
        <v>48</v>
      </c>
      <c r="K243" s="76"/>
      <c r="L243" s="76"/>
      <c r="M243" s="73" t="s">
        <v>1295</v>
      </c>
    </row>
    <row r="244" spans="1:13" ht="26">
      <c r="A244" s="73">
        <v>245</v>
      </c>
      <c r="B244" s="73" t="s">
        <v>1604</v>
      </c>
      <c r="C244" s="73" t="s">
        <v>1311</v>
      </c>
      <c r="D244" s="73" t="s">
        <v>60</v>
      </c>
      <c r="E244" s="73">
        <v>300</v>
      </c>
      <c r="F244" s="73" t="s">
        <v>1605</v>
      </c>
      <c r="G244" s="73" t="s">
        <v>1565</v>
      </c>
      <c r="H244" s="74">
        <v>1785</v>
      </c>
      <c r="I244" s="73" t="s">
        <v>107</v>
      </c>
      <c r="J244" s="73" t="s">
        <v>48</v>
      </c>
      <c r="K244" s="76"/>
      <c r="L244" s="76"/>
      <c r="M244" s="73" t="s">
        <v>1295</v>
      </c>
    </row>
    <row r="245" spans="1:13" ht="26">
      <c r="A245" s="73">
        <v>246</v>
      </c>
      <c r="B245" s="73" t="s">
        <v>1606</v>
      </c>
      <c r="C245" s="73" t="s">
        <v>1311</v>
      </c>
      <c r="D245" s="73" t="s">
        <v>60</v>
      </c>
      <c r="E245" s="73">
        <v>150</v>
      </c>
      <c r="F245" s="73" t="s">
        <v>15</v>
      </c>
      <c r="G245" s="73" t="s">
        <v>1565</v>
      </c>
      <c r="H245" s="74">
        <v>559.5</v>
      </c>
      <c r="I245" s="73" t="s">
        <v>107</v>
      </c>
      <c r="J245" s="73" t="s">
        <v>48</v>
      </c>
      <c r="K245" s="76"/>
      <c r="L245" s="76"/>
      <c r="M245" s="73" t="s">
        <v>1295</v>
      </c>
    </row>
    <row r="246" spans="1:13">
      <c r="A246" s="73">
        <v>247</v>
      </c>
      <c r="B246" s="73" t="s">
        <v>1607</v>
      </c>
      <c r="C246" s="73" t="s">
        <v>1311</v>
      </c>
      <c r="D246" s="73" t="s">
        <v>60</v>
      </c>
      <c r="E246" s="73">
        <v>25</v>
      </c>
      <c r="F246" s="73" t="s">
        <v>1564</v>
      </c>
      <c r="G246" s="73" t="s">
        <v>1565</v>
      </c>
      <c r="H246" s="74">
        <v>124.75</v>
      </c>
      <c r="I246" s="73" t="s">
        <v>107</v>
      </c>
      <c r="J246" s="73" t="s">
        <v>48</v>
      </c>
      <c r="K246" s="76"/>
      <c r="L246" s="76"/>
      <c r="M246" s="73" t="s">
        <v>1295</v>
      </c>
    </row>
    <row r="247" spans="1:13">
      <c r="A247" s="73">
        <v>248</v>
      </c>
      <c r="B247" s="73" t="s">
        <v>1608</v>
      </c>
      <c r="C247" s="73" t="s">
        <v>1311</v>
      </c>
      <c r="D247" s="73" t="s">
        <v>60</v>
      </c>
      <c r="E247" s="73">
        <v>300</v>
      </c>
      <c r="F247" s="73" t="s">
        <v>1212</v>
      </c>
      <c r="G247" s="73" t="s">
        <v>1565</v>
      </c>
      <c r="H247" s="74">
        <v>2628</v>
      </c>
      <c r="I247" s="73" t="s">
        <v>107</v>
      </c>
      <c r="J247" s="73" t="s">
        <v>48</v>
      </c>
      <c r="K247" s="76"/>
      <c r="L247" s="76"/>
      <c r="M247" s="73" t="s">
        <v>1295</v>
      </c>
    </row>
    <row r="248" spans="1:13">
      <c r="A248" s="73">
        <v>249</v>
      </c>
      <c r="B248" s="73" t="s">
        <v>1609</v>
      </c>
      <c r="C248" s="73" t="s">
        <v>1311</v>
      </c>
      <c r="D248" s="73" t="s">
        <v>60</v>
      </c>
      <c r="E248" s="73">
        <v>20</v>
      </c>
      <c r="F248" s="73" t="s">
        <v>1564</v>
      </c>
      <c r="G248" s="73" t="s">
        <v>1565</v>
      </c>
      <c r="H248" s="74">
        <v>858</v>
      </c>
      <c r="I248" s="73" t="s">
        <v>107</v>
      </c>
      <c r="J248" s="73" t="s">
        <v>48</v>
      </c>
      <c r="K248" s="76"/>
      <c r="L248" s="76"/>
      <c r="M248" s="73" t="s">
        <v>1295</v>
      </c>
    </row>
    <row r="249" spans="1:13">
      <c r="A249" s="73">
        <v>250</v>
      </c>
      <c r="B249" s="73" t="s">
        <v>1610</v>
      </c>
      <c r="C249" s="73" t="s">
        <v>1311</v>
      </c>
      <c r="D249" s="73" t="s">
        <v>60</v>
      </c>
      <c r="E249" s="73">
        <v>150</v>
      </c>
      <c r="F249" s="73" t="s">
        <v>17</v>
      </c>
      <c r="G249" s="73" t="s">
        <v>1565</v>
      </c>
      <c r="H249" s="74">
        <v>778.5</v>
      </c>
      <c r="I249" s="73" t="s">
        <v>107</v>
      </c>
      <c r="J249" s="73" t="s">
        <v>48</v>
      </c>
      <c r="K249" s="76"/>
      <c r="L249" s="76"/>
      <c r="M249" s="73" t="s">
        <v>1295</v>
      </c>
    </row>
    <row r="250" spans="1:13">
      <c r="A250" s="73">
        <v>251</v>
      </c>
      <c r="B250" s="73" t="s">
        <v>1611</v>
      </c>
      <c r="C250" s="73" t="s">
        <v>1311</v>
      </c>
      <c r="D250" s="73" t="s">
        <v>60</v>
      </c>
      <c r="E250" s="73">
        <v>15</v>
      </c>
      <c r="F250" s="73" t="s">
        <v>1564</v>
      </c>
      <c r="G250" s="73" t="s">
        <v>1565</v>
      </c>
      <c r="H250" s="74">
        <v>123</v>
      </c>
      <c r="I250" s="73" t="s">
        <v>107</v>
      </c>
      <c r="J250" s="73" t="s">
        <v>48</v>
      </c>
      <c r="K250" s="76"/>
      <c r="L250" s="76"/>
      <c r="M250" s="73" t="s">
        <v>1295</v>
      </c>
    </row>
    <row r="251" spans="1:13">
      <c r="A251" s="73">
        <v>252</v>
      </c>
      <c r="B251" s="73" t="s">
        <v>1612</v>
      </c>
      <c r="C251" s="73" t="s">
        <v>1311</v>
      </c>
      <c r="D251" s="73" t="s">
        <v>60</v>
      </c>
      <c r="E251" s="73">
        <v>15</v>
      </c>
      <c r="F251" s="73" t="s">
        <v>1564</v>
      </c>
      <c r="G251" s="73" t="s">
        <v>1565</v>
      </c>
      <c r="H251" s="74">
        <v>164.85</v>
      </c>
      <c r="I251" s="73" t="s">
        <v>107</v>
      </c>
      <c r="J251" s="73" t="s">
        <v>48</v>
      </c>
      <c r="K251" s="76"/>
      <c r="L251" s="76"/>
      <c r="M251" s="73" t="s">
        <v>1295</v>
      </c>
    </row>
    <row r="252" spans="1:13">
      <c r="A252" s="73">
        <v>253</v>
      </c>
      <c r="B252" s="73" t="s">
        <v>1613</v>
      </c>
      <c r="C252" s="73" t="s">
        <v>1311</v>
      </c>
      <c r="D252" s="73" t="s">
        <v>60</v>
      </c>
      <c r="E252" s="73">
        <v>15</v>
      </c>
      <c r="F252" s="73" t="s">
        <v>1564</v>
      </c>
      <c r="G252" s="73" t="s">
        <v>1565</v>
      </c>
      <c r="H252" s="74">
        <v>135</v>
      </c>
      <c r="I252" s="73" t="s">
        <v>107</v>
      </c>
      <c r="J252" s="73" t="s">
        <v>48</v>
      </c>
      <c r="K252" s="76"/>
      <c r="L252" s="76"/>
      <c r="M252" s="73" t="s">
        <v>1295</v>
      </c>
    </row>
    <row r="253" spans="1:13">
      <c r="A253" s="73">
        <v>254</v>
      </c>
      <c r="B253" s="73" t="s">
        <v>1614</v>
      </c>
      <c r="C253" s="73" t="s">
        <v>1311</v>
      </c>
      <c r="D253" s="73" t="s">
        <v>60</v>
      </c>
      <c r="E253" s="73">
        <v>150</v>
      </c>
      <c r="F253" s="73" t="s">
        <v>14</v>
      </c>
      <c r="G253" s="73" t="s">
        <v>1565</v>
      </c>
      <c r="H253" s="74">
        <v>1348.5</v>
      </c>
      <c r="I253" s="73" t="s">
        <v>107</v>
      </c>
      <c r="J253" s="73" t="s">
        <v>48</v>
      </c>
      <c r="K253" s="76"/>
      <c r="L253" s="76"/>
      <c r="M253" s="73" t="s">
        <v>1295</v>
      </c>
    </row>
    <row r="254" spans="1:13">
      <c r="A254" s="73">
        <v>255</v>
      </c>
      <c r="B254" s="73" t="s">
        <v>1615</v>
      </c>
      <c r="C254" s="73" t="s">
        <v>1311</v>
      </c>
      <c r="D254" s="73" t="s">
        <v>60</v>
      </c>
      <c r="E254" s="73">
        <v>3</v>
      </c>
      <c r="F254" s="73" t="s">
        <v>17</v>
      </c>
      <c r="G254" s="73" t="s">
        <v>1565</v>
      </c>
      <c r="H254" s="74">
        <v>129</v>
      </c>
      <c r="I254" s="73" t="s">
        <v>107</v>
      </c>
      <c r="J254" s="73" t="s">
        <v>48</v>
      </c>
      <c r="K254" s="76"/>
      <c r="L254" s="76"/>
      <c r="M254" s="73" t="s">
        <v>1295</v>
      </c>
    </row>
    <row r="255" spans="1:13">
      <c r="A255" s="73">
        <v>256</v>
      </c>
      <c r="B255" s="73" t="s">
        <v>1616</v>
      </c>
      <c r="C255" s="73" t="s">
        <v>1311</v>
      </c>
      <c r="D255" s="73" t="s">
        <v>60</v>
      </c>
      <c r="E255" s="73">
        <v>40</v>
      </c>
      <c r="F255" s="73" t="s">
        <v>1564</v>
      </c>
      <c r="G255" s="73" t="s">
        <v>1565</v>
      </c>
      <c r="H255" s="74">
        <v>960</v>
      </c>
      <c r="I255" s="73" t="s">
        <v>107</v>
      </c>
      <c r="J255" s="73" t="s">
        <v>48</v>
      </c>
      <c r="K255" s="76"/>
      <c r="L255" s="76"/>
      <c r="M255" s="73" t="s">
        <v>1295</v>
      </c>
    </row>
    <row r="256" spans="1:13" ht="26">
      <c r="A256" s="73">
        <v>257</v>
      </c>
      <c r="B256" s="73" t="s">
        <v>1617</v>
      </c>
      <c r="C256" s="73" t="s">
        <v>1311</v>
      </c>
      <c r="D256" s="73" t="s">
        <v>60</v>
      </c>
      <c r="E256" s="73">
        <v>15</v>
      </c>
      <c r="F256" s="73" t="s">
        <v>1212</v>
      </c>
      <c r="G256" s="73" t="s">
        <v>1565</v>
      </c>
      <c r="H256" s="74">
        <v>62.85</v>
      </c>
      <c r="I256" s="73" t="s">
        <v>107</v>
      </c>
      <c r="J256" s="73" t="s">
        <v>48</v>
      </c>
      <c r="K256" s="76"/>
      <c r="L256" s="76"/>
      <c r="M256" s="73" t="s">
        <v>1295</v>
      </c>
    </row>
    <row r="257" spans="1:13">
      <c r="A257" s="73">
        <v>258</v>
      </c>
      <c r="B257" s="73" t="s">
        <v>1618</v>
      </c>
      <c r="C257" s="73" t="s">
        <v>1311</v>
      </c>
      <c r="D257" s="73" t="s">
        <v>60</v>
      </c>
      <c r="E257" s="73">
        <v>30</v>
      </c>
      <c r="F257" s="73" t="s">
        <v>14</v>
      </c>
      <c r="G257" s="73" t="s">
        <v>1565</v>
      </c>
      <c r="H257" s="74">
        <v>70.5</v>
      </c>
      <c r="I257" s="73" t="s">
        <v>107</v>
      </c>
      <c r="J257" s="73" t="s">
        <v>48</v>
      </c>
      <c r="K257" s="76"/>
      <c r="L257" s="76"/>
      <c r="M257" s="73" t="s">
        <v>1295</v>
      </c>
    </row>
    <row r="258" spans="1:13">
      <c r="A258" s="73">
        <v>259</v>
      </c>
      <c r="B258" s="73" t="s">
        <v>1619</v>
      </c>
      <c r="C258" s="73" t="s">
        <v>1311</v>
      </c>
      <c r="D258" s="73" t="s">
        <v>60</v>
      </c>
      <c r="E258" s="73">
        <v>60</v>
      </c>
      <c r="F258" s="73" t="s">
        <v>14</v>
      </c>
      <c r="G258" s="73" t="s">
        <v>1565</v>
      </c>
      <c r="H258" s="74">
        <v>395.4</v>
      </c>
      <c r="I258" s="73" t="s">
        <v>107</v>
      </c>
      <c r="J258" s="73" t="s">
        <v>48</v>
      </c>
      <c r="K258" s="76"/>
      <c r="L258" s="76"/>
      <c r="M258" s="73" t="s">
        <v>1295</v>
      </c>
    </row>
    <row r="259" spans="1:13" ht="26">
      <c r="A259" s="73">
        <v>260</v>
      </c>
      <c r="B259" s="73" t="s">
        <v>1620</v>
      </c>
      <c r="C259" s="73" t="s">
        <v>1311</v>
      </c>
      <c r="D259" s="73" t="s">
        <v>60</v>
      </c>
      <c r="E259" s="73">
        <v>4</v>
      </c>
      <c r="F259" s="73" t="s">
        <v>15</v>
      </c>
      <c r="G259" s="73" t="s">
        <v>1565</v>
      </c>
      <c r="H259" s="74">
        <v>119</v>
      </c>
      <c r="I259" s="73" t="s">
        <v>107</v>
      </c>
      <c r="J259" s="73" t="s">
        <v>48</v>
      </c>
      <c r="K259" s="76"/>
      <c r="L259" s="76"/>
      <c r="M259" s="73" t="s">
        <v>1295</v>
      </c>
    </row>
    <row r="260" spans="1:13" ht="26">
      <c r="A260" s="73">
        <v>261</v>
      </c>
      <c r="B260" s="73" t="s">
        <v>1621</v>
      </c>
      <c r="C260" s="73" t="s">
        <v>1311</v>
      </c>
      <c r="D260" s="73" t="s">
        <v>60</v>
      </c>
      <c r="E260" s="73">
        <v>150</v>
      </c>
      <c r="F260" s="73" t="s">
        <v>1395</v>
      </c>
      <c r="G260" s="73" t="s">
        <v>1565</v>
      </c>
      <c r="H260" s="74">
        <v>1635</v>
      </c>
      <c r="I260" s="73" t="s">
        <v>107</v>
      </c>
      <c r="J260" s="73" t="s">
        <v>48</v>
      </c>
      <c r="K260" s="76"/>
      <c r="L260" s="76"/>
      <c r="M260" s="73" t="s">
        <v>1295</v>
      </c>
    </row>
    <row r="261" spans="1:13" ht="38.5">
      <c r="A261" s="73">
        <v>262</v>
      </c>
      <c r="B261" s="73" t="s">
        <v>1622</v>
      </c>
      <c r="C261" s="73" t="s">
        <v>1311</v>
      </c>
      <c r="D261" s="73" t="s">
        <v>60</v>
      </c>
      <c r="E261" s="73">
        <v>20</v>
      </c>
      <c r="F261" s="73" t="s">
        <v>15</v>
      </c>
      <c r="G261" s="73" t="s">
        <v>1565</v>
      </c>
      <c r="H261" s="74">
        <v>538</v>
      </c>
      <c r="I261" s="73" t="s">
        <v>107</v>
      </c>
      <c r="J261" s="73" t="s">
        <v>48</v>
      </c>
      <c r="K261" s="76"/>
      <c r="L261" s="76"/>
      <c r="M261" s="73" t="s">
        <v>1295</v>
      </c>
    </row>
    <row r="262" spans="1:13" ht="38.5">
      <c r="A262" s="73">
        <v>263</v>
      </c>
      <c r="B262" s="73" t="s">
        <v>1623</v>
      </c>
      <c r="C262" s="73" t="s">
        <v>1311</v>
      </c>
      <c r="D262" s="73" t="s">
        <v>60</v>
      </c>
      <c r="E262" s="73">
        <v>100</v>
      </c>
      <c r="F262" s="73" t="s">
        <v>15</v>
      </c>
      <c r="G262" s="73" t="s">
        <v>1565</v>
      </c>
      <c r="H262" s="74">
        <v>699</v>
      </c>
      <c r="I262" s="73" t="s">
        <v>107</v>
      </c>
      <c r="J262" s="73" t="s">
        <v>48</v>
      </c>
      <c r="K262" s="76"/>
      <c r="L262" s="76"/>
      <c r="M262" s="73" t="s">
        <v>1295</v>
      </c>
    </row>
    <row r="263" spans="1:13" ht="38.5">
      <c r="A263" s="73">
        <v>264</v>
      </c>
      <c r="B263" s="73" t="s">
        <v>1624</v>
      </c>
      <c r="C263" s="73" t="s">
        <v>1311</v>
      </c>
      <c r="D263" s="73" t="s">
        <v>60</v>
      </c>
      <c r="E263" s="73">
        <v>20</v>
      </c>
      <c r="F263" s="73" t="s">
        <v>15</v>
      </c>
      <c r="G263" s="73" t="s">
        <v>1565</v>
      </c>
      <c r="H263" s="74">
        <v>429.3</v>
      </c>
      <c r="I263" s="73" t="s">
        <v>107</v>
      </c>
      <c r="J263" s="73" t="s">
        <v>48</v>
      </c>
      <c r="K263" s="76"/>
      <c r="L263" s="76"/>
      <c r="M263" s="73" t="s">
        <v>1295</v>
      </c>
    </row>
    <row r="264" spans="1:13">
      <c r="A264" s="73">
        <v>265</v>
      </c>
      <c r="B264" s="73" t="s">
        <v>1625</v>
      </c>
      <c r="C264" s="73" t="s">
        <v>1311</v>
      </c>
      <c r="D264" s="73" t="s">
        <v>60</v>
      </c>
      <c r="E264" s="73">
        <v>70</v>
      </c>
      <c r="F264" s="73" t="s">
        <v>1564</v>
      </c>
      <c r="G264" s="73" t="s">
        <v>1565</v>
      </c>
      <c r="H264" s="74">
        <v>909.3</v>
      </c>
      <c r="I264" s="73" t="s">
        <v>107</v>
      </c>
      <c r="J264" s="73" t="s">
        <v>48</v>
      </c>
      <c r="K264" s="76"/>
      <c r="L264" s="76"/>
      <c r="M264" s="73" t="s">
        <v>1295</v>
      </c>
    </row>
    <row r="265" spans="1:13">
      <c r="A265" s="73">
        <v>266</v>
      </c>
      <c r="B265" s="73" t="s">
        <v>1626</v>
      </c>
      <c r="C265" s="73" t="s">
        <v>1311</v>
      </c>
      <c r="D265" s="73" t="s">
        <v>60</v>
      </c>
      <c r="E265" s="73">
        <v>15</v>
      </c>
      <c r="F265" s="73" t="s">
        <v>1564</v>
      </c>
      <c r="G265" s="73" t="s">
        <v>1565</v>
      </c>
      <c r="H265" s="74">
        <v>210</v>
      </c>
      <c r="I265" s="73" t="s">
        <v>107</v>
      </c>
      <c r="J265" s="73" t="s">
        <v>48</v>
      </c>
      <c r="K265" s="76"/>
      <c r="L265" s="76"/>
      <c r="M265" s="73" t="s">
        <v>1295</v>
      </c>
    </row>
    <row r="266" spans="1:13" ht="26">
      <c r="A266" s="73">
        <v>267</v>
      </c>
      <c r="B266" s="73" t="s">
        <v>1627</v>
      </c>
      <c r="C266" s="73" t="s">
        <v>1311</v>
      </c>
      <c r="D266" s="73" t="s">
        <v>60</v>
      </c>
      <c r="E266" s="73">
        <v>100</v>
      </c>
      <c r="F266" s="73" t="s">
        <v>18</v>
      </c>
      <c r="G266" s="73" t="s">
        <v>1565</v>
      </c>
      <c r="H266" s="74">
        <v>419</v>
      </c>
      <c r="I266" s="73" t="s">
        <v>107</v>
      </c>
      <c r="J266" s="73" t="s">
        <v>48</v>
      </c>
      <c r="K266" s="76"/>
      <c r="L266" s="76"/>
      <c r="M266" s="73" t="s">
        <v>1295</v>
      </c>
    </row>
    <row r="267" spans="1:13">
      <c r="A267" s="73">
        <v>268</v>
      </c>
      <c r="B267" s="73" t="s">
        <v>1628</v>
      </c>
      <c r="C267" s="73" t="s">
        <v>1311</v>
      </c>
      <c r="D267" s="73" t="s">
        <v>60</v>
      </c>
      <c r="E267" s="73">
        <v>20</v>
      </c>
      <c r="F267" s="73" t="s">
        <v>1564</v>
      </c>
      <c r="G267" s="73" t="s">
        <v>1565</v>
      </c>
      <c r="H267" s="74">
        <v>440.2</v>
      </c>
      <c r="I267" s="73" t="s">
        <v>107</v>
      </c>
      <c r="J267" s="73" t="s">
        <v>48</v>
      </c>
      <c r="K267" s="76"/>
      <c r="L267" s="76"/>
      <c r="M267" s="73" t="s">
        <v>1295</v>
      </c>
    </row>
    <row r="268" spans="1:13">
      <c r="A268" s="73">
        <v>269</v>
      </c>
      <c r="B268" s="73" t="s">
        <v>1629</v>
      </c>
      <c r="C268" s="73" t="s">
        <v>1311</v>
      </c>
      <c r="D268" s="73" t="s">
        <v>60</v>
      </c>
      <c r="E268" s="73">
        <v>15</v>
      </c>
      <c r="F268" s="73" t="s">
        <v>1564</v>
      </c>
      <c r="G268" s="73" t="s">
        <v>1565</v>
      </c>
      <c r="H268" s="74">
        <v>419.7</v>
      </c>
      <c r="I268" s="73" t="s">
        <v>107</v>
      </c>
      <c r="J268" s="73" t="s">
        <v>48</v>
      </c>
      <c r="K268" s="76"/>
      <c r="L268" s="76"/>
      <c r="M268" s="73" t="s">
        <v>1295</v>
      </c>
    </row>
    <row r="269" spans="1:13">
      <c r="A269" s="73">
        <v>270</v>
      </c>
      <c r="B269" s="73" t="s">
        <v>1630</v>
      </c>
      <c r="C269" s="73" t="s">
        <v>1311</v>
      </c>
      <c r="D269" s="73" t="s">
        <v>60</v>
      </c>
      <c r="E269" s="73">
        <v>20</v>
      </c>
      <c r="F269" s="73" t="s">
        <v>1564</v>
      </c>
      <c r="G269" s="73" t="s">
        <v>1565</v>
      </c>
      <c r="H269" s="74">
        <v>938</v>
      </c>
      <c r="I269" s="73" t="s">
        <v>107</v>
      </c>
      <c r="J269" s="73" t="s">
        <v>48</v>
      </c>
      <c r="K269" s="76"/>
      <c r="L269" s="76"/>
      <c r="M269" s="73" t="s">
        <v>1295</v>
      </c>
    </row>
    <row r="270" spans="1:13">
      <c r="A270" s="73">
        <v>271</v>
      </c>
      <c r="B270" s="73" t="s">
        <v>1631</v>
      </c>
      <c r="C270" s="73" t="s">
        <v>1311</v>
      </c>
      <c r="D270" s="73" t="s">
        <v>60</v>
      </c>
      <c r="E270" s="73">
        <v>29</v>
      </c>
      <c r="F270" s="73" t="s">
        <v>1564</v>
      </c>
      <c r="G270" s="73" t="s">
        <v>1565</v>
      </c>
      <c r="H270" s="74">
        <v>1382.72</v>
      </c>
      <c r="I270" s="73" t="s">
        <v>107</v>
      </c>
      <c r="J270" s="73" t="s">
        <v>48</v>
      </c>
      <c r="K270" s="76"/>
      <c r="L270" s="76"/>
      <c r="M270" s="73" t="s">
        <v>1295</v>
      </c>
    </row>
    <row r="271" spans="1:13">
      <c r="A271" s="73">
        <v>272</v>
      </c>
      <c r="B271" s="73" t="s">
        <v>1632</v>
      </c>
      <c r="C271" s="73" t="s">
        <v>1311</v>
      </c>
      <c r="D271" s="73" t="s">
        <v>60</v>
      </c>
      <c r="E271" s="73">
        <v>120</v>
      </c>
      <c r="F271" s="73" t="s">
        <v>1633</v>
      </c>
      <c r="G271" s="73" t="s">
        <v>1565</v>
      </c>
      <c r="H271" s="74">
        <v>1996</v>
      </c>
      <c r="I271" s="73" t="s">
        <v>107</v>
      </c>
      <c r="J271" s="73" t="s">
        <v>48</v>
      </c>
      <c r="K271" s="76"/>
      <c r="L271" s="76"/>
      <c r="M271" s="73" t="s">
        <v>1295</v>
      </c>
    </row>
    <row r="272" spans="1:13" ht="26">
      <c r="A272" s="73">
        <v>273</v>
      </c>
      <c r="B272" s="73" t="s">
        <v>1634</v>
      </c>
      <c r="C272" s="73" t="s">
        <v>1311</v>
      </c>
      <c r="D272" s="73" t="s">
        <v>60</v>
      </c>
      <c r="E272" s="73">
        <v>10</v>
      </c>
      <c r="F272" s="73" t="s">
        <v>15</v>
      </c>
      <c r="G272" s="73" t="s">
        <v>1565</v>
      </c>
      <c r="H272" s="74">
        <v>419.9</v>
      </c>
      <c r="I272" s="73" t="s">
        <v>107</v>
      </c>
      <c r="J272" s="73" t="s">
        <v>48</v>
      </c>
      <c r="K272" s="76"/>
      <c r="L272" s="76"/>
      <c r="M272" s="73" t="s">
        <v>1295</v>
      </c>
    </row>
    <row r="273" spans="1:13">
      <c r="A273" s="73">
        <v>274</v>
      </c>
      <c r="B273" s="73" t="s">
        <v>1635</v>
      </c>
      <c r="C273" s="73" t="s">
        <v>1311</v>
      </c>
      <c r="D273" s="73" t="s">
        <v>60</v>
      </c>
      <c r="E273" s="73">
        <v>4</v>
      </c>
      <c r="F273" s="73" t="s">
        <v>1564</v>
      </c>
      <c r="G273" s="73" t="s">
        <v>1565</v>
      </c>
      <c r="H273" s="74">
        <v>9.16</v>
      </c>
      <c r="I273" s="73" t="s">
        <v>107</v>
      </c>
      <c r="J273" s="73" t="s">
        <v>48</v>
      </c>
      <c r="K273" s="76"/>
      <c r="L273" s="76"/>
      <c r="M273" s="73" t="s">
        <v>1295</v>
      </c>
    </row>
    <row r="274" spans="1:13">
      <c r="A274" s="73">
        <v>275</v>
      </c>
      <c r="B274" s="73" t="s">
        <v>1636</v>
      </c>
      <c r="C274" s="73" t="s">
        <v>1311</v>
      </c>
      <c r="D274" s="73" t="s">
        <v>60</v>
      </c>
      <c r="E274" s="73">
        <v>10</v>
      </c>
      <c r="F274" s="73" t="s">
        <v>15</v>
      </c>
      <c r="G274" s="73" t="s">
        <v>1565</v>
      </c>
      <c r="H274" s="74">
        <v>416.5</v>
      </c>
      <c r="I274" s="73" t="s">
        <v>107</v>
      </c>
      <c r="J274" s="73" t="s">
        <v>48</v>
      </c>
      <c r="K274" s="76"/>
      <c r="L274" s="76"/>
      <c r="M274" s="73" t="s">
        <v>1295</v>
      </c>
    </row>
    <row r="275" spans="1:13">
      <c r="A275" s="73">
        <v>273</v>
      </c>
      <c r="B275" s="73" t="s">
        <v>1637</v>
      </c>
      <c r="C275" s="73" t="s">
        <v>1311</v>
      </c>
      <c r="D275" s="73" t="s">
        <v>60</v>
      </c>
      <c r="E275" s="73">
        <v>120</v>
      </c>
      <c r="F275" s="73" t="s">
        <v>16</v>
      </c>
      <c r="G275" s="73" t="s">
        <v>1565</v>
      </c>
      <c r="H275" s="74">
        <v>578.4</v>
      </c>
      <c r="I275" s="73" t="s">
        <v>107</v>
      </c>
      <c r="J275" s="73" t="s">
        <v>48</v>
      </c>
      <c r="K275" s="76"/>
      <c r="L275" s="76"/>
      <c r="M275" s="73" t="s">
        <v>1295</v>
      </c>
    </row>
    <row r="276" spans="1:13">
      <c r="A276" s="73">
        <v>277</v>
      </c>
      <c r="B276" s="73" t="s">
        <v>1638</v>
      </c>
      <c r="C276" s="73" t="s">
        <v>1311</v>
      </c>
      <c r="D276" s="73" t="s">
        <v>60</v>
      </c>
      <c r="E276" s="73">
        <v>400</v>
      </c>
      <c r="F276" s="73" t="s">
        <v>14</v>
      </c>
      <c r="G276" s="73" t="s">
        <v>1565</v>
      </c>
      <c r="H276" s="74">
        <v>356</v>
      </c>
      <c r="I276" s="73" t="s">
        <v>107</v>
      </c>
      <c r="J276" s="73" t="s">
        <v>48</v>
      </c>
      <c r="K276" s="76"/>
      <c r="L276" s="76"/>
      <c r="M276" s="73" t="s">
        <v>1295</v>
      </c>
    </row>
    <row r="277" spans="1:13">
      <c r="A277" s="73">
        <v>278</v>
      </c>
      <c r="B277" s="73" t="s">
        <v>1639</v>
      </c>
      <c r="C277" s="73" t="s">
        <v>1311</v>
      </c>
      <c r="D277" s="73" t="s">
        <v>60</v>
      </c>
      <c r="E277" s="73">
        <v>50</v>
      </c>
      <c r="F277" s="73" t="s">
        <v>1564</v>
      </c>
      <c r="G277" s="73" t="s">
        <v>1565</v>
      </c>
      <c r="H277" s="74">
        <v>484.5</v>
      </c>
      <c r="I277" s="73" t="s">
        <v>107</v>
      </c>
      <c r="J277" s="73" t="s">
        <v>48</v>
      </c>
      <c r="K277" s="76"/>
      <c r="L277" s="76"/>
      <c r="M277" s="73" t="s">
        <v>1295</v>
      </c>
    </row>
    <row r="278" spans="1:13">
      <c r="A278" s="73">
        <v>279</v>
      </c>
      <c r="B278" s="73" t="s">
        <v>1640</v>
      </c>
      <c r="C278" s="73" t="s">
        <v>1311</v>
      </c>
      <c r="D278" s="73" t="s">
        <v>60</v>
      </c>
      <c r="E278" s="73">
        <v>15</v>
      </c>
      <c r="F278" s="73" t="s">
        <v>1564</v>
      </c>
      <c r="G278" s="73" t="s">
        <v>1565</v>
      </c>
      <c r="H278" s="74">
        <v>165</v>
      </c>
      <c r="I278" s="73" t="s">
        <v>107</v>
      </c>
      <c r="J278" s="73" t="s">
        <v>48</v>
      </c>
      <c r="K278" s="76"/>
      <c r="L278" s="76"/>
      <c r="M278" s="73" t="s">
        <v>1295</v>
      </c>
    </row>
    <row r="279" spans="1:13" ht="26">
      <c r="A279" s="73">
        <v>280</v>
      </c>
      <c r="B279" s="73" t="s">
        <v>1641</v>
      </c>
      <c r="C279" s="73" t="s">
        <v>64</v>
      </c>
      <c r="D279" s="73" t="s">
        <v>151</v>
      </c>
      <c r="E279" s="73">
        <v>12</v>
      </c>
      <c r="F279" s="73" t="s">
        <v>1336</v>
      </c>
      <c r="G279" s="73" t="s">
        <v>1642</v>
      </c>
      <c r="H279" s="74">
        <v>38400</v>
      </c>
      <c r="I279" s="73" t="s">
        <v>143</v>
      </c>
      <c r="J279" s="73" t="s">
        <v>48</v>
      </c>
      <c r="K279" s="75">
        <v>45517</v>
      </c>
      <c r="L279" s="73" t="s">
        <v>1643</v>
      </c>
      <c r="M279" s="73" t="s">
        <v>1295</v>
      </c>
    </row>
    <row r="280" spans="1:13" ht="26">
      <c r="A280" s="73">
        <v>281</v>
      </c>
      <c r="B280" s="73" t="s">
        <v>1644</v>
      </c>
      <c r="C280" s="73" t="s">
        <v>64</v>
      </c>
      <c r="D280" s="73" t="s">
        <v>151</v>
      </c>
      <c r="E280" s="73">
        <v>12</v>
      </c>
      <c r="F280" s="73" t="s">
        <v>1336</v>
      </c>
      <c r="G280" s="73" t="s">
        <v>1642</v>
      </c>
      <c r="H280" s="74">
        <v>31479.48</v>
      </c>
      <c r="I280" s="73" t="s">
        <v>107</v>
      </c>
      <c r="J280" s="73" t="s">
        <v>48</v>
      </c>
      <c r="K280" s="75">
        <v>45505</v>
      </c>
      <c r="L280" s="73" t="s">
        <v>1645</v>
      </c>
      <c r="M280" s="73" t="s">
        <v>1295</v>
      </c>
    </row>
    <row r="281" spans="1:13">
      <c r="A281" s="73">
        <v>282</v>
      </c>
      <c r="B281" s="73" t="s">
        <v>1646</v>
      </c>
      <c r="C281" s="73" t="s">
        <v>64</v>
      </c>
      <c r="D281" s="73" t="s">
        <v>151</v>
      </c>
      <c r="E281" s="73">
        <v>12</v>
      </c>
      <c r="F281" s="73" t="s">
        <v>1336</v>
      </c>
      <c r="G281" s="73" t="s">
        <v>1642</v>
      </c>
      <c r="H281" s="74">
        <v>54000</v>
      </c>
      <c r="I281" s="73" t="s">
        <v>107</v>
      </c>
      <c r="J281" s="73" t="s">
        <v>48</v>
      </c>
      <c r="K281" s="75">
        <v>45536</v>
      </c>
      <c r="L281" s="76"/>
      <c r="M281" s="73" t="s">
        <v>1295</v>
      </c>
    </row>
    <row r="282" spans="1:13" ht="26">
      <c r="A282" s="73">
        <v>283</v>
      </c>
      <c r="B282" s="73" t="s">
        <v>1647</v>
      </c>
      <c r="C282" s="73" t="s">
        <v>64</v>
      </c>
      <c r="D282" s="73" t="s">
        <v>151</v>
      </c>
      <c r="E282" s="73">
        <v>12</v>
      </c>
      <c r="F282" s="73" t="s">
        <v>1336</v>
      </c>
      <c r="G282" s="73" t="s">
        <v>1642</v>
      </c>
      <c r="H282" s="74">
        <v>30600</v>
      </c>
      <c r="I282" s="73" t="s">
        <v>107</v>
      </c>
      <c r="J282" s="73" t="s">
        <v>48</v>
      </c>
      <c r="K282" s="75">
        <v>45490</v>
      </c>
      <c r="L282" s="73" t="s">
        <v>1648</v>
      </c>
      <c r="M282" s="73" t="s">
        <v>1295</v>
      </c>
    </row>
    <row r="283" spans="1:13" ht="26">
      <c r="A283" s="73">
        <v>284</v>
      </c>
      <c r="B283" s="73" t="s">
        <v>1649</v>
      </c>
      <c r="C283" s="73" t="s">
        <v>64</v>
      </c>
      <c r="D283" s="73" t="s">
        <v>151</v>
      </c>
      <c r="E283" s="73">
        <v>12</v>
      </c>
      <c r="F283" s="73" t="s">
        <v>1336</v>
      </c>
      <c r="G283" s="73" t="s">
        <v>1642</v>
      </c>
      <c r="H283" s="74">
        <v>30000</v>
      </c>
      <c r="I283" s="73" t="s">
        <v>143</v>
      </c>
      <c r="J283" s="73" t="s">
        <v>48</v>
      </c>
      <c r="K283" s="75">
        <v>45430</v>
      </c>
      <c r="L283" s="73" t="s">
        <v>1650</v>
      </c>
      <c r="M283" s="73" t="s">
        <v>1295</v>
      </c>
    </row>
    <row r="284" spans="1:13" ht="76">
      <c r="A284" s="73">
        <v>285</v>
      </c>
      <c r="B284" s="73" t="s">
        <v>1651</v>
      </c>
      <c r="C284" s="73" t="s">
        <v>64</v>
      </c>
      <c r="D284" s="73" t="s">
        <v>60</v>
      </c>
      <c r="E284" s="73">
        <v>4</v>
      </c>
      <c r="F284" s="73" t="s">
        <v>1293</v>
      </c>
      <c r="G284" s="73" t="s">
        <v>1652</v>
      </c>
      <c r="H284" s="74">
        <v>400000</v>
      </c>
      <c r="I284" s="73" t="s">
        <v>107</v>
      </c>
      <c r="J284" s="73" t="s">
        <v>172</v>
      </c>
      <c r="K284" s="75"/>
      <c r="L284" s="76"/>
      <c r="M284" s="73" t="s">
        <v>1295</v>
      </c>
    </row>
    <row r="285" spans="1:13" ht="76">
      <c r="A285" s="73">
        <v>286</v>
      </c>
      <c r="B285" s="73" t="s">
        <v>1653</v>
      </c>
      <c r="C285" s="73" t="s">
        <v>64</v>
      </c>
      <c r="D285" s="73" t="s">
        <v>60</v>
      </c>
      <c r="E285" s="73">
        <v>4</v>
      </c>
      <c r="F285" s="73" t="s">
        <v>1293</v>
      </c>
      <c r="G285" s="73" t="s">
        <v>1652</v>
      </c>
      <c r="H285" s="74">
        <v>300000</v>
      </c>
      <c r="I285" s="73" t="s">
        <v>107</v>
      </c>
      <c r="J285" s="73" t="s">
        <v>172</v>
      </c>
      <c r="K285" s="75"/>
      <c r="L285" s="76"/>
      <c r="M285" s="73" t="s">
        <v>1295</v>
      </c>
    </row>
    <row r="286" spans="1:13" ht="76">
      <c r="A286" s="73">
        <v>287</v>
      </c>
      <c r="B286" s="73" t="s">
        <v>1654</v>
      </c>
      <c r="C286" s="73" t="s">
        <v>64</v>
      </c>
      <c r="D286" s="73" t="s">
        <v>60</v>
      </c>
      <c r="E286" s="73">
        <v>4</v>
      </c>
      <c r="F286" s="73" t="s">
        <v>1293</v>
      </c>
      <c r="G286" s="73" t="s">
        <v>1652</v>
      </c>
      <c r="H286" s="74">
        <v>300000</v>
      </c>
      <c r="I286" s="73" t="s">
        <v>107</v>
      </c>
      <c r="J286" s="73" t="s">
        <v>172</v>
      </c>
      <c r="K286" s="75"/>
      <c r="L286" s="76"/>
      <c r="M286" s="73" t="s">
        <v>1295</v>
      </c>
    </row>
    <row r="287" spans="1:13">
      <c r="A287" s="73">
        <v>288</v>
      </c>
      <c r="B287" s="73" t="s">
        <v>1655</v>
      </c>
      <c r="C287" s="73" t="s">
        <v>1311</v>
      </c>
      <c r="D287" s="73" t="s">
        <v>60</v>
      </c>
      <c r="E287" s="73">
        <v>600</v>
      </c>
      <c r="F287" s="73" t="s">
        <v>501</v>
      </c>
      <c r="G287" s="73" t="s">
        <v>1340</v>
      </c>
      <c r="H287" s="74">
        <v>11940</v>
      </c>
      <c r="I287" s="73" t="s">
        <v>107</v>
      </c>
      <c r="J287" s="73" t="s">
        <v>48</v>
      </c>
      <c r="K287" s="75"/>
      <c r="L287" s="76"/>
      <c r="M287" s="73" t="s">
        <v>1295</v>
      </c>
    </row>
    <row r="288" spans="1:13">
      <c r="A288" s="73">
        <v>289</v>
      </c>
      <c r="B288" s="73" t="s">
        <v>1656</v>
      </c>
      <c r="C288" s="73" t="s">
        <v>1311</v>
      </c>
      <c r="D288" s="73" t="s">
        <v>60</v>
      </c>
      <c r="E288" s="73">
        <v>100</v>
      </c>
      <c r="F288" s="73" t="s">
        <v>571</v>
      </c>
      <c r="G288" s="73" t="s">
        <v>1340</v>
      </c>
      <c r="H288" s="74">
        <v>990</v>
      </c>
      <c r="I288" s="73" t="s">
        <v>107</v>
      </c>
      <c r="J288" s="73" t="s">
        <v>48</v>
      </c>
      <c r="K288" s="75"/>
      <c r="L288" s="76"/>
      <c r="M288" s="73" t="s">
        <v>1295</v>
      </c>
    </row>
    <row r="289" spans="1:13">
      <c r="A289" s="73">
        <v>290</v>
      </c>
      <c r="B289" s="73" t="s">
        <v>1657</v>
      </c>
      <c r="C289" s="73" t="s">
        <v>1311</v>
      </c>
      <c r="D289" s="73" t="s">
        <v>60</v>
      </c>
      <c r="E289" s="73">
        <v>100</v>
      </c>
      <c r="F289" s="73" t="s">
        <v>571</v>
      </c>
      <c r="G289" s="73" t="s">
        <v>1340</v>
      </c>
      <c r="H289" s="74">
        <v>1071</v>
      </c>
      <c r="I289" s="73" t="s">
        <v>107</v>
      </c>
      <c r="J289" s="73" t="s">
        <v>48</v>
      </c>
      <c r="K289" s="75"/>
      <c r="L289" s="76"/>
      <c r="M289" s="73" t="s">
        <v>1295</v>
      </c>
    </row>
    <row r="290" spans="1:13">
      <c r="A290" s="73">
        <v>291</v>
      </c>
      <c r="B290" s="73" t="s">
        <v>1658</v>
      </c>
      <c r="C290" s="73" t="s">
        <v>1311</v>
      </c>
      <c r="D290" s="73" t="s">
        <v>60</v>
      </c>
      <c r="E290" s="73">
        <v>600</v>
      </c>
      <c r="F290" s="73" t="s">
        <v>860</v>
      </c>
      <c r="G290" s="73" t="s">
        <v>1340</v>
      </c>
      <c r="H290" s="74">
        <v>11526</v>
      </c>
      <c r="I290" s="73" t="s">
        <v>107</v>
      </c>
      <c r="J290" s="73" t="s">
        <v>48</v>
      </c>
      <c r="K290" s="75"/>
      <c r="L290" s="76"/>
      <c r="M290" s="73" t="s">
        <v>1295</v>
      </c>
    </row>
    <row r="291" spans="1:13">
      <c r="A291" s="73">
        <v>292</v>
      </c>
      <c r="B291" s="73" t="s">
        <v>1659</v>
      </c>
      <c r="C291" s="73" t="s">
        <v>1311</v>
      </c>
      <c r="D291" s="73" t="s">
        <v>60</v>
      </c>
      <c r="E291" s="73">
        <v>200</v>
      </c>
      <c r="F291" s="73" t="s">
        <v>501</v>
      </c>
      <c r="G291" s="73" t="s">
        <v>1340</v>
      </c>
      <c r="H291" s="74">
        <v>9416</v>
      </c>
      <c r="I291" s="73" t="s">
        <v>107</v>
      </c>
      <c r="J291" s="73" t="s">
        <v>48</v>
      </c>
      <c r="K291" s="75"/>
      <c r="L291" s="76"/>
      <c r="M291" s="73" t="s">
        <v>1295</v>
      </c>
    </row>
    <row r="292" spans="1:13" ht="51">
      <c r="A292" s="73">
        <v>293</v>
      </c>
      <c r="B292" s="73" t="s">
        <v>1660</v>
      </c>
      <c r="C292" s="73" t="s">
        <v>1311</v>
      </c>
      <c r="D292" s="73" t="s">
        <v>60</v>
      </c>
      <c r="E292" s="73">
        <v>12000</v>
      </c>
      <c r="F292" s="73" t="s">
        <v>860</v>
      </c>
      <c r="G292" s="73" t="s">
        <v>1340</v>
      </c>
      <c r="H292" s="74">
        <v>16200</v>
      </c>
      <c r="I292" s="73" t="s">
        <v>107</v>
      </c>
      <c r="J292" s="73" t="s">
        <v>48</v>
      </c>
      <c r="K292" s="75"/>
      <c r="L292" s="76"/>
      <c r="M292" s="73" t="s">
        <v>1295</v>
      </c>
    </row>
    <row r="293" spans="1:13" ht="38.5">
      <c r="A293" s="73">
        <v>294</v>
      </c>
      <c r="B293" s="73" t="s">
        <v>1661</v>
      </c>
      <c r="C293" s="73" t="s">
        <v>1311</v>
      </c>
      <c r="D293" s="73" t="s">
        <v>60</v>
      </c>
      <c r="E293" s="73">
        <v>5</v>
      </c>
      <c r="F293" s="73" t="s">
        <v>860</v>
      </c>
      <c r="G293" s="73" t="s">
        <v>1340</v>
      </c>
      <c r="H293" s="74">
        <v>3738.2</v>
      </c>
      <c r="I293" s="73" t="s">
        <v>107</v>
      </c>
      <c r="J293" s="73" t="s">
        <v>48</v>
      </c>
      <c r="K293" s="75"/>
      <c r="L293" s="76"/>
      <c r="M293" s="73" t="s">
        <v>1295</v>
      </c>
    </row>
    <row r="294" spans="1:13" ht="51">
      <c r="A294" s="73">
        <v>295</v>
      </c>
      <c r="B294" s="73" t="s">
        <v>1662</v>
      </c>
      <c r="C294" s="73" t="s">
        <v>1311</v>
      </c>
      <c r="D294" s="73" t="s">
        <v>60</v>
      </c>
      <c r="E294" s="73">
        <v>1200</v>
      </c>
      <c r="F294" s="73" t="s">
        <v>860</v>
      </c>
      <c r="G294" s="73" t="s">
        <v>1340</v>
      </c>
      <c r="H294" s="74">
        <v>9420</v>
      </c>
      <c r="I294" s="73" t="s">
        <v>107</v>
      </c>
      <c r="J294" s="73" t="s">
        <v>48</v>
      </c>
      <c r="K294" s="75"/>
      <c r="L294" s="76"/>
      <c r="M294" s="73" t="s">
        <v>1295</v>
      </c>
    </row>
    <row r="295" spans="1:13">
      <c r="A295" s="73">
        <v>296</v>
      </c>
      <c r="B295" s="73" t="s">
        <v>1663</v>
      </c>
      <c r="C295" s="73" t="s">
        <v>1311</v>
      </c>
      <c r="D295" s="73" t="s">
        <v>60</v>
      </c>
      <c r="E295" s="73">
        <v>1200</v>
      </c>
      <c r="F295" s="73" t="s">
        <v>860</v>
      </c>
      <c r="G295" s="73" t="s">
        <v>1340</v>
      </c>
      <c r="H295" s="74">
        <v>4260</v>
      </c>
      <c r="I295" s="73" t="s">
        <v>107</v>
      </c>
      <c r="J295" s="73" t="s">
        <v>48</v>
      </c>
      <c r="K295" s="75"/>
      <c r="L295" s="76"/>
      <c r="M295" s="73" t="s">
        <v>1295</v>
      </c>
    </row>
    <row r="296" spans="1:13" ht="38.5">
      <c r="A296" s="73">
        <v>297</v>
      </c>
      <c r="B296" s="73" t="s">
        <v>1664</v>
      </c>
      <c r="C296" s="73" t="s">
        <v>1311</v>
      </c>
      <c r="D296" s="73" t="s">
        <v>60</v>
      </c>
      <c r="E296" s="73">
        <v>5</v>
      </c>
      <c r="F296" s="73" t="s">
        <v>860</v>
      </c>
      <c r="G296" s="73" t="s">
        <v>1340</v>
      </c>
      <c r="H296" s="74">
        <v>4476.8500000000004</v>
      </c>
      <c r="I296" s="73" t="s">
        <v>107</v>
      </c>
      <c r="J296" s="73" t="s">
        <v>48</v>
      </c>
      <c r="K296" s="75"/>
      <c r="L296" s="76"/>
      <c r="M296" s="73" t="s">
        <v>1295</v>
      </c>
    </row>
    <row r="297" spans="1:13" ht="51">
      <c r="A297" s="73">
        <v>298</v>
      </c>
      <c r="B297" s="73" t="s">
        <v>1665</v>
      </c>
      <c r="C297" s="73" t="s">
        <v>1311</v>
      </c>
      <c r="D297" s="73" t="s">
        <v>60</v>
      </c>
      <c r="E297" s="73">
        <v>12</v>
      </c>
      <c r="F297" s="73" t="s">
        <v>860</v>
      </c>
      <c r="G297" s="73" t="s">
        <v>1340</v>
      </c>
      <c r="H297" s="74">
        <v>13971.48</v>
      </c>
      <c r="I297" s="73" t="s">
        <v>107</v>
      </c>
      <c r="J297" s="73" t="s">
        <v>48</v>
      </c>
      <c r="K297" s="75"/>
      <c r="L297" s="76"/>
      <c r="M297" s="73" t="s">
        <v>1295</v>
      </c>
    </row>
    <row r="298" spans="1:13">
      <c r="A298" s="73">
        <v>299</v>
      </c>
      <c r="B298" s="73" t="s">
        <v>1666</v>
      </c>
      <c r="C298" s="73" t="s">
        <v>1311</v>
      </c>
      <c r="D298" s="73" t="s">
        <v>60</v>
      </c>
      <c r="E298" s="73">
        <v>50</v>
      </c>
      <c r="F298" s="73" t="s">
        <v>860</v>
      </c>
      <c r="G298" s="73" t="s">
        <v>1340</v>
      </c>
      <c r="H298" s="74">
        <v>2063</v>
      </c>
      <c r="I298" s="73" t="s">
        <v>107</v>
      </c>
      <c r="J298" s="73" t="s">
        <v>48</v>
      </c>
      <c r="K298" s="75"/>
      <c r="L298" s="76"/>
      <c r="M298" s="73" t="s">
        <v>1295</v>
      </c>
    </row>
    <row r="299" spans="1:13">
      <c r="A299" s="73">
        <v>300</v>
      </c>
      <c r="B299" s="73" t="s">
        <v>1667</v>
      </c>
      <c r="C299" s="73" t="s">
        <v>1311</v>
      </c>
      <c r="D299" s="73" t="s">
        <v>60</v>
      </c>
      <c r="E299" s="73">
        <v>50</v>
      </c>
      <c r="F299" s="73" t="s">
        <v>860</v>
      </c>
      <c r="G299" s="73" t="s">
        <v>1340</v>
      </c>
      <c r="H299" s="74">
        <v>1866</v>
      </c>
      <c r="I299" s="73" t="s">
        <v>107</v>
      </c>
      <c r="J299" s="73" t="s">
        <v>48</v>
      </c>
      <c r="K299" s="75"/>
      <c r="L299" s="76"/>
      <c r="M299" s="73" t="s">
        <v>1295</v>
      </c>
    </row>
    <row r="300" spans="1:13" ht="51">
      <c r="A300" s="73">
        <v>301</v>
      </c>
      <c r="B300" s="73" t="s">
        <v>1668</v>
      </c>
      <c r="C300" s="73" t="s">
        <v>1311</v>
      </c>
      <c r="D300" s="73" t="s">
        <v>60</v>
      </c>
      <c r="E300" s="73">
        <v>5</v>
      </c>
      <c r="F300" s="73" t="s">
        <v>860</v>
      </c>
      <c r="G300" s="73" t="s">
        <v>1340</v>
      </c>
      <c r="H300" s="74">
        <v>5821.45</v>
      </c>
      <c r="I300" s="73" t="s">
        <v>107</v>
      </c>
      <c r="J300" s="73" t="s">
        <v>48</v>
      </c>
      <c r="K300" s="75"/>
      <c r="L300" s="76"/>
      <c r="M300" s="73" t="s">
        <v>1295</v>
      </c>
    </row>
    <row r="301" spans="1:13" ht="38.5">
      <c r="A301" s="73">
        <v>302</v>
      </c>
      <c r="B301" s="73" t="s">
        <v>1669</v>
      </c>
      <c r="C301" s="73" t="s">
        <v>1311</v>
      </c>
      <c r="D301" s="73" t="s">
        <v>60</v>
      </c>
      <c r="E301" s="73">
        <v>5</v>
      </c>
      <c r="F301" s="73" t="s">
        <v>860</v>
      </c>
      <c r="G301" s="73" t="s">
        <v>1340</v>
      </c>
      <c r="H301" s="74">
        <v>5821.45</v>
      </c>
      <c r="I301" s="73" t="s">
        <v>107</v>
      </c>
      <c r="J301" s="73" t="s">
        <v>48</v>
      </c>
      <c r="K301" s="75"/>
      <c r="L301" s="76"/>
      <c r="M301" s="73" t="s">
        <v>1295</v>
      </c>
    </row>
    <row r="302" spans="1:13" ht="51">
      <c r="A302" s="73">
        <v>303</v>
      </c>
      <c r="B302" s="73" t="s">
        <v>1670</v>
      </c>
      <c r="C302" s="73" t="s">
        <v>1311</v>
      </c>
      <c r="D302" s="73" t="s">
        <v>60</v>
      </c>
      <c r="E302" s="73">
        <v>5</v>
      </c>
      <c r="F302" s="73" t="s">
        <v>860</v>
      </c>
      <c r="G302" s="73" t="s">
        <v>1340</v>
      </c>
      <c r="H302" s="74">
        <v>5821.45</v>
      </c>
      <c r="I302" s="73" t="s">
        <v>107</v>
      </c>
      <c r="J302" s="73" t="s">
        <v>48</v>
      </c>
      <c r="K302" s="75"/>
      <c r="L302" s="76"/>
      <c r="M302" s="73" t="s">
        <v>1295</v>
      </c>
    </row>
    <row r="303" spans="1:13" ht="51">
      <c r="A303" s="73">
        <v>304</v>
      </c>
      <c r="B303" s="73" t="s">
        <v>1671</v>
      </c>
      <c r="C303" s="73" t="s">
        <v>1311</v>
      </c>
      <c r="D303" s="73" t="s">
        <v>60</v>
      </c>
      <c r="E303" s="73">
        <v>30</v>
      </c>
      <c r="F303" s="73" t="s">
        <v>860</v>
      </c>
      <c r="G303" s="73" t="s">
        <v>1340</v>
      </c>
      <c r="H303" s="74">
        <v>9485.4</v>
      </c>
      <c r="I303" s="73" t="s">
        <v>107</v>
      </c>
      <c r="J303" s="73" t="s">
        <v>48</v>
      </c>
      <c r="K303" s="75"/>
      <c r="L303" s="76"/>
      <c r="M303" s="73" t="s">
        <v>1295</v>
      </c>
    </row>
    <row r="304" spans="1:13" ht="38.5">
      <c r="A304" s="73">
        <v>305</v>
      </c>
      <c r="B304" s="73" t="s">
        <v>1672</v>
      </c>
      <c r="C304" s="73" t="s">
        <v>1311</v>
      </c>
      <c r="D304" s="73" t="s">
        <v>60</v>
      </c>
      <c r="E304" s="73">
        <v>30</v>
      </c>
      <c r="F304" s="73" t="s">
        <v>860</v>
      </c>
      <c r="G304" s="73" t="s">
        <v>1340</v>
      </c>
      <c r="H304" s="74">
        <v>9485.4</v>
      </c>
      <c r="I304" s="73" t="s">
        <v>107</v>
      </c>
      <c r="J304" s="73" t="s">
        <v>48</v>
      </c>
      <c r="K304" s="75"/>
      <c r="L304" s="76"/>
      <c r="M304" s="73" t="s">
        <v>1295</v>
      </c>
    </row>
    <row r="305" spans="1:13" ht="26">
      <c r="A305" s="73">
        <v>306</v>
      </c>
      <c r="B305" s="73" t="s">
        <v>1673</v>
      </c>
      <c r="C305" s="73" t="s">
        <v>1674</v>
      </c>
      <c r="D305" s="73" t="s">
        <v>1675</v>
      </c>
      <c r="E305" s="73">
        <v>1</v>
      </c>
      <c r="F305" s="73" t="s">
        <v>31</v>
      </c>
      <c r="G305" s="73" t="s">
        <v>1676</v>
      </c>
      <c r="H305" s="74">
        <v>79000</v>
      </c>
      <c r="I305" s="73" t="s">
        <v>107</v>
      </c>
      <c r="J305" s="73" t="s">
        <v>48</v>
      </c>
      <c r="K305" s="75"/>
      <c r="L305" s="76"/>
      <c r="M305" s="73" t="s">
        <v>1295</v>
      </c>
    </row>
    <row r="306" spans="1:13">
      <c r="A306" s="73">
        <v>307</v>
      </c>
      <c r="B306" s="73" t="s">
        <v>1677</v>
      </c>
      <c r="C306" s="73" t="s">
        <v>64</v>
      </c>
      <c r="D306" s="73" t="s">
        <v>1675</v>
      </c>
      <c r="E306" s="73">
        <v>1</v>
      </c>
      <c r="F306" s="73" t="s">
        <v>14</v>
      </c>
      <c r="G306" s="73" t="s">
        <v>1676</v>
      </c>
      <c r="H306" s="74">
        <v>150000</v>
      </c>
      <c r="I306" s="73" t="s">
        <v>107</v>
      </c>
      <c r="J306" s="73" t="s">
        <v>48</v>
      </c>
      <c r="K306" s="75"/>
      <c r="L306" s="76"/>
      <c r="M306" s="73" t="s">
        <v>1295</v>
      </c>
    </row>
    <row r="307" spans="1:13">
      <c r="A307" s="73">
        <v>308</v>
      </c>
      <c r="B307" s="73" t="s">
        <v>1678</v>
      </c>
      <c r="C307" s="73" t="s">
        <v>64</v>
      </c>
      <c r="D307" s="73" t="s">
        <v>1675</v>
      </c>
      <c r="E307" s="73">
        <v>1</v>
      </c>
      <c r="F307" s="73" t="s">
        <v>14</v>
      </c>
      <c r="G307" s="73" t="s">
        <v>1676</v>
      </c>
      <c r="H307" s="74">
        <v>100000</v>
      </c>
      <c r="I307" s="73" t="s">
        <v>1338</v>
      </c>
      <c r="J307" s="73" t="s">
        <v>1342</v>
      </c>
      <c r="K307" s="75"/>
      <c r="L307" s="76"/>
      <c r="M307" s="73" t="s">
        <v>1295</v>
      </c>
    </row>
    <row r="308" spans="1:13">
      <c r="A308" s="73">
        <v>309</v>
      </c>
      <c r="B308" s="73" t="s">
        <v>1679</v>
      </c>
      <c r="C308" s="73" t="s">
        <v>1311</v>
      </c>
      <c r="D308" s="73" t="s">
        <v>60</v>
      </c>
      <c r="E308" s="73">
        <v>1000</v>
      </c>
      <c r="F308" s="73" t="s">
        <v>14</v>
      </c>
      <c r="G308" s="73" t="s">
        <v>142</v>
      </c>
      <c r="H308" s="74">
        <v>3700</v>
      </c>
      <c r="I308" s="73" t="s">
        <v>107</v>
      </c>
      <c r="J308" s="73" t="s">
        <v>48</v>
      </c>
      <c r="K308" s="75"/>
      <c r="L308" s="76"/>
      <c r="M308" s="73" t="s">
        <v>1295</v>
      </c>
    </row>
    <row r="309" spans="1:13">
      <c r="A309" s="73">
        <v>310</v>
      </c>
      <c r="B309" s="73" t="s">
        <v>1680</v>
      </c>
      <c r="C309" s="73" t="s">
        <v>1311</v>
      </c>
      <c r="D309" s="73" t="s">
        <v>60</v>
      </c>
      <c r="E309" s="73">
        <v>1000</v>
      </c>
      <c r="F309" s="73" t="s">
        <v>14</v>
      </c>
      <c r="G309" s="73" t="s">
        <v>142</v>
      </c>
      <c r="H309" s="74">
        <v>6000</v>
      </c>
      <c r="I309" s="73" t="s">
        <v>107</v>
      </c>
      <c r="J309" s="73" t="s">
        <v>48</v>
      </c>
      <c r="K309" s="75"/>
      <c r="L309" s="76"/>
      <c r="M309" s="73" t="s">
        <v>1295</v>
      </c>
    </row>
    <row r="310" spans="1:13" ht="26">
      <c r="A310" s="73">
        <v>311</v>
      </c>
      <c r="B310" s="73" t="s">
        <v>1681</v>
      </c>
      <c r="C310" s="73" t="s">
        <v>1311</v>
      </c>
      <c r="D310" s="73" t="s">
        <v>60</v>
      </c>
      <c r="E310" s="73">
        <v>1000</v>
      </c>
      <c r="F310" s="73" t="s">
        <v>14</v>
      </c>
      <c r="G310" s="73" t="s">
        <v>142</v>
      </c>
      <c r="H310" s="74">
        <v>4000</v>
      </c>
      <c r="I310" s="73" t="s">
        <v>107</v>
      </c>
      <c r="J310" s="73" t="s">
        <v>48</v>
      </c>
      <c r="K310" s="75"/>
      <c r="L310" s="76"/>
      <c r="M310" s="73" t="s">
        <v>1295</v>
      </c>
    </row>
    <row r="311" spans="1:13" ht="38.5">
      <c r="A311" s="73">
        <v>312</v>
      </c>
      <c r="B311" s="73" t="s">
        <v>1682</v>
      </c>
      <c r="C311" s="73" t="s">
        <v>1311</v>
      </c>
      <c r="D311" s="73" t="s">
        <v>60</v>
      </c>
      <c r="E311" s="73">
        <v>1000</v>
      </c>
      <c r="F311" s="73" t="s">
        <v>14</v>
      </c>
      <c r="G311" s="73" t="s">
        <v>142</v>
      </c>
      <c r="H311" s="74">
        <v>3000</v>
      </c>
      <c r="I311" s="73" t="s">
        <v>107</v>
      </c>
      <c r="J311" s="73" t="s">
        <v>1342</v>
      </c>
      <c r="K311" s="75"/>
      <c r="L311" s="76"/>
      <c r="M311" s="73" t="s">
        <v>1295</v>
      </c>
    </row>
    <row r="312" spans="1:13" ht="38.5">
      <c r="A312" s="73">
        <v>313</v>
      </c>
      <c r="B312" s="73" t="s">
        <v>1683</v>
      </c>
      <c r="C312" s="73" t="s">
        <v>1322</v>
      </c>
      <c r="D312" s="73" t="s">
        <v>1397</v>
      </c>
      <c r="E312" s="73">
        <v>1000</v>
      </c>
      <c r="F312" s="73" t="s">
        <v>14</v>
      </c>
      <c r="G312" s="73" t="s">
        <v>27</v>
      </c>
      <c r="H312" s="74">
        <v>3500</v>
      </c>
      <c r="I312" s="73" t="s">
        <v>107</v>
      </c>
      <c r="J312" s="73" t="s">
        <v>1342</v>
      </c>
      <c r="K312" s="75"/>
      <c r="L312" s="76"/>
      <c r="M312" s="73" t="s">
        <v>1295</v>
      </c>
    </row>
    <row r="313" spans="1:13">
      <c r="A313" s="73">
        <v>314</v>
      </c>
      <c r="B313" s="73" t="s">
        <v>1684</v>
      </c>
      <c r="C313" s="73" t="s">
        <v>1311</v>
      </c>
      <c r="D313" s="73" t="s">
        <v>60</v>
      </c>
      <c r="E313" s="73">
        <v>1000</v>
      </c>
      <c r="F313" s="73" t="s">
        <v>14</v>
      </c>
      <c r="G313" s="73" t="s">
        <v>142</v>
      </c>
      <c r="H313" s="74">
        <v>10000</v>
      </c>
      <c r="I313" s="73" t="s">
        <v>107</v>
      </c>
      <c r="J313" s="73" t="s">
        <v>48</v>
      </c>
      <c r="K313" s="75"/>
      <c r="L313" s="76"/>
      <c r="M313" s="73" t="s">
        <v>1295</v>
      </c>
    </row>
    <row r="314" spans="1:13">
      <c r="A314" s="73">
        <v>315</v>
      </c>
      <c r="B314" s="73" t="s">
        <v>1685</v>
      </c>
      <c r="C314" s="73" t="s">
        <v>1311</v>
      </c>
      <c r="D314" s="73" t="s">
        <v>60</v>
      </c>
      <c r="E314" s="73">
        <v>1000</v>
      </c>
      <c r="F314" s="73" t="s">
        <v>14</v>
      </c>
      <c r="G314" s="73" t="s">
        <v>142</v>
      </c>
      <c r="H314" s="74">
        <v>10500</v>
      </c>
      <c r="I314" s="73" t="s">
        <v>107</v>
      </c>
      <c r="J314" s="73" t="s">
        <v>48</v>
      </c>
      <c r="K314" s="75"/>
      <c r="L314" s="76"/>
      <c r="M314" s="73" t="s">
        <v>1295</v>
      </c>
    </row>
    <row r="315" spans="1:13">
      <c r="A315" s="73">
        <v>316</v>
      </c>
      <c r="B315" s="73" t="s">
        <v>1686</v>
      </c>
      <c r="C315" s="73" t="s">
        <v>1322</v>
      </c>
      <c r="D315" s="73" t="s">
        <v>1675</v>
      </c>
      <c r="E315" s="73">
        <v>10</v>
      </c>
      <c r="F315" s="73" t="s">
        <v>31</v>
      </c>
      <c r="G315" s="73" t="s">
        <v>204</v>
      </c>
      <c r="H315" s="74">
        <v>20000</v>
      </c>
      <c r="I315" s="73" t="s">
        <v>1338</v>
      </c>
      <c r="J315" s="73" t="s">
        <v>1342</v>
      </c>
      <c r="K315" s="75"/>
      <c r="L315" s="76"/>
      <c r="M315" s="73" t="s">
        <v>1344</v>
      </c>
    </row>
    <row r="316" spans="1:13" ht="51">
      <c r="A316" s="73">
        <v>318</v>
      </c>
      <c r="B316" s="73" t="s">
        <v>1687</v>
      </c>
      <c r="C316" s="73" t="s">
        <v>1311</v>
      </c>
      <c r="D316" s="73" t="s">
        <v>1397</v>
      </c>
      <c r="E316" s="73">
        <v>10</v>
      </c>
      <c r="F316" s="73" t="s">
        <v>31</v>
      </c>
      <c r="G316" s="73" t="s">
        <v>1688</v>
      </c>
      <c r="H316" s="74">
        <v>2250.9</v>
      </c>
      <c r="I316" s="73" t="s">
        <v>107</v>
      </c>
      <c r="J316" s="73" t="s">
        <v>1342</v>
      </c>
      <c r="K316" s="75"/>
      <c r="L316" s="76"/>
      <c r="M316" s="73" t="s">
        <v>1295</v>
      </c>
    </row>
    <row r="317" spans="1:13" ht="38.5">
      <c r="A317" s="73">
        <v>319</v>
      </c>
      <c r="B317" s="73" t="s">
        <v>1689</v>
      </c>
      <c r="C317" s="73" t="s">
        <v>1674</v>
      </c>
      <c r="D317" s="73" t="s">
        <v>1335</v>
      </c>
      <c r="E317" s="73">
        <v>12</v>
      </c>
      <c r="F317" s="73" t="s">
        <v>1690</v>
      </c>
      <c r="G317" s="73" t="s">
        <v>1691</v>
      </c>
      <c r="H317" s="74">
        <v>300000</v>
      </c>
      <c r="I317" s="73" t="s">
        <v>107</v>
      </c>
      <c r="J317" s="73" t="s">
        <v>1342</v>
      </c>
      <c r="K317" s="75"/>
      <c r="L317" s="76"/>
      <c r="M317" s="73" t="s">
        <v>1295</v>
      </c>
    </row>
    <row r="318" spans="1:13" ht="26">
      <c r="A318" s="73">
        <v>320</v>
      </c>
      <c r="B318" s="73" t="s">
        <v>1692</v>
      </c>
      <c r="C318" s="73" t="s">
        <v>1674</v>
      </c>
      <c r="D318" s="73"/>
      <c r="E318" s="73">
        <v>15</v>
      </c>
      <c r="F318" s="73" t="s">
        <v>14</v>
      </c>
      <c r="G318" s="73" t="s">
        <v>1693</v>
      </c>
      <c r="H318" s="74">
        <v>5000</v>
      </c>
      <c r="I318" s="73" t="s">
        <v>1338</v>
      </c>
      <c r="J318" s="73" t="s">
        <v>1342</v>
      </c>
      <c r="K318" s="75"/>
      <c r="L318" s="76"/>
      <c r="M318" s="73" t="s">
        <v>1344</v>
      </c>
    </row>
    <row r="319" spans="1:13">
      <c r="A319" s="73">
        <v>318</v>
      </c>
      <c r="B319" s="73" t="s">
        <v>1694</v>
      </c>
      <c r="C319" s="73" t="s">
        <v>1674</v>
      </c>
      <c r="D319" s="73"/>
      <c r="E319" s="73">
        <v>30</v>
      </c>
      <c r="F319" s="73" t="s">
        <v>31</v>
      </c>
      <c r="G319" s="73" t="s">
        <v>1695</v>
      </c>
      <c r="H319" s="74">
        <v>20000</v>
      </c>
      <c r="I319" s="73" t="s">
        <v>1338</v>
      </c>
      <c r="J319" s="73" t="s">
        <v>1342</v>
      </c>
      <c r="K319" s="75"/>
      <c r="L319" s="76"/>
      <c r="M319" s="73" t="s">
        <v>1344</v>
      </c>
    </row>
    <row r="320" spans="1:13">
      <c r="A320" s="73">
        <v>319</v>
      </c>
      <c r="B320" s="73" t="s">
        <v>1696</v>
      </c>
      <c r="C320" s="73" t="s">
        <v>1674</v>
      </c>
      <c r="D320" s="73"/>
      <c r="E320" s="73">
        <v>64</v>
      </c>
      <c r="F320" s="73" t="s">
        <v>31</v>
      </c>
      <c r="G320" s="73" t="s">
        <v>1697</v>
      </c>
      <c r="H320" s="74">
        <v>32000</v>
      </c>
      <c r="I320" s="73" t="s">
        <v>1338</v>
      </c>
      <c r="J320" s="73" t="s">
        <v>1342</v>
      </c>
      <c r="K320" s="75"/>
      <c r="L320" s="76"/>
      <c r="M320" s="73" t="s">
        <v>1344</v>
      </c>
    </row>
    <row r="321" spans="1:13" ht="26">
      <c r="A321" s="73">
        <v>320</v>
      </c>
      <c r="B321" s="73" t="s">
        <v>1698</v>
      </c>
      <c r="C321" s="73" t="s">
        <v>1311</v>
      </c>
      <c r="D321" s="73" t="s">
        <v>60</v>
      </c>
      <c r="E321" s="73">
        <v>1000</v>
      </c>
      <c r="F321" s="73" t="s">
        <v>14</v>
      </c>
      <c r="G321" s="73" t="s">
        <v>142</v>
      </c>
      <c r="H321" s="74">
        <v>2500</v>
      </c>
      <c r="I321" s="73" t="s">
        <v>107</v>
      </c>
      <c r="J321" s="73" t="s">
        <v>48</v>
      </c>
      <c r="K321" s="75"/>
      <c r="L321" s="76"/>
      <c r="M321" s="73" t="s">
        <v>1295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148AA-8559-402C-AE81-24F3CADCD1A0}">
  <dimension ref="A1:M88"/>
  <sheetViews>
    <sheetView workbookViewId="0">
      <selection activeCell="I5" sqref="I5"/>
    </sheetView>
  </sheetViews>
  <sheetFormatPr defaultRowHeight="14.5"/>
  <cols>
    <col min="1" max="1" width="19.26953125" customWidth="1"/>
    <col min="2" max="2" width="15.54296875" customWidth="1"/>
    <col min="4" max="4" width="16.6328125" customWidth="1"/>
    <col min="6" max="6" width="32.90625" customWidth="1"/>
    <col min="7" max="7" width="15.54296875" customWidth="1"/>
    <col min="8" max="8" width="19.6328125" customWidth="1"/>
    <col min="11" max="11" width="19.81640625" customWidth="1"/>
    <col min="12" max="12" width="17.1796875" customWidth="1"/>
    <col min="13" max="13" width="17.08984375" customWidth="1"/>
  </cols>
  <sheetData>
    <row r="1" spans="1:13" ht="58">
      <c r="A1" s="79" t="s">
        <v>8</v>
      </c>
      <c r="B1" s="79" t="s">
        <v>9</v>
      </c>
      <c r="C1" s="79" t="s">
        <v>0</v>
      </c>
      <c r="D1" s="79" t="s">
        <v>1699</v>
      </c>
      <c r="E1" s="79" t="s">
        <v>7</v>
      </c>
      <c r="F1" s="79" t="s">
        <v>1</v>
      </c>
      <c r="G1" s="79" t="s">
        <v>11</v>
      </c>
      <c r="H1" s="79" t="s">
        <v>2</v>
      </c>
      <c r="I1" s="79" t="s">
        <v>3</v>
      </c>
      <c r="J1" s="79" t="s">
        <v>4</v>
      </c>
      <c r="K1" s="79" t="s">
        <v>5</v>
      </c>
      <c r="L1" s="79" t="s">
        <v>6</v>
      </c>
      <c r="M1" s="79" t="s">
        <v>10</v>
      </c>
    </row>
    <row r="2" spans="1:13" ht="29">
      <c r="A2" s="80" t="s">
        <v>1700</v>
      </c>
      <c r="B2" s="80" t="s">
        <v>13</v>
      </c>
      <c r="C2" s="80" t="s">
        <v>1701</v>
      </c>
      <c r="D2" s="80">
        <v>12</v>
      </c>
      <c r="E2" s="80" t="s">
        <v>153</v>
      </c>
      <c r="F2" s="80" t="s">
        <v>115</v>
      </c>
      <c r="G2" s="81"/>
      <c r="H2" s="81">
        <v>950000</v>
      </c>
      <c r="I2" s="82" t="s">
        <v>12</v>
      </c>
      <c r="J2" s="80" t="s">
        <v>1702</v>
      </c>
      <c r="K2" s="83">
        <v>45988</v>
      </c>
      <c r="L2" s="80" t="s">
        <v>1703</v>
      </c>
      <c r="M2" s="80" t="s">
        <v>1704</v>
      </c>
    </row>
    <row r="3" spans="1:13" ht="29">
      <c r="A3" s="80" t="s">
        <v>1705</v>
      </c>
      <c r="B3" s="80" t="s">
        <v>1706</v>
      </c>
      <c r="C3" s="80" t="s">
        <v>1701</v>
      </c>
      <c r="D3" s="84">
        <v>4200</v>
      </c>
      <c r="E3" s="80" t="s">
        <v>194</v>
      </c>
      <c r="F3" s="80" t="s">
        <v>1707</v>
      </c>
      <c r="G3" s="85">
        <v>1.1100000000000001</v>
      </c>
      <c r="H3" s="85">
        <f t="shared" ref="H3:H15" si="0">D3*G3</f>
        <v>4662</v>
      </c>
      <c r="I3" s="80" t="s">
        <v>12</v>
      </c>
      <c r="J3" s="80" t="s">
        <v>1702</v>
      </c>
      <c r="K3" s="86">
        <v>46211</v>
      </c>
      <c r="L3" s="80" t="s">
        <v>1708</v>
      </c>
      <c r="M3" s="80" t="s">
        <v>1704</v>
      </c>
    </row>
    <row r="4" spans="1:13" ht="29">
      <c r="A4" s="80" t="s">
        <v>1709</v>
      </c>
      <c r="B4" s="80" t="s">
        <v>1706</v>
      </c>
      <c r="C4" s="80" t="s">
        <v>1701</v>
      </c>
      <c r="D4" s="84">
        <v>2400</v>
      </c>
      <c r="E4" s="80" t="s">
        <v>194</v>
      </c>
      <c r="F4" s="80" t="s">
        <v>1707</v>
      </c>
      <c r="G4" s="85">
        <v>0.11</v>
      </c>
      <c r="H4" s="85">
        <f t="shared" si="0"/>
        <v>264</v>
      </c>
      <c r="I4" s="80" t="s">
        <v>12</v>
      </c>
      <c r="J4" s="80" t="s">
        <v>1702</v>
      </c>
      <c r="K4" s="86">
        <v>46211</v>
      </c>
      <c r="L4" s="80" t="s">
        <v>1708</v>
      </c>
      <c r="M4" s="80" t="s">
        <v>1704</v>
      </c>
    </row>
    <row r="5" spans="1:13" ht="43.5">
      <c r="A5" s="80" t="s">
        <v>1710</v>
      </c>
      <c r="B5" s="80" t="s">
        <v>1706</v>
      </c>
      <c r="C5" s="80" t="s">
        <v>1701</v>
      </c>
      <c r="D5" s="87">
        <v>12</v>
      </c>
      <c r="E5" s="80" t="s">
        <v>153</v>
      </c>
      <c r="F5" s="80" t="s">
        <v>1711</v>
      </c>
      <c r="G5" s="85">
        <v>502.62</v>
      </c>
      <c r="H5" s="88">
        <v>6031.44</v>
      </c>
      <c r="I5" s="80" t="s">
        <v>12</v>
      </c>
      <c r="J5" s="80" t="s">
        <v>1702</v>
      </c>
      <c r="K5" s="86">
        <v>46028</v>
      </c>
      <c r="L5" s="80" t="s">
        <v>1712</v>
      </c>
      <c r="M5" s="80" t="s">
        <v>1704</v>
      </c>
    </row>
    <row r="6" spans="1:13" ht="58">
      <c r="A6" s="82" t="s">
        <v>1713</v>
      </c>
      <c r="B6" s="80" t="s">
        <v>13</v>
      </c>
      <c r="C6" s="80" t="s">
        <v>1714</v>
      </c>
      <c r="D6" s="87">
        <v>4</v>
      </c>
      <c r="E6" s="80" t="s">
        <v>14</v>
      </c>
      <c r="F6" s="80" t="s">
        <v>1715</v>
      </c>
      <c r="G6" s="85">
        <v>2000</v>
      </c>
      <c r="H6" s="85">
        <f t="shared" si="0"/>
        <v>8000</v>
      </c>
      <c r="I6" s="80" t="s">
        <v>12</v>
      </c>
      <c r="J6" s="80" t="s">
        <v>1716</v>
      </c>
      <c r="K6" s="86">
        <v>46175</v>
      </c>
      <c r="L6" s="80" t="s">
        <v>12</v>
      </c>
      <c r="M6" s="80" t="s">
        <v>1704</v>
      </c>
    </row>
    <row r="7" spans="1:13" ht="72.5">
      <c r="A7" s="82" t="s">
        <v>1717</v>
      </c>
      <c r="B7" s="80" t="s">
        <v>13</v>
      </c>
      <c r="C7" s="80" t="s">
        <v>1714</v>
      </c>
      <c r="D7" s="87">
        <v>5</v>
      </c>
      <c r="E7" s="80" t="s">
        <v>14</v>
      </c>
      <c r="F7" s="80" t="s">
        <v>1718</v>
      </c>
      <c r="G7" s="85">
        <v>600</v>
      </c>
      <c r="H7" s="85">
        <f t="shared" si="0"/>
        <v>3000</v>
      </c>
      <c r="I7" s="80" t="s">
        <v>12</v>
      </c>
      <c r="J7" s="80" t="s">
        <v>1716</v>
      </c>
      <c r="K7" s="86">
        <v>46175</v>
      </c>
      <c r="L7" s="80" t="s">
        <v>12</v>
      </c>
      <c r="M7" s="80" t="s">
        <v>1704</v>
      </c>
    </row>
    <row r="8" spans="1:13" ht="29">
      <c r="A8" s="80" t="s">
        <v>1719</v>
      </c>
      <c r="B8" s="80" t="s">
        <v>13</v>
      </c>
      <c r="C8" s="80" t="s">
        <v>1714</v>
      </c>
      <c r="D8" s="87">
        <v>2</v>
      </c>
      <c r="E8" s="80" t="s">
        <v>14</v>
      </c>
      <c r="F8" s="80" t="s">
        <v>1719</v>
      </c>
      <c r="G8" s="85">
        <v>2500</v>
      </c>
      <c r="H8" s="85">
        <f>D8*G8</f>
        <v>5000</v>
      </c>
      <c r="I8" s="80" t="s">
        <v>12</v>
      </c>
      <c r="J8" s="80" t="s">
        <v>1716</v>
      </c>
      <c r="K8" s="86">
        <v>46063</v>
      </c>
      <c r="L8" s="80" t="s">
        <v>12</v>
      </c>
      <c r="M8" s="80" t="s">
        <v>1704</v>
      </c>
    </row>
    <row r="9" spans="1:13" ht="29">
      <c r="A9" s="80" t="s">
        <v>1720</v>
      </c>
      <c r="B9" s="80" t="s">
        <v>1721</v>
      </c>
      <c r="C9" s="80" t="s">
        <v>1701</v>
      </c>
      <c r="D9" s="87">
        <v>1</v>
      </c>
      <c r="E9" s="80" t="s">
        <v>14</v>
      </c>
      <c r="F9" s="80" t="s">
        <v>1718</v>
      </c>
      <c r="G9" s="85">
        <v>1990</v>
      </c>
      <c r="H9" s="85">
        <f>D9*G9</f>
        <v>1990</v>
      </c>
      <c r="I9" s="80" t="s">
        <v>1722</v>
      </c>
      <c r="J9" s="80" t="s">
        <v>1716</v>
      </c>
      <c r="K9" s="86">
        <v>46063</v>
      </c>
      <c r="L9" s="80" t="s">
        <v>12</v>
      </c>
      <c r="M9" s="80" t="s">
        <v>1704</v>
      </c>
    </row>
    <row r="10" spans="1:13" ht="29">
      <c r="A10" s="80" t="s">
        <v>1723</v>
      </c>
      <c r="B10" s="80" t="s">
        <v>1721</v>
      </c>
      <c r="C10" s="80" t="s">
        <v>1724</v>
      </c>
      <c r="D10" s="87">
        <v>36</v>
      </c>
      <c r="E10" s="80" t="s">
        <v>1725</v>
      </c>
      <c r="F10" s="80" t="s">
        <v>1726</v>
      </c>
      <c r="G10" s="89">
        <v>9.3800000000000008</v>
      </c>
      <c r="H10" s="89">
        <v>337.68</v>
      </c>
      <c r="I10" s="80" t="s">
        <v>12</v>
      </c>
      <c r="J10" s="80" t="s">
        <v>1702</v>
      </c>
      <c r="K10" s="86">
        <v>46063</v>
      </c>
      <c r="L10" s="80" t="s">
        <v>12</v>
      </c>
      <c r="M10" s="80" t="s">
        <v>1704</v>
      </c>
    </row>
    <row r="11" spans="1:13" ht="29">
      <c r="A11" s="82" t="s">
        <v>1727</v>
      </c>
      <c r="B11" s="80" t="s">
        <v>1721</v>
      </c>
      <c r="C11" s="80" t="s">
        <v>1724</v>
      </c>
      <c r="D11" s="87">
        <v>24</v>
      </c>
      <c r="E11" s="80" t="s">
        <v>1728</v>
      </c>
      <c r="F11" s="80" t="s">
        <v>1726</v>
      </c>
      <c r="G11" s="89">
        <v>38.42</v>
      </c>
      <c r="H11" s="89">
        <v>922</v>
      </c>
      <c r="I11" s="80" t="s">
        <v>12</v>
      </c>
      <c r="J11" s="80" t="s">
        <v>1729</v>
      </c>
      <c r="K11" s="86">
        <v>46063</v>
      </c>
      <c r="L11" s="80" t="s">
        <v>12</v>
      </c>
      <c r="M11" s="80" t="s">
        <v>1704</v>
      </c>
    </row>
    <row r="12" spans="1:13" ht="58">
      <c r="A12" s="80" t="s">
        <v>1730</v>
      </c>
      <c r="B12" s="80" t="s">
        <v>1721</v>
      </c>
      <c r="C12" s="80" t="s">
        <v>1731</v>
      </c>
      <c r="D12" s="87">
        <v>1</v>
      </c>
      <c r="E12" s="80" t="s">
        <v>14</v>
      </c>
      <c r="F12" s="80" t="s">
        <v>1732</v>
      </c>
      <c r="G12" s="89">
        <f>115990</f>
        <v>115990</v>
      </c>
      <c r="H12" s="85">
        <f t="shared" si="0"/>
        <v>115990</v>
      </c>
      <c r="I12" s="80" t="s">
        <v>12</v>
      </c>
      <c r="J12" s="80" t="s">
        <v>1702</v>
      </c>
      <c r="K12" s="86">
        <v>46063</v>
      </c>
      <c r="L12" s="80" t="s">
        <v>12</v>
      </c>
      <c r="M12" s="80" t="s">
        <v>1704</v>
      </c>
    </row>
    <row r="13" spans="1:13" ht="29">
      <c r="A13" s="82" t="s">
        <v>1733</v>
      </c>
      <c r="B13" s="80" t="s">
        <v>1721</v>
      </c>
      <c r="C13" s="80" t="s">
        <v>1724</v>
      </c>
      <c r="D13" s="87">
        <v>240</v>
      </c>
      <c r="E13" s="80" t="s">
        <v>17</v>
      </c>
      <c r="F13" s="80" t="s">
        <v>1734</v>
      </c>
      <c r="G13" s="85">
        <v>6.2532000000000005</v>
      </c>
      <c r="H13" s="85">
        <f t="shared" si="0"/>
        <v>1500.768</v>
      </c>
      <c r="I13" s="80" t="s">
        <v>12</v>
      </c>
      <c r="J13" s="80" t="s">
        <v>1702</v>
      </c>
      <c r="K13" s="86">
        <v>46063</v>
      </c>
      <c r="L13" s="80" t="s">
        <v>1735</v>
      </c>
      <c r="M13" s="80" t="s">
        <v>1704</v>
      </c>
    </row>
    <row r="14" spans="1:13" ht="29">
      <c r="A14" s="80" t="s">
        <v>1736</v>
      </c>
      <c r="B14" s="80" t="s">
        <v>1721</v>
      </c>
      <c r="C14" s="80" t="s">
        <v>1731</v>
      </c>
      <c r="D14" s="87">
        <v>2</v>
      </c>
      <c r="E14" s="80" t="s">
        <v>14</v>
      </c>
      <c r="F14" s="80" t="s">
        <v>1737</v>
      </c>
      <c r="G14" s="85">
        <v>519</v>
      </c>
      <c r="H14" s="85">
        <f t="shared" si="0"/>
        <v>1038</v>
      </c>
      <c r="I14" s="80" t="s">
        <v>12</v>
      </c>
      <c r="J14" s="80" t="s">
        <v>1702</v>
      </c>
      <c r="K14" s="86">
        <v>46063</v>
      </c>
      <c r="L14" s="80" t="s">
        <v>12</v>
      </c>
      <c r="M14" s="80" t="s">
        <v>1704</v>
      </c>
    </row>
    <row r="15" spans="1:13" ht="29">
      <c r="A15" s="82" t="s">
        <v>1738</v>
      </c>
      <c r="B15" s="80" t="s">
        <v>13</v>
      </c>
      <c r="C15" s="80" t="s">
        <v>1714</v>
      </c>
      <c r="D15" s="87">
        <v>20</v>
      </c>
      <c r="E15" s="80" t="s">
        <v>14</v>
      </c>
      <c r="F15" s="80" t="s">
        <v>1739</v>
      </c>
      <c r="G15" s="85">
        <v>59.400000000000006</v>
      </c>
      <c r="H15" s="85">
        <f t="shared" si="0"/>
        <v>1188</v>
      </c>
      <c r="I15" s="80" t="s">
        <v>12</v>
      </c>
      <c r="J15" s="80" t="s">
        <v>1702</v>
      </c>
      <c r="K15" s="86">
        <v>46063</v>
      </c>
      <c r="L15" s="80" t="s">
        <v>12</v>
      </c>
      <c r="M15" s="80" t="s">
        <v>1704</v>
      </c>
    </row>
    <row r="16" spans="1:13" ht="29">
      <c r="A16" s="80" t="s">
        <v>1740</v>
      </c>
      <c r="B16" s="80" t="s">
        <v>13</v>
      </c>
      <c r="C16" s="80" t="s">
        <v>1714</v>
      </c>
      <c r="D16" s="87">
        <v>14</v>
      </c>
      <c r="E16" s="80" t="s">
        <v>14</v>
      </c>
      <c r="F16" s="80" t="s">
        <v>1741</v>
      </c>
      <c r="G16" s="85">
        <v>146.66999999999999</v>
      </c>
      <c r="H16" s="85">
        <v>2053.3799999999997</v>
      </c>
      <c r="I16" s="80" t="s">
        <v>12</v>
      </c>
      <c r="J16" s="80" t="s">
        <v>1729</v>
      </c>
      <c r="K16" s="83">
        <v>46235</v>
      </c>
      <c r="L16" s="80" t="s">
        <v>12</v>
      </c>
      <c r="M16" s="80" t="s">
        <v>1704</v>
      </c>
    </row>
    <row r="17" spans="1:13" ht="29">
      <c r="A17" s="80" t="s">
        <v>1742</v>
      </c>
      <c r="B17" s="80" t="s">
        <v>13</v>
      </c>
      <c r="C17" s="80" t="s">
        <v>1714</v>
      </c>
      <c r="D17" s="87">
        <v>17</v>
      </c>
      <c r="E17" s="80" t="s">
        <v>14</v>
      </c>
      <c r="F17" s="80" t="s">
        <v>1741</v>
      </c>
      <c r="G17" s="85">
        <v>151.66999999999999</v>
      </c>
      <c r="H17" s="85">
        <v>2578.39</v>
      </c>
      <c r="I17" s="80" t="s">
        <v>12</v>
      </c>
      <c r="J17" s="80" t="s">
        <v>1729</v>
      </c>
      <c r="K17" s="83">
        <v>46235</v>
      </c>
      <c r="L17" s="80" t="s">
        <v>12</v>
      </c>
      <c r="M17" s="80" t="s">
        <v>1704</v>
      </c>
    </row>
    <row r="18" spans="1:13" ht="58">
      <c r="A18" s="80" t="s">
        <v>1743</v>
      </c>
      <c r="B18" s="80" t="s">
        <v>13</v>
      </c>
      <c r="C18" s="80" t="s">
        <v>1714</v>
      </c>
      <c r="D18" s="87">
        <v>18</v>
      </c>
      <c r="E18" s="80" t="s">
        <v>14</v>
      </c>
      <c r="F18" s="80" t="s">
        <v>1741</v>
      </c>
      <c r="G18" s="85">
        <v>260</v>
      </c>
      <c r="H18" s="85">
        <v>4680</v>
      </c>
      <c r="I18" s="80" t="s">
        <v>12</v>
      </c>
      <c r="J18" s="80" t="s">
        <v>1729</v>
      </c>
      <c r="K18" s="83">
        <v>46235</v>
      </c>
      <c r="L18" s="80" t="s">
        <v>12</v>
      </c>
      <c r="M18" s="80" t="s">
        <v>1704</v>
      </c>
    </row>
    <row r="19" spans="1:13" ht="29">
      <c r="A19" s="80" t="s">
        <v>1744</v>
      </c>
      <c r="B19" s="80" t="s">
        <v>13</v>
      </c>
      <c r="C19" s="80" t="s">
        <v>1714</v>
      </c>
      <c r="D19" s="87">
        <v>10</v>
      </c>
      <c r="E19" s="80" t="s">
        <v>14</v>
      </c>
      <c r="F19" s="80" t="s">
        <v>1741</v>
      </c>
      <c r="G19" s="85">
        <v>210</v>
      </c>
      <c r="H19" s="85">
        <v>2100</v>
      </c>
      <c r="I19" s="80" t="s">
        <v>12</v>
      </c>
      <c r="J19" s="80" t="s">
        <v>1729</v>
      </c>
      <c r="K19" s="83">
        <v>46235</v>
      </c>
      <c r="L19" s="80" t="s">
        <v>12</v>
      </c>
      <c r="M19" s="80" t="s">
        <v>1704</v>
      </c>
    </row>
    <row r="20" spans="1:13" ht="29">
      <c r="A20" s="80" t="s">
        <v>1745</v>
      </c>
      <c r="B20" s="80" t="s">
        <v>13</v>
      </c>
      <c r="C20" s="80" t="s">
        <v>1714</v>
      </c>
      <c r="D20" s="87">
        <v>500</v>
      </c>
      <c r="E20" s="80" t="s">
        <v>1746</v>
      </c>
      <c r="F20" s="80" t="s">
        <v>1741</v>
      </c>
      <c r="G20" s="85">
        <v>3.2</v>
      </c>
      <c r="H20" s="85">
        <v>1600</v>
      </c>
      <c r="I20" s="80" t="s">
        <v>12</v>
      </c>
      <c r="J20" s="80" t="s">
        <v>1729</v>
      </c>
      <c r="K20" s="83">
        <v>46235</v>
      </c>
      <c r="L20" s="80" t="s">
        <v>12</v>
      </c>
      <c r="M20" s="80" t="s">
        <v>1704</v>
      </c>
    </row>
    <row r="21" spans="1:13" ht="29">
      <c r="A21" s="80" t="s">
        <v>1747</v>
      </c>
      <c r="B21" s="80" t="s">
        <v>13</v>
      </c>
      <c r="C21" s="80" t="s">
        <v>1714</v>
      </c>
      <c r="D21" s="87">
        <v>500</v>
      </c>
      <c r="E21" s="80" t="s">
        <v>1746</v>
      </c>
      <c r="F21" s="80" t="s">
        <v>1741</v>
      </c>
      <c r="G21" s="85">
        <v>2.9</v>
      </c>
      <c r="H21" s="85">
        <v>1450</v>
      </c>
      <c r="I21" s="80" t="s">
        <v>12</v>
      </c>
      <c r="J21" s="80" t="s">
        <v>1729</v>
      </c>
      <c r="K21" s="83">
        <v>46235</v>
      </c>
      <c r="L21" s="80" t="s">
        <v>12</v>
      </c>
      <c r="M21" s="80" t="s">
        <v>1704</v>
      </c>
    </row>
    <row r="22" spans="1:13" ht="29">
      <c r="A22" s="80" t="s">
        <v>1748</v>
      </c>
      <c r="B22" s="80" t="s">
        <v>1721</v>
      </c>
      <c r="C22" s="80" t="s">
        <v>1724</v>
      </c>
      <c r="D22" s="87">
        <v>500</v>
      </c>
      <c r="E22" s="80" t="s">
        <v>18</v>
      </c>
      <c r="F22" s="80" t="s">
        <v>1749</v>
      </c>
      <c r="G22" s="85">
        <v>1.1340000000000001</v>
      </c>
      <c r="H22" s="85">
        <f t="shared" ref="H22:H85" si="1">D22*G22</f>
        <v>567.00000000000011</v>
      </c>
      <c r="I22" s="80" t="s">
        <v>12</v>
      </c>
      <c r="J22" s="80" t="s">
        <v>1716</v>
      </c>
      <c r="K22" s="86">
        <v>46175</v>
      </c>
      <c r="L22" s="80" t="s">
        <v>12</v>
      </c>
      <c r="M22" s="80" t="s">
        <v>1704</v>
      </c>
    </row>
    <row r="23" spans="1:13" ht="29">
      <c r="A23" s="80" t="s">
        <v>1750</v>
      </c>
      <c r="B23" s="80" t="s">
        <v>1721</v>
      </c>
      <c r="C23" s="80" t="s">
        <v>1724</v>
      </c>
      <c r="D23" s="87">
        <v>10</v>
      </c>
      <c r="E23" s="80" t="s">
        <v>15</v>
      </c>
      <c r="F23" s="80" t="s">
        <v>1751</v>
      </c>
      <c r="G23" s="85">
        <v>34.56</v>
      </c>
      <c r="H23" s="85">
        <f t="shared" si="1"/>
        <v>345.6</v>
      </c>
      <c r="I23" s="80" t="s">
        <v>12</v>
      </c>
      <c r="J23" s="80" t="s">
        <v>1716</v>
      </c>
      <c r="K23" s="86">
        <v>46063</v>
      </c>
      <c r="L23" s="80" t="s">
        <v>12</v>
      </c>
      <c r="M23" s="80" t="s">
        <v>1704</v>
      </c>
    </row>
    <row r="24" spans="1:13" ht="29">
      <c r="A24" s="80" t="s">
        <v>1752</v>
      </c>
      <c r="B24" s="80" t="s">
        <v>1721</v>
      </c>
      <c r="C24" s="80" t="s">
        <v>1724</v>
      </c>
      <c r="D24" s="87">
        <v>3</v>
      </c>
      <c r="E24" s="80" t="s">
        <v>14</v>
      </c>
      <c r="F24" s="80" t="s">
        <v>1751</v>
      </c>
      <c r="G24" s="85">
        <v>32.886000000000003</v>
      </c>
      <c r="H24" s="85">
        <f>D24*G24</f>
        <v>98.658000000000015</v>
      </c>
      <c r="I24" s="80" t="s">
        <v>12</v>
      </c>
      <c r="J24" s="80" t="s">
        <v>1716</v>
      </c>
      <c r="K24" s="86">
        <v>46063</v>
      </c>
      <c r="L24" s="80" t="s">
        <v>12</v>
      </c>
      <c r="M24" s="80" t="s">
        <v>1704</v>
      </c>
    </row>
    <row r="25" spans="1:13" ht="58">
      <c r="A25" s="80" t="s">
        <v>1753</v>
      </c>
      <c r="B25" s="80" t="s">
        <v>1721</v>
      </c>
      <c r="C25" s="80" t="s">
        <v>1724</v>
      </c>
      <c r="D25" s="87">
        <v>1</v>
      </c>
      <c r="E25" s="80" t="s">
        <v>16</v>
      </c>
      <c r="F25" s="80" t="s">
        <v>1751</v>
      </c>
      <c r="G25" s="85">
        <v>35.64</v>
      </c>
      <c r="H25" s="85">
        <f t="shared" si="1"/>
        <v>35.64</v>
      </c>
      <c r="I25" s="80" t="s">
        <v>12</v>
      </c>
      <c r="J25" s="80" t="s">
        <v>1716</v>
      </c>
      <c r="K25" s="86">
        <v>46063</v>
      </c>
      <c r="L25" s="80" t="s">
        <v>12</v>
      </c>
      <c r="M25" s="80" t="s">
        <v>1704</v>
      </c>
    </row>
    <row r="26" spans="1:13" ht="29">
      <c r="A26" s="80" t="s">
        <v>1754</v>
      </c>
      <c r="B26" s="80" t="s">
        <v>1721</v>
      </c>
      <c r="C26" s="80" t="s">
        <v>1724</v>
      </c>
      <c r="D26" s="87">
        <v>30</v>
      </c>
      <c r="E26" s="80" t="s">
        <v>14</v>
      </c>
      <c r="F26" s="80" t="s">
        <v>1751</v>
      </c>
      <c r="G26" s="85">
        <v>0.90720000000000001</v>
      </c>
      <c r="H26" s="85">
        <f t="shared" si="1"/>
        <v>27.216000000000001</v>
      </c>
      <c r="I26" s="80" t="s">
        <v>12</v>
      </c>
      <c r="J26" s="80" t="s">
        <v>1716</v>
      </c>
      <c r="K26" s="86">
        <v>46063</v>
      </c>
      <c r="L26" s="80" t="s">
        <v>12</v>
      </c>
      <c r="M26" s="80" t="s">
        <v>1704</v>
      </c>
    </row>
    <row r="27" spans="1:13" ht="29">
      <c r="A27" s="80" t="s">
        <v>1755</v>
      </c>
      <c r="B27" s="80" t="s">
        <v>1721</v>
      </c>
      <c r="C27" s="80" t="s">
        <v>1724</v>
      </c>
      <c r="D27" s="87">
        <v>3</v>
      </c>
      <c r="E27" s="80" t="s">
        <v>14</v>
      </c>
      <c r="F27" s="80" t="s">
        <v>1751</v>
      </c>
      <c r="G27" s="85">
        <v>5.9</v>
      </c>
      <c r="H27" s="85">
        <f>D27*G27</f>
        <v>17.700000000000003</v>
      </c>
      <c r="I27" s="80" t="s">
        <v>12</v>
      </c>
      <c r="J27" s="80" t="s">
        <v>1716</v>
      </c>
      <c r="K27" s="86">
        <v>46063</v>
      </c>
      <c r="L27" s="80" t="s">
        <v>12</v>
      </c>
      <c r="M27" s="80" t="s">
        <v>1704</v>
      </c>
    </row>
    <row r="28" spans="1:13" ht="43.5">
      <c r="A28" s="80" t="s">
        <v>1756</v>
      </c>
      <c r="B28" s="80" t="s">
        <v>1721</v>
      </c>
      <c r="C28" s="80" t="s">
        <v>1724</v>
      </c>
      <c r="D28" s="87">
        <v>1</v>
      </c>
      <c r="E28" s="80" t="s">
        <v>16</v>
      </c>
      <c r="F28" s="80" t="s">
        <v>1751</v>
      </c>
      <c r="G28" s="85">
        <v>18.144000000000002</v>
      </c>
      <c r="H28" s="85">
        <f t="shared" si="1"/>
        <v>18.144000000000002</v>
      </c>
      <c r="I28" s="80" t="s">
        <v>12</v>
      </c>
      <c r="J28" s="80" t="s">
        <v>1716</v>
      </c>
      <c r="K28" s="86">
        <v>46063</v>
      </c>
      <c r="L28" s="80" t="s">
        <v>12</v>
      </c>
      <c r="M28" s="80" t="s">
        <v>1704</v>
      </c>
    </row>
    <row r="29" spans="1:13" ht="43.5">
      <c r="A29" s="80" t="s">
        <v>1757</v>
      </c>
      <c r="B29" s="80" t="s">
        <v>1721</v>
      </c>
      <c r="C29" s="80" t="s">
        <v>1724</v>
      </c>
      <c r="D29" s="87">
        <v>5</v>
      </c>
      <c r="E29" s="80" t="s">
        <v>14</v>
      </c>
      <c r="F29" s="80" t="s">
        <v>1751</v>
      </c>
      <c r="G29" s="85">
        <v>6.8579999999999997</v>
      </c>
      <c r="H29" s="85">
        <f t="shared" si="1"/>
        <v>34.29</v>
      </c>
      <c r="I29" s="80" t="s">
        <v>12</v>
      </c>
      <c r="J29" s="80" t="s">
        <v>1716</v>
      </c>
      <c r="K29" s="86">
        <v>46063</v>
      </c>
      <c r="L29" s="80" t="s">
        <v>12</v>
      </c>
      <c r="M29" s="80" t="s">
        <v>1704</v>
      </c>
    </row>
    <row r="30" spans="1:13" ht="29">
      <c r="A30" s="80" t="s">
        <v>1758</v>
      </c>
      <c r="B30" s="80" t="s">
        <v>1721</v>
      </c>
      <c r="C30" s="80" t="s">
        <v>1724</v>
      </c>
      <c r="D30" s="87">
        <v>1</v>
      </c>
      <c r="E30" s="80" t="s">
        <v>14</v>
      </c>
      <c r="F30" s="80" t="s">
        <v>1751</v>
      </c>
      <c r="G30" s="85">
        <v>13.155999999999999</v>
      </c>
      <c r="H30" s="85">
        <f t="shared" si="1"/>
        <v>13.155999999999999</v>
      </c>
      <c r="I30" s="80" t="s">
        <v>12</v>
      </c>
      <c r="J30" s="80" t="s">
        <v>1716</v>
      </c>
      <c r="K30" s="86">
        <v>46063</v>
      </c>
      <c r="L30" s="80" t="s">
        <v>12</v>
      </c>
      <c r="M30" s="80" t="s">
        <v>1704</v>
      </c>
    </row>
    <row r="31" spans="1:13" ht="29">
      <c r="A31" s="80" t="s">
        <v>1759</v>
      </c>
      <c r="B31" s="80" t="s">
        <v>1721</v>
      </c>
      <c r="C31" s="80" t="s">
        <v>1724</v>
      </c>
      <c r="D31" s="87">
        <v>1</v>
      </c>
      <c r="E31" s="80" t="s">
        <v>16</v>
      </c>
      <c r="F31" s="80" t="s">
        <v>1751</v>
      </c>
      <c r="G31" s="85">
        <v>17.010000000000002</v>
      </c>
      <c r="H31" s="85">
        <f t="shared" si="1"/>
        <v>17.010000000000002</v>
      </c>
      <c r="I31" s="80" t="s">
        <v>12</v>
      </c>
      <c r="J31" s="80" t="s">
        <v>1716</v>
      </c>
      <c r="K31" s="86">
        <v>46063</v>
      </c>
      <c r="L31" s="80" t="s">
        <v>12</v>
      </c>
      <c r="M31" s="80" t="s">
        <v>1704</v>
      </c>
    </row>
    <row r="32" spans="1:13" ht="29">
      <c r="A32" s="80" t="s">
        <v>1760</v>
      </c>
      <c r="B32" s="80" t="s">
        <v>1721</v>
      </c>
      <c r="C32" s="80" t="s">
        <v>1724</v>
      </c>
      <c r="D32" s="87">
        <v>2</v>
      </c>
      <c r="E32" s="80" t="s">
        <v>14</v>
      </c>
      <c r="F32" s="80" t="s">
        <v>1751</v>
      </c>
      <c r="G32" s="85">
        <v>6.99</v>
      </c>
      <c r="H32" s="85">
        <f t="shared" si="1"/>
        <v>13.98</v>
      </c>
      <c r="I32" s="80" t="s">
        <v>12</v>
      </c>
      <c r="J32" s="80" t="s">
        <v>1716</v>
      </c>
      <c r="K32" s="86">
        <v>46063</v>
      </c>
      <c r="L32" s="80" t="s">
        <v>12</v>
      </c>
      <c r="M32" s="80" t="s">
        <v>1704</v>
      </c>
    </row>
    <row r="33" spans="1:13" ht="43.5">
      <c r="A33" s="80" t="s">
        <v>1761</v>
      </c>
      <c r="B33" s="80" t="s">
        <v>1721</v>
      </c>
      <c r="C33" s="80" t="s">
        <v>1724</v>
      </c>
      <c r="D33" s="87">
        <v>50</v>
      </c>
      <c r="E33" s="80" t="s">
        <v>14</v>
      </c>
      <c r="F33" s="80" t="s">
        <v>1751</v>
      </c>
      <c r="G33" s="85">
        <v>0.6</v>
      </c>
      <c r="H33" s="85">
        <f t="shared" si="1"/>
        <v>30</v>
      </c>
      <c r="I33" s="80" t="s">
        <v>12</v>
      </c>
      <c r="J33" s="80" t="s">
        <v>1716</v>
      </c>
      <c r="K33" s="86">
        <v>46063</v>
      </c>
      <c r="L33" s="80" t="s">
        <v>12</v>
      </c>
      <c r="M33" s="80" t="s">
        <v>1704</v>
      </c>
    </row>
    <row r="34" spans="1:13" ht="43.5">
      <c r="A34" s="80" t="s">
        <v>1762</v>
      </c>
      <c r="B34" s="80" t="s">
        <v>1721</v>
      </c>
      <c r="C34" s="80" t="s">
        <v>1724</v>
      </c>
      <c r="D34" s="87">
        <v>1</v>
      </c>
      <c r="E34" s="80" t="s">
        <v>16</v>
      </c>
      <c r="F34" s="80" t="s">
        <v>1751</v>
      </c>
      <c r="G34" s="85">
        <v>177.9</v>
      </c>
      <c r="H34" s="85">
        <f t="shared" si="1"/>
        <v>177.9</v>
      </c>
      <c r="I34" s="80" t="s">
        <v>12</v>
      </c>
      <c r="J34" s="80" t="s">
        <v>1716</v>
      </c>
      <c r="K34" s="86">
        <v>46063</v>
      </c>
      <c r="L34" s="80" t="s">
        <v>12</v>
      </c>
      <c r="M34" s="80" t="s">
        <v>1704</v>
      </c>
    </row>
    <row r="35" spans="1:13" ht="58">
      <c r="A35" s="80" t="s">
        <v>1763</v>
      </c>
      <c r="B35" s="80" t="s">
        <v>1721</v>
      </c>
      <c r="C35" s="80" t="s">
        <v>1724</v>
      </c>
      <c r="D35" s="87">
        <v>1</v>
      </c>
      <c r="E35" s="80" t="s">
        <v>14</v>
      </c>
      <c r="F35" s="80" t="s">
        <v>1751</v>
      </c>
      <c r="G35" s="85">
        <v>6.99</v>
      </c>
      <c r="H35" s="85">
        <f t="shared" si="1"/>
        <v>6.99</v>
      </c>
      <c r="I35" s="80" t="s">
        <v>12</v>
      </c>
      <c r="J35" s="80" t="s">
        <v>1716</v>
      </c>
      <c r="K35" s="86">
        <v>46063</v>
      </c>
      <c r="L35" s="80" t="s">
        <v>12</v>
      </c>
      <c r="M35" s="80" t="s">
        <v>1704</v>
      </c>
    </row>
    <row r="36" spans="1:13" ht="29">
      <c r="A36" s="80" t="s">
        <v>1764</v>
      </c>
      <c r="B36" s="80" t="s">
        <v>1721</v>
      </c>
      <c r="C36" s="80" t="s">
        <v>1724</v>
      </c>
      <c r="D36" s="87">
        <v>2</v>
      </c>
      <c r="E36" s="80" t="s">
        <v>14</v>
      </c>
      <c r="F36" s="80" t="s">
        <v>1751</v>
      </c>
      <c r="G36" s="85">
        <v>6.6420000000000012</v>
      </c>
      <c r="H36" s="85">
        <f t="shared" si="1"/>
        <v>13.284000000000002</v>
      </c>
      <c r="I36" s="80" t="s">
        <v>12</v>
      </c>
      <c r="J36" s="80" t="s">
        <v>1716</v>
      </c>
      <c r="K36" s="86">
        <v>46063</v>
      </c>
      <c r="L36" s="80" t="s">
        <v>12</v>
      </c>
      <c r="M36" s="80" t="s">
        <v>1704</v>
      </c>
    </row>
    <row r="37" spans="1:13" ht="43.5">
      <c r="A37" s="80" t="s">
        <v>1765</v>
      </c>
      <c r="B37" s="80" t="s">
        <v>1721</v>
      </c>
      <c r="C37" s="80" t="s">
        <v>1724</v>
      </c>
      <c r="D37" s="87">
        <v>1</v>
      </c>
      <c r="E37" s="80" t="s">
        <v>14</v>
      </c>
      <c r="F37" s="80" t="s">
        <v>1751</v>
      </c>
      <c r="G37" s="85">
        <v>199.99</v>
      </c>
      <c r="H37" s="85">
        <f t="shared" si="1"/>
        <v>199.99</v>
      </c>
      <c r="I37" s="80" t="s">
        <v>12</v>
      </c>
      <c r="J37" s="80" t="s">
        <v>1716</v>
      </c>
      <c r="K37" s="86">
        <v>46063</v>
      </c>
      <c r="L37" s="80" t="s">
        <v>12</v>
      </c>
      <c r="M37" s="80" t="s">
        <v>1704</v>
      </c>
    </row>
    <row r="38" spans="1:13" ht="29">
      <c r="A38" s="80" t="s">
        <v>1766</v>
      </c>
      <c r="B38" s="80" t="s">
        <v>1721</v>
      </c>
      <c r="C38" s="80" t="s">
        <v>1724</v>
      </c>
      <c r="D38" s="87">
        <v>5</v>
      </c>
      <c r="E38" s="80" t="s">
        <v>14</v>
      </c>
      <c r="F38" s="80" t="s">
        <v>1751</v>
      </c>
      <c r="G38" s="85">
        <v>11.4</v>
      </c>
      <c r="H38" s="85">
        <f t="shared" si="1"/>
        <v>57</v>
      </c>
      <c r="I38" s="80" t="s">
        <v>12</v>
      </c>
      <c r="J38" s="80" t="s">
        <v>1716</v>
      </c>
      <c r="K38" s="86">
        <v>46063</v>
      </c>
      <c r="L38" s="80" t="s">
        <v>12</v>
      </c>
      <c r="M38" s="80" t="s">
        <v>1704</v>
      </c>
    </row>
    <row r="39" spans="1:13" ht="29">
      <c r="A39" s="80" t="s">
        <v>1767</v>
      </c>
      <c r="B39" s="80" t="s">
        <v>1721</v>
      </c>
      <c r="C39" s="80" t="s">
        <v>1724</v>
      </c>
      <c r="D39" s="87">
        <v>30</v>
      </c>
      <c r="E39" s="80" t="s">
        <v>14</v>
      </c>
      <c r="F39" s="80" t="s">
        <v>1751</v>
      </c>
      <c r="G39" s="85">
        <v>0.91</v>
      </c>
      <c r="H39" s="85">
        <f t="shared" si="1"/>
        <v>27.3</v>
      </c>
      <c r="I39" s="80" t="s">
        <v>12</v>
      </c>
      <c r="J39" s="80" t="s">
        <v>1716</v>
      </c>
      <c r="K39" s="86">
        <v>46063</v>
      </c>
      <c r="L39" s="80" t="s">
        <v>12</v>
      </c>
      <c r="M39" s="80" t="s">
        <v>1704</v>
      </c>
    </row>
    <row r="40" spans="1:13" ht="29">
      <c r="A40" s="80" t="s">
        <v>1768</v>
      </c>
      <c r="B40" s="80" t="s">
        <v>1721</v>
      </c>
      <c r="C40" s="80" t="s">
        <v>1724</v>
      </c>
      <c r="D40" s="87">
        <v>10</v>
      </c>
      <c r="E40" s="80" t="s">
        <v>14</v>
      </c>
      <c r="F40" s="80" t="s">
        <v>1751</v>
      </c>
      <c r="G40" s="85">
        <v>0.90720000000000001</v>
      </c>
      <c r="H40" s="85">
        <f t="shared" si="1"/>
        <v>9.0719999999999992</v>
      </c>
      <c r="I40" s="80" t="s">
        <v>12</v>
      </c>
      <c r="J40" s="80" t="s">
        <v>1716</v>
      </c>
      <c r="K40" s="86">
        <v>46063</v>
      </c>
      <c r="L40" s="80" t="s">
        <v>12</v>
      </c>
      <c r="M40" s="80" t="s">
        <v>1704</v>
      </c>
    </row>
    <row r="41" spans="1:13" ht="29">
      <c r="A41" s="80" t="s">
        <v>1769</v>
      </c>
      <c r="B41" s="80" t="s">
        <v>1721</v>
      </c>
      <c r="C41" s="80" t="s">
        <v>1724</v>
      </c>
      <c r="D41" s="87">
        <v>10</v>
      </c>
      <c r="E41" s="80" t="s">
        <v>14</v>
      </c>
      <c r="F41" s="80" t="s">
        <v>1751</v>
      </c>
      <c r="G41" s="85">
        <v>2.7216</v>
      </c>
      <c r="H41" s="85">
        <f t="shared" si="1"/>
        <v>27.216000000000001</v>
      </c>
      <c r="I41" s="80" t="s">
        <v>12</v>
      </c>
      <c r="J41" s="80" t="s">
        <v>1716</v>
      </c>
      <c r="K41" s="86">
        <v>46063</v>
      </c>
      <c r="L41" s="80" t="s">
        <v>12</v>
      </c>
      <c r="M41" s="80" t="s">
        <v>1704</v>
      </c>
    </row>
    <row r="42" spans="1:13" ht="29">
      <c r="A42" s="80" t="s">
        <v>1770</v>
      </c>
      <c r="B42" s="80" t="s">
        <v>1721</v>
      </c>
      <c r="C42" s="80" t="s">
        <v>1724</v>
      </c>
      <c r="D42" s="87">
        <v>10</v>
      </c>
      <c r="E42" s="80" t="s">
        <v>14</v>
      </c>
      <c r="F42" s="80" t="s">
        <v>1751</v>
      </c>
      <c r="G42" s="85">
        <v>2.72</v>
      </c>
      <c r="H42" s="85">
        <f t="shared" si="1"/>
        <v>27.200000000000003</v>
      </c>
      <c r="I42" s="80" t="s">
        <v>12</v>
      </c>
      <c r="J42" s="80" t="s">
        <v>1716</v>
      </c>
      <c r="K42" s="86">
        <v>46063</v>
      </c>
      <c r="L42" s="80" t="s">
        <v>12</v>
      </c>
      <c r="M42" s="80" t="s">
        <v>1704</v>
      </c>
    </row>
    <row r="43" spans="1:13" ht="29">
      <c r="A43" s="80" t="s">
        <v>1771</v>
      </c>
      <c r="B43" s="80" t="s">
        <v>1721</v>
      </c>
      <c r="C43" s="80" t="s">
        <v>1724</v>
      </c>
      <c r="D43" s="87">
        <v>10</v>
      </c>
      <c r="E43" s="80" t="s">
        <v>14</v>
      </c>
      <c r="F43" s="80" t="s">
        <v>1751</v>
      </c>
      <c r="G43" s="85">
        <v>2.72</v>
      </c>
      <c r="H43" s="85">
        <f t="shared" si="1"/>
        <v>27.200000000000003</v>
      </c>
      <c r="I43" s="80" t="s">
        <v>12</v>
      </c>
      <c r="J43" s="80" t="s">
        <v>1716</v>
      </c>
      <c r="K43" s="86">
        <v>46063</v>
      </c>
      <c r="L43" s="80" t="s">
        <v>12</v>
      </c>
      <c r="M43" s="80" t="s">
        <v>1704</v>
      </c>
    </row>
    <row r="44" spans="1:13" ht="29">
      <c r="A44" s="80" t="s">
        <v>1772</v>
      </c>
      <c r="B44" s="80" t="s">
        <v>1721</v>
      </c>
      <c r="C44" s="80" t="s">
        <v>1724</v>
      </c>
      <c r="D44" s="87">
        <v>2</v>
      </c>
      <c r="E44" s="80" t="s">
        <v>14</v>
      </c>
      <c r="F44" s="80" t="s">
        <v>1751</v>
      </c>
      <c r="G44" s="85">
        <v>17.399999999999999</v>
      </c>
      <c r="H44" s="85">
        <f t="shared" si="1"/>
        <v>34.799999999999997</v>
      </c>
      <c r="I44" s="80" t="s">
        <v>12</v>
      </c>
      <c r="J44" s="80" t="s">
        <v>1716</v>
      </c>
      <c r="K44" s="86">
        <v>46063</v>
      </c>
      <c r="L44" s="80" t="s">
        <v>12</v>
      </c>
      <c r="M44" s="80" t="s">
        <v>1704</v>
      </c>
    </row>
    <row r="45" spans="1:13" ht="58">
      <c r="A45" s="80" t="s">
        <v>1773</v>
      </c>
      <c r="B45" s="80" t="s">
        <v>1721</v>
      </c>
      <c r="C45" s="80" t="s">
        <v>1724</v>
      </c>
      <c r="D45" s="87">
        <v>2</v>
      </c>
      <c r="E45" s="80" t="s">
        <v>14</v>
      </c>
      <c r="F45" s="80" t="s">
        <v>1751</v>
      </c>
      <c r="G45" s="85">
        <v>17.989999999999998</v>
      </c>
      <c r="H45" s="85">
        <f t="shared" si="1"/>
        <v>35.979999999999997</v>
      </c>
      <c r="I45" s="80" t="s">
        <v>12</v>
      </c>
      <c r="J45" s="80" t="s">
        <v>1716</v>
      </c>
      <c r="K45" s="86">
        <v>46063</v>
      </c>
      <c r="L45" s="80" t="s">
        <v>12</v>
      </c>
      <c r="M45" s="80" t="s">
        <v>1704</v>
      </c>
    </row>
    <row r="46" spans="1:13" ht="43.5">
      <c r="A46" s="80" t="s">
        <v>1774</v>
      </c>
      <c r="B46" s="80" t="s">
        <v>1721</v>
      </c>
      <c r="C46" s="80" t="s">
        <v>1724</v>
      </c>
      <c r="D46" s="87">
        <v>10</v>
      </c>
      <c r="E46" s="80" t="s">
        <v>14</v>
      </c>
      <c r="F46" s="80" t="s">
        <v>1751</v>
      </c>
      <c r="G46" s="85">
        <v>4.3</v>
      </c>
      <c r="H46" s="85">
        <f t="shared" si="1"/>
        <v>43</v>
      </c>
      <c r="I46" s="80" t="s">
        <v>12</v>
      </c>
      <c r="J46" s="80" t="s">
        <v>1716</v>
      </c>
      <c r="K46" s="86">
        <v>46063</v>
      </c>
      <c r="L46" s="80" t="s">
        <v>12</v>
      </c>
      <c r="M46" s="80" t="s">
        <v>1704</v>
      </c>
    </row>
    <row r="47" spans="1:13" ht="58">
      <c r="A47" s="80" t="s">
        <v>1775</v>
      </c>
      <c r="B47" s="80" t="s">
        <v>1721</v>
      </c>
      <c r="C47" s="80" t="s">
        <v>1724</v>
      </c>
      <c r="D47" s="87">
        <v>10</v>
      </c>
      <c r="E47" s="80" t="s">
        <v>15</v>
      </c>
      <c r="F47" s="80" t="s">
        <v>1751</v>
      </c>
      <c r="G47" s="85">
        <v>4.75</v>
      </c>
      <c r="H47" s="85">
        <f t="shared" si="1"/>
        <v>47.5</v>
      </c>
      <c r="I47" s="80" t="s">
        <v>12</v>
      </c>
      <c r="J47" s="80" t="s">
        <v>1716</v>
      </c>
      <c r="K47" s="86">
        <v>46063</v>
      </c>
      <c r="L47" s="80" t="s">
        <v>12</v>
      </c>
      <c r="M47" s="80" t="s">
        <v>1704</v>
      </c>
    </row>
    <row r="48" spans="1:13" ht="29">
      <c r="A48" s="80" t="s">
        <v>1776</v>
      </c>
      <c r="B48" s="80" t="s">
        <v>1721</v>
      </c>
      <c r="C48" s="80" t="s">
        <v>1724</v>
      </c>
      <c r="D48" s="87">
        <v>1</v>
      </c>
      <c r="E48" s="80" t="s">
        <v>14</v>
      </c>
      <c r="F48" s="80" t="s">
        <v>1751</v>
      </c>
      <c r="G48" s="85">
        <v>24.99</v>
      </c>
      <c r="H48" s="85">
        <f t="shared" si="1"/>
        <v>24.99</v>
      </c>
      <c r="I48" s="80" t="s">
        <v>12</v>
      </c>
      <c r="J48" s="80" t="s">
        <v>1716</v>
      </c>
      <c r="K48" s="86">
        <v>46063</v>
      </c>
      <c r="L48" s="80" t="s">
        <v>12</v>
      </c>
      <c r="M48" s="80" t="s">
        <v>1704</v>
      </c>
    </row>
    <row r="49" spans="1:13" ht="62">
      <c r="A49" s="90" t="s">
        <v>1777</v>
      </c>
      <c r="B49" s="91" t="s">
        <v>1721</v>
      </c>
      <c r="C49" s="80" t="s">
        <v>1724</v>
      </c>
      <c r="D49" s="87">
        <v>1</v>
      </c>
      <c r="E49" s="80" t="s">
        <v>15</v>
      </c>
      <c r="F49" s="80" t="s">
        <v>1751</v>
      </c>
      <c r="G49" s="85">
        <v>6.9</v>
      </c>
      <c r="H49" s="85">
        <f t="shared" si="1"/>
        <v>6.9</v>
      </c>
      <c r="I49" s="80" t="s">
        <v>12</v>
      </c>
      <c r="J49" s="80" t="s">
        <v>1716</v>
      </c>
      <c r="K49" s="86">
        <v>46063</v>
      </c>
      <c r="L49" s="80" t="s">
        <v>12</v>
      </c>
      <c r="M49" s="80" t="s">
        <v>1704</v>
      </c>
    </row>
    <row r="50" spans="1:13" ht="62">
      <c r="A50" s="90" t="s">
        <v>1778</v>
      </c>
      <c r="B50" s="91" t="s">
        <v>1721</v>
      </c>
      <c r="C50" s="80" t="s">
        <v>1724</v>
      </c>
      <c r="D50" s="87">
        <v>1</v>
      </c>
      <c r="E50" s="80" t="s">
        <v>15</v>
      </c>
      <c r="F50" s="80" t="s">
        <v>1751</v>
      </c>
      <c r="G50" s="85">
        <v>6.9</v>
      </c>
      <c r="H50" s="85">
        <f t="shared" si="1"/>
        <v>6.9</v>
      </c>
      <c r="I50" s="80" t="s">
        <v>12</v>
      </c>
      <c r="J50" s="80" t="s">
        <v>1716</v>
      </c>
      <c r="K50" s="86">
        <v>46063</v>
      </c>
      <c r="L50" s="80" t="s">
        <v>12</v>
      </c>
      <c r="M50" s="80" t="s">
        <v>1704</v>
      </c>
    </row>
    <row r="51" spans="1:13" ht="62">
      <c r="A51" s="90" t="s">
        <v>1779</v>
      </c>
      <c r="B51" s="91" t="s">
        <v>1721</v>
      </c>
      <c r="C51" s="80" t="s">
        <v>1724</v>
      </c>
      <c r="D51" s="87">
        <v>1</v>
      </c>
      <c r="E51" s="80" t="s">
        <v>15</v>
      </c>
      <c r="F51" s="80" t="s">
        <v>1751</v>
      </c>
      <c r="G51" s="85">
        <v>6.9</v>
      </c>
      <c r="H51" s="85">
        <f t="shared" si="1"/>
        <v>6.9</v>
      </c>
      <c r="I51" s="80" t="s">
        <v>12</v>
      </c>
      <c r="J51" s="80" t="s">
        <v>1716</v>
      </c>
      <c r="K51" s="86">
        <v>46063</v>
      </c>
      <c r="L51" s="80" t="s">
        <v>12</v>
      </c>
      <c r="M51" s="80" t="s">
        <v>1704</v>
      </c>
    </row>
    <row r="52" spans="1:13" ht="62">
      <c r="A52" s="90" t="s">
        <v>1780</v>
      </c>
      <c r="B52" s="91" t="s">
        <v>1721</v>
      </c>
      <c r="C52" s="80" t="s">
        <v>1724</v>
      </c>
      <c r="D52" s="87">
        <v>1</v>
      </c>
      <c r="E52" s="80" t="s">
        <v>15</v>
      </c>
      <c r="F52" s="80" t="s">
        <v>1751</v>
      </c>
      <c r="G52" s="85">
        <v>6.9</v>
      </c>
      <c r="H52" s="85">
        <f t="shared" si="1"/>
        <v>6.9</v>
      </c>
      <c r="I52" s="80" t="s">
        <v>12</v>
      </c>
      <c r="J52" s="80" t="s">
        <v>1716</v>
      </c>
      <c r="K52" s="86">
        <v>46063</v>
      </c>
      <c r="L52" s="80" t="s">
        <v>12</v>
      </c>
      <c r="M52" s="80" t="s">
        <v>1704</v>
      </c>
    </row>
    <row r="53" spans="1:13" ht="43.5">
      <c r="A53" s="92" t="s">
        <v>1781</v>
      </c>
      <c r="B53" s="80" t="s">
        <v>1721</v>
      </c>
      <c r="C53" s="80" t="s">
        <v>1724</v>
      </c>
      <c r="D53" s="87">
        <v>1</v>
      </c>
      <c r="E53" s="80" t="s">
        <v>14</v>
      </c>
      <c r="F53" s="80" t="s">
        <v>1751</v>
      </c>
      <c r="G53" s="85">
        <v>19.989999999999998</v>
      </c>
      <c r="H53" s="85">
        <f t="shared" si="1"/>
        <v>19.989999999999998</v>
      </c>
      <c r="I53" s="80" t="s">
        <v>12</v>
      </c>
      <c r="J53" s="80" t="s">
        <v>1716</v>
      </c>
      <c r="K53" s="86">
        <v>46063</v>
      </c>
      <c r="L53" s="80" t="s">
        <v>12</v>
      </c>
      <c r="M53" s="80" t="s">
        <v>1704</v>
      </c>
    </row>
    <row r="54" spans="1:13" ht="29">
      <c r="A54" s="90" t="s">
        <v>1782</v>
      </c>
      <c r="B54" s="91" t="s">
        <v>1721</v>
      </c>
      <c r="C54" s="80" t="s">
        <v>1724</v>
      </c>
      <c r="D54" s="87">
        <v>6</v>
      </c>
      <c r="E54" s="80" t="s">
        <v>14</v>
      </c>
      <c r="F54" s="80" t="s">
        <v>1751</v>
      </c>
      <c r="G54" s="85">
        <v>12</v>
      </c>
      <c r="H54" s="85">
        <f t="shared" si="1"/>
        <v>72</v>
      </c>
      <c r="I54" s="80" t="s">
        <v>12</v>
      </c>
      <c r="J54" s="80" t="s">
        <v>1716</v>
      </c>
      <c r="K54" s="86">
        <v>46063</v>
      </c>
      <c r="L54" s="80" t="s">
        <v>12</v>
      </c>
      <c r="M54" s="80" t="s">
        <v>1704</v>
      </c>
    </row>
    <row r="55" spans="1:13" ht="46.5">
      <c r="A55" s="90" t="s">
        <v>1783</v>
      </c>
      <c r="B55" s="91" t="s">
        <v>1721</v>
      </c>
      <c r="C55" s="80" t="s">
        <v>1724</v>
      </c>
      <c r="D55" s="87">
        <v>30</v>
      </c>
      <c r="E55" s="80" t="s">
        <v>372</v>
      </c>
      <c r="F55" s="80" t="s">
        <v>1751</v>
      </c>
      <c r="G55" s="85">
        <v>6</v>
      </c>
      <c r="H55" s="85">
        <f t="shared" si="1"/>
        <v>180</v>
      </c>
      <c r="I55" s="80" t="s">
        <v>12</v>
      </c>
      <c r="J55" s="80" t="s">
        <v>1716</v>
      </c>
      <c r="K55" s="86">
        <v>46063</v>
      </c>
      <c r="L55" s="80" t="s">
        <v>12</v>
      </c>
      <c r="M55" s="80" t="s">
        <v>1704</v>
      </c>
    </row>
    <row r="56" spans="1:13" ht="62">
      <c r="A56" s="90" t="s">
        <v>1784</v>
      </c>
      <c r="B56" s="91" t="s">
        <v>1721</v>
      </c>
      <c r="C56" s="80" t="s">
        <v>1724</v>
      </c>
      <c r="D56" s="87">
        <v>6</v>
      </c>
      <c r="E56" s="80" t="s">
        <v>14</v>
      </c>
      <c r="F56" s="80" t="s">
        <v>1751</v>
      </c>
      <c r="G56" s="85">
        <v>28.9</v>
      </c>
      <c r="H56" s="85">
        <f t="shared" si="1"/>
        <v>173.39999999999998</v>
      </c>
      <c r="I56" s="80" t="s">
        <v>12</v>
      </c>
      <c r="J56" s="80" t="s">
        <v>1716</v>
      </c>
      <c r="K56" s="86">
        <v>46063</v>
      </c>
      <c r="L56" s="80" t="s">
        <v>12</v>
      </c>
      <c r="M56" s="80" t="s">
        <v>1704</v>
      </c>
    </row>
    <row r="57" spans="1:13" ht="31">
      <c r="A57" s="90" t="s">
        <v>1785</v>
      </c>
      <c r="B57" s="91" t="s">
        <v>1721</v>
      </c>
      <c r="C57" s="80" t="s">
        <v>1724</v>
      </c>
      <c r="D57" s="87">
        <v>6</v>
      </c>
      <c r="E57" s="80" t="s">
        <v>14</v>
      </c>
      <c r="F57" s="80" t="s">
        <v>1751</v>
      </c>
      <c r="G57" s="85">
        <v>15.49</v>
      </c>
      <c r="H57" s="85">
        <f t="shared" si="1"/>
        <v>92.94</v>
      </c>
      <c r="I57" s="80" t="s">
        <v>12</v>
      </c>
      <c r="J57" s="80" t="s">
        <v>1716</v>
      </c>
      <c r="K57" s="86">
        <v>46063</v>
      </c>
      <c r="L57" s="80" t="s">
        <v>12</v>
      </c>
      <c r="M57" s="80" t="s">
        <v>1704</v>
      </c>
    </row>
    <row r="58" spans="1:13" ht="46.5">
      <c r="A58" s="90" t="s">
        <v>1786</v>
      </c>
      <c r="B58" s="91" t="s">
        <v>1721</v>
      </c>
      <c r="C58" s="80" t="s">
        <v>1724</v>
      </c>
      <c r="D58" s="87">
        <v>1</v>
      </c>
      <c r="E58" s="80" t="s">
        <v>15</v>
      </c>
      <c r="F58" s="80" t="s">
        <v>1751</v>
      </c>
      <c r="G58" s="85">
        <v>21</v>
      </c>
      <c r="H58" s="85">
        <f t="shared" si="1"/>
        <v>21</v>
      </c>
      <c r="I58" s="80" t="s">
        <v>12</v>
      </c>
      <c r="J58" s="80" t="s">
        <v>1716</v>
      </c>
      <c r="K58" s="86">
        <v>46063</v>
      </c>
      <c r="L58" s="80" t="s">
        <v>12</v>
      </c>
      <c r="M58" s="80" t="s">
        <v>1704</v>
      </c>
    </row>
    <row r="59" spans="1:13" ht="31">
      <c r="A59" s="90" t="s">
        <v>1787</v>
      </c>
      <c r="B59" s="91" t="s">
        <v>1721</v>
      </c>
      <c r="C59" s="80" t="s">
        <v>1724</v>
      </c>
      <c r="D59" s="87">
        <v>4</v>
      </c>
      <c r="E59" s="80" t="s">
        <v>15</v>
      </c>
      <c r="F59" s="80" t="s">
        <v>1751</v>
      </c>
      <c r="G59" s="85">
        <v>15.5</v>
      </c>
      <c r="H59" s="85">
        <f t="shared" si="1"/>
        <v>62</v>
      </c>
      <c r="I59" s="80" t="s">
        <v>12</v>
      </c>
      <c r="J59" s="80" t="s">
        <v>1716</v>
      </c>
      <c r="K59" s="86">
        <v>46063</v>
      </c>
      <c r="L59" s="80" t="s">
        <v>12</v>
      </c>
      <c r="M59" s="80" t="s">
        <v>1704</v>
      </c>
    </row>
    <row r="60" spans="1:13" ht="46.5">
      <c r="A60" s="90" t="s">
        <v>1788</v>
      </c>
      <c r="B60" s="91" t="s">
        <v>1721</v>
      </c>
      <c r="C60" s="80" t="s">
        <v>1724</v>
      </c>
      <c r="D60" s="87">
        <v>2</v>
      </c>
      <c r="E60" s="80" t="s">
        <v>15</v>
      </c>
      <c r="F60" s="80" t="s">
        <v>1751</v>
      </c>
      <c r="G60" s="85">
        <v>12</v>
      </c>
      <c r="H60" s="85">
        <f t="shared" si="1"/>
        <v>24</v>
      </c>
      <c r="I60" s="80" t="s">
        <v>12</v>
      </c>
      <c r="J60" s="80" t="s">
        <v>1716</v>
      </c>
      <c r="K60" s="86">
        <v>46063</v>
      </c>
      <c r="L60" s="80" t="s">
        <v>12</v>
      </c>
      <c r="M60" s="80" t="s">
        <v>1704</v>
      </c>
    </row>
    <row r="61" spans="1:13" ht="62">
      <c r="A61" s="90" t="s">
        <v>1789</v>
      </c>
      <c r="B61" s="91" t="s">
        <v>1721</v>
      </c>
      <c r="C61" s="80" t="s">
        <v>1724</v>
      </c>
      <c r="D61" s="87">
        <v>3</v>
      </c>
      <c r="E61" s="80" t="s">
        <v>14</v>
      </c>
      <c r="F61" s="80" t="s">
        <v>1751</v>
      </c>
      <c r="G61" s="85">
        <v>5.9</v>
      </c>
      <c r="H61" s="85">
        <f t="shared" si="1"/>
        <v>17.700000000000003</v>
      </c>
      <c r="I61" s="80" t="s">
        <v>12</v>
      </c>
      <c r="J61" s="80" t="s">
        <v>1716</v>
      </c>
      <c r="K61" s="86">
        <v>46063</v>
      </c>
      <c r="L61" s="80" t="s">
        <v>12</v>
      </c>
      <c r="M61" s="80" t="s">
        <v>1704</v>
      </c>
    </row>
    <row r="62" spans="1:13" ht="62">
      <c r="A62" s="90" t="s">
        <v>1790</v>
      </c>
      <c r="B62" s="91" t="s">
        <v>1721</v>
      </c>
      <c r="C62" s="80" t="s">
        <v>1724</v>
      </c>
      <c r="D62" s="87">
        <v>3</v>
      </c>
      <c r="E62" s="80" t="s">
        <v>14</v>
      </c>
      <c r="F62" s="80" t="s">
        <v>1751</v>
      </c>
      <c r="G62" s="85">
        <v>7.9</v>
      </c>
      <c r="H62" s="85">
        <f t="shared" si="1"/>
        <v>23.700000000000003</v>
      </c>
      <c r="I62" s="80" t="s">
        <v>12</v>
      </c>
      <c r="J62" s="80" t="s">
        <v>1716</v>
      </c>
      <c r="K62" s="86">
        <v>46063</v>
      </c>
      <c r="L62" s="80" t="s">
        <v>12</v>
      </c>
      <c r="M62" s="80" t="s">
        <v>1704</v>
      </c>
    </row>
    <row r="63" spans="1:13" ht="62">
      <c r="A63" s="90" t="s">
        <v>1791</v>
      </c>
      <c r="B63" s="91" t="s">
        <v>1721</v>
      </c>
      <c r="C63" s="80" t="s">
        <v>1724</v>
      </c>
      <c r="D63" s="87">
        <v>20</v>
      </c>
      <c r="E63" s="80" t="s">
        <v>16</v>
      </c>
      <c r="F63" s="80" t="s">
        <v>1751</v>
      </c>
      <c r="G63" s="85">
        <v>12.5</v>
      </c>
      <c r="H63" s="85">
        <f t="shared" si="1"/>
        <v>250</v>
      </c>
      <c r="I63" s="80" t="s">
        <v>12</v>
      </c>
      <c r="J63" s="80" t="s">
        <v>1716</v>
      </c>
      <c r="K63" s="86">
        <v>46063</v>
      </c>
      <c r="L63" s="80" t="s">
        <v>12</v>
      </c>
      <c r="M63" s="80" t="s">
        <v>1704</v>
      </c>
    </row>
    <row r="64" spans="1:13" ht="46.5">
      <c r="A64" s="90" t="s">
        <v>1792</v>
      </c>
      <c r="B64" s="91" t="s">
        <v>1721</v>
      </c>
      <c r="C64" s="80" t="s">
        <v>1724</v>
      </c>
      <c r="D64" s="87">
        <v>3</v>
      </c>
      <c r="E64" s="80" t="s">
        <v>14</v>
      </c>
      <c r="F64" s="80" t="s">
        <v>1751</v>
      </c>
      <c r="G64" s="85">
        <v>6.6</v>
      </c>
      <c r="H64" s="85">
        <f t="shared" si="1"/>
        <v>19.799999999999997</v>
      </c>
      <c r="I64" s="80" t="s">
        <v>12</v>
      </c>
      <c r="J64" s="80" t="s">
        <v>1716</v>
      </c>
      <c r="K64" s="86">
        <v>46063</v>
      </c>
      <c r="L64" s="80" t="s">
        <v>12</v>
      </c>
      <c r="M64" s="80" t="s">
        <v>1704</v>
      </c>
    </row>
    <row r="65" spans="1:13" ht="31">
      <c r="A65" s="93" t="s">
        <v>1793</v>
      </c>
      <c r="B65" s="91" t="s">
        <v>1721</v>
      </c>
      <c r="C65" s="80" t="s">
        <v>1724</v>
      </c>
      <c r="D65" s="87">
        <v>1</v>
      </c>
      <c r="E65" s="80" t="s">
        <v>14</v>
      </c>
      <c r="F65" s="80" t="s">
        <v>1751</v>
      </c>
      <c r="G65" s="85">
        <v>6</v>
      </c>
      <c r="H65" s="85">
        <f t="shared" si="1"/>
        <v>6</v>
      </c>
      <c r="I65" s="80" t="s">
        <v>12</v>
      </c>
      <c r="J65" s="80" t="s">
        <v>1716</v>
      </c>
      <c r="K65" s="86">
        <v>46063</v>
      </c>
      <c r="L65" s="80" t="s">
        <v>12</v>
      </c>
      <c r="M65" s="80" t="s">
        <v>1704</v>
      </c>
    </row>
    <row r="66" spans="1:13" ht="62">
      <c r="A66" s="93" t="s">
        <v>1794</v>
      </c>
      <c r="B66" s="91" t="s">
        <v>1721</v>
      </c>
      <c r="C66" s="80" t="s">
        <v>1724</v>
      </c>
      <c r="D66" s="87">
        <v>1</v>
      </c>
      <c r="E66" s="80" t="s">
        <v>14</v>
      </c>
      <c r="F66" s="80" t="s">
        <v>1751</v>
      </c>
      <c r="G66" s="85">
        <v>19.899999999999999</v>
      </c>
      <c r="H66" s="85">
        <f t="shared" si="1"/>
        <v>19.899999999999999</v>
      </c>
      <c r="I66" s="80" t="s">
        <v>12</v>
      </c>
      <c r="J66" s="80" t="s">
        <v>1716</v>
      </c>
      <c r="K66" s="86">
        <v>46063</v>
      </c>
      <c r="L66" s="80" t="s">
        <v>12</v>
      </c>
      <c r="M66" s="80" t="s">
        <v>1704</v>
      </c>
    </row>
    <row r="67" spans="1:13" ht="101.5">
      <c r="A67" s="92" t="s">
        <v>1795</v>
      </c>
      <c r="B67" s="80" t="s">
        <v>1721</v>
      </c>
      <c r="C67" s="80" t="s">
        <v>1724</v>
      </c>
      <c r="D67" s="87">
        <v>2</v>
      </c>
      <c r="E67" s="80" t="s">
        <v>14</v>
      </c>
      <c r="F67" s="80" t="s">
        <v>1751</v>
      </c>
      <c r="G67" s="85">
        <v>35.9</v>
      </c>
      <c r="H67" s="85">
        <f t="shared" si="1"/>
        <v>71.8</v>
      </c>
      <c r="I67" s="80" t="s">
        <v>12</v>
      </c>
      <c r="J67" s="80" t="s">
        <v>1716</v>
      </c>
      <c r="K67" s="86">
        <v>46063</v>
      </c>
      <c r="L67" s="80" t="s">
        <v>12</v>
      </c>
      <c r="M67" s="80" t="s">
        <v>1704</v>
      </c>
    </row>
    <row r="68" spans="1:13" ht="58">
      <c r="A68" s="80" t="s">
        <v>1796</v>
      </c>
      <c r="B68" s="80" t="s">
        <v>1721</v>
      </c>
      <c r="C68" s="80" t="s">
        <v>1724</v>
      </c>
      <c r="D68" s="87">
        <v>50</v>
      </c>
      <c r="E68" s="80" t="s">
        <v>15</v>
      </c>
      <c r="F68" s="80" t="s">
        <v>1797</v>
      </c>
      <c r="G68" s="85">
        <v>11.232000000000001</v>
      </c>
      <c r="H68" s="85">
        <f t="shared" si="1"/>
        <v>561.6</v>
      </c>
      <c r="I68" s="80" t="s">
        <v>12</v>
      </c>
      <c r="J68" s="80" t="s">
        <v>1729</v>
      </c>
      <c r="K68" s="86">
        <v>46175</v>
      </c>
      <c r="L68" s="80" t="s">
        <v>12</v>
      </c>
      <c r="M68" s="80" t="s">
        <v>1704</v>
      </c>
    </row>
    <row r="69" spans="1:13" ht="29">
      <c r="A69" s="80" t="s">
        <v>1798</v>
      </c>
      <c r="B69" s="80" t="s">
        <v>1721</v>
      </c>
      <c r="C69" s="80" t="s">
        <v>1724</v>
      </c>
      <c r="D69" s="87">
        <v>6</v>
      </c>
      <c r="E69" s="80" t="s">
        <v>17</v>
      </c>
      <c r="F69" s="80" t="s">
        <v>1797</v>
      </c>
      <c r="G69" s="85">
        <v>9.395999999999999</v>
      </c>
      <c r="H69" s="85">
        <f t="shared" si="1"/>
        <v>56.375999999999991</v>
      </c>
      <c r="I69" s="80" t="s">
        <v>12</v>
      </c>
      <c r="J69" s="80" t="s">
        <v>1729</v>
      </c>
      <c r="K69" s="86">
        <v>46175</v>
      </c>
      <c r="L69" s="80" t="s">
        <v>12</v>
      </c>
      <c r="M69" s="80" t="s">
        <v>1704</v>
      </c>
    </row>
    <row r="70" spans="1:13" ht="29">
      <c r="A70" s="80" t="s">
        <v>1799</v>
      </c>
      <c r="B70" s="80" t="s">
        <v>1721</v>
      </c>
      <c r="C70" s="80" t="s">
        <v>1724</v>
      </c>
      <c r="D70" s="87">
        <v>2</v>
      </c>
      <c r="E70" s="80" t="s">
        <v>285</v>
      </c>
      <c r="F70" s="80" t="s">
        <v>1797</v>
      </c>
      <c r="G70" s="85">
        <v>43.988399999999999</v>
      </c>
      <c r="H70" s="85">
        <f t="shared" si="1"/>
        <v>87.976799999999997</v>
      </c>
      <c r="I70" s="80" t="s">
        <v>12</v>
      </c>
      <c r="J70" s="80" t="s">
        <v>1729</v>
      </c>
      <c r="K70" s="86">
        <v>46175</v>
      </c>
      <c r="L70" s="80" t="s">
        <v>12</v>
      </c>
      <c r="M70" s="80" t="s">
        <v>1704</v>
      </c>
    </row>
    <row r="71" spans="1:13" ht="29">
      <c r="A71" s="80" t="s">
        <v>1800</v>
      </c>
      <c r="B71" s="80" t="s">
        <v>1721</v>
      </c>
      <c r="C71" s="80" t="s">
        <v>1724</v>
      </c>
      <c r="D71" s="87">
        <v>12</v>
      </c>
      <c r="E71" s="80" t="s">
        <v>14</v>
      </c>
      <c r="F71" s="80" t="s">
        <v>1797</v>
      </c>
      <c r="G71" s="85">
        <v>6.8040000000000003</v>
      </c>
      <c r="H71" s="85">
        <f t="shared" si="1"/>
        <v>81.647999999999996</v>
      </c>
      <c r="I71" s="80" t="s">
        <v>12</v>
      </c>
      <c r="J71" s="80" t="s">
        <v>1729</v>
      </c>
      <c r="K71" s="86">
        <v>46175</v>
      </c>
      <c r="L71" s="80" t="s">
        <v>12</v>
      </c>
      <c r="M71" s="80" t="s">
        <v>1704</v>
      </c>
    </row>
    <row r="72" spans="1:13" ht="29">
      <c r="A72" s="80" t="s">
        <v>1801</v>
      </c>
      <c r="B72" s="80" t="s">
        <v>1721</v>
      </c>
      <c r="C72" s="80" t="s">
        <v>1724</v>
      </c>
      <c r="D72" s="87">
        <v>10</v>
      </c>
      <c r="E72" s="80" t="s">
        <v>484</v>
      </c>
      <c r="F72" s="80" t="s">
        <v>1797</v>
      </c>
      <c r="G72" s="85">
        <v>1.8144</v>
      </c>
      <c r="H72" s="85">
        <f t="shared" si="1"/>
        <v>18.143999999999998</v>
      </c>
      <c r="I72" s="80" t="s">
        <v>12</v>
      </c>
      <c r="J72" s="80" t="s">
        <v>1729</v>
      </c>
      <c r="K72" s="86">
        <v>46175</v>
      </c>
      <c r="L72" s="80" t="s">
        <v>12</v>
      </c>
      <c r="M72" s="80" t="s">
        <v>1704</v>
      </c>
    </row>
    <row r="73" spans="1:13" ht="29">
      <c r="A73" s="80" t="s">
        <v>1802</v>
      </c>
      <c r="B73" s="80" t="s">
        <v>1721</v>
      </c>
      <c r="C73" s="80" t="s">
        <v>1724</v>
      </c>
      <c r="D73" s="87">
        <v>20</v>
      </c>
      <c r="E73" s="80" t="s">
        <v>17</v>
      </c>
      <c r="F73" s="80" t="s">
        <v>1797</v>
      </c>
      <c r="G73" s="85">
        <v>2.2248000000000001</v>
      </c>
      <c r="H73" s="85">
        <f t="shared" si="1"/>
        <v>44.496000000000002</v>
      </c>
      <c r="I73" s="80" t="s">
        <v>12</v>
      </c>
      <c r="J73" s="80" t="s">
        <v>1729</v>
      </c>
      <c r="K73" s="86">
        <v>46175</v>
      </c>
      <c r="L73" s="80" t="s">
        <v>12</v>
      </c>
      <c r="M73" s="80" t="s">
        <v>1704</v>
      </c>
    </row>
    <row r="74" spans="1:13" ht="43.5">
      <c r="A74" s="80" t="s">
        <v>1803</v>
      </c>
      <c r="B74" s="80" t="s">
        <v>1721</v>
      </c>
      <c r="C74" s="80" t="s">
        <v>1724</v>
      </c>
      <c r="D74" s="87">
        <v>2</v>
      </c>
      <c r="E74" s="80" t="s">
        <v>15</v>
      </c>
      <c r="F74" s="80" t="s">
        <v>1797</v>
      </c>
      <c r="G74" s="85">
        <v>11.83</v>
      </c>
      <c r="H74" s="85">
        <f t="shared" si="1"/>
        <v>23.66</v>
      </c>
      <c r="I74" s="80" t="s">
        <v>12</v>
      </c>
      <c r="J74" s="80" t="s">
        <v>1729</v>
      </c>
      <c r="K74" s="86">
        <v>46175</v>
      </c>
      <c r="L74" s="80" t="s">
        <v>12</v>
      </c>
      <c r="M74" s="80" t="s">
        <v>1704</v>
      </c>
    </row>
    <row r="75" spans="1:13" ht="29">
      <c r="A75" s="80" t="s">
        <v>1804</v>
      </c>
      <c r="B75" s="80" t="s">
        <v>1721</v>
      </c>
      <c r="C75" s="80" t="s">
        <v>1724</v>
      </c>
      <c r="D75" s="87">
        <v>12</v>
      </c>
      <c r="E75" s="80" t="s">
        <v>19</v>
      </c>
      <c r="F75" s="80" t="s">
        <v>1797</v>
      </c>
      <c r="G75" s="85">
        <v>29.7972</v>
      </c>
      <c r="H75" s="85">
        <f t="shared" si="1"/>
        <v>357.56639999999999</v>
      </c>
      <c r="I75" s="80" t="s">
        <v>12</v>
      </c>
      <c r="J75" s="80" t="s">
        <v>1729</v>
      </c>
      <c r="K75" s="86">
        <v>46175</v>
      </c>
      <c r="L75" s="80" t="s">
        <v>12</v>
      </c>
      <c r="M75" s="80" t="s">
        <v>1704</v>
      </c>
    </row>
    <row r="76" spans="1:13" ht="43.5">
      <c r="A76" s="80" t="s">
        <v>1805</v>
      </c>
      <c r="B76" s="80" t="s">
        <v>1721</v>
      </c>
      <c r="C76" s="80" t="s">
        <v>1724</v>
      </c>
      <c r="D76" s="87">
        <v>6</v>
      </c>
      <c r="E76" s="80" t="s">
        <v>484</v>
      </c>
      <c r="F76" s="80" t="s">
        <v>1797</v>
      </c>
      <c r="G76" s="85">
        <v>3.5920000000000001</v>
      </c>
      <c r="H76" s="85">
        <f t="shared" si="1"/>
        <v>21.552</v>
      </c>
      <c r="I76" s="80" t="s">
        <v>12</v>
      </c>
      <c r="J76" s="80" t="s">
        <v>1729</v>
      </c>
      <c r="K76" s="86">
        <v>46175</v>
      </c>
      <c r="L76" s="80" t="s">
        <v>12</v>
      </c>
      <c r="M76" s="80" t="s">
        <v>1704</v>
      </c>
    </row>
    <row r="77" spans="1:13" ht="87">
      <c r="A77" s="80" t="s">
        <v>1806</v>
      </c>
      <c r="B77" s="80" t="s">
        <v>1721</v>
      </c>
      <c r="C77" s="80" t="s">
        <v>1731</v>
      </c>
      <c r="D77" s="87">
        <v>6</v>
      </c>
      <c r="E77" s="80" t="s">
        <v>14</v>
      </c>
      <c r="F77" s="80" t="s">
        <v>1807</v>
      </c>
      <c r="G77" s="85">
        <v>1203.33</v>
      </c>
      <c r="H77" s="85">
        <f t="shared" si="1"/>
        <v>7219.98</v>
      </c>
      <c r="I77" s="80" t="s">
        <v>12</v>
      </c>
      <c r="J77" s="80" t="s">
        <v>1716</v>
      </c>
      <c r="K77" s="86">
        <v>46063</v>
      </c>
      <c r="L77" s="80" t="s">
        <v>12</v>
      </c>
      <c r="M77" s="80" t="s">
        <v>1704</v>
      </c>
    </row>
    <row r="78" spans="1:13" ht="72.5">
      <c r="A78" s="80" t="s">
        <v>1808</v>
      </c>
      <c r="B78" s="80" t="s">
        <v>1721</v>
      </c>
      <c r="C78" s="80" t="s">
        <v>1731</v>
      </c>
      <c r="D78" s="87">
        <v>1</v>
      </c>
      <c r="E78" s="80" t="s">
        <v>14</v>
      </c>
      <c r="F78" s="80" t="s">
        <v>1807</v>
      </c>
      <c r="G78" s="85">
        <v>766.33</v>
      </c>
      <c r="H78" s="85">
        <f t="shared" si="1"/>
        <v>766.33</v>
      </c>
      <c r="I78" s="80" t="s">
        <v>12</v>
      </c>
      <c r="J78" s="80" t="s">
        <v>1716</v>
      </c>
      <c r="K78" s="86">
        <v>46063</v>
      </c>
      <c r="L78" s="80" t="s">
        <v>12</v>
      </c>
      <c r="M78" s="80" t="s">
        <v>1704</v>
      </c>
    </row>
    <row r="79" spans="1:13" ht="87">
      <c r="A79" s="80" t="s">
        <v>1809</v>
      </c>
      <c r="B79" s="80" t="s">
        <v>1721</v>
      </c>
      <c r="C79" s="80" t="s">
        <v>1731</v>
      </c>
      <c r="D79" s="87">
        <v>1</v>
      </c>
      <c r="E79" s="80" t="s">
        <v>14</v>
      </c>
      <c r="F79" s="80" t="s">
        <v>1807</v>
      </c>
      <c r="G79" s="85">
        <v>343.67</v>
      </c>
      <c r="H79" s="85">
        <f t="shared" si="1"/>
        <v>343.67</v>
      </c>
      <c r="I79" s="80" t="s">
        <v>12</v>
      </c>
      <c r="J79" s="80" t="s">
        <v>1716</v>
      </c>
      <c r="K79" s="86">
        <v>46063</v>
      </c>
      <c r="L79" s="80" t="s">
        <v>12</v>
      </c>
      <c r="M79" s="80" t="s">
        <v>1704</v>
      </c>
    </row>
    <row r="80" spans="1:13" ht="72.5">
      <c r="A80" s="80" t="s">
        <v>1810</v>
      </c>
      <c r="B80" s="80" t="s">
        <v>1721</v>
      </c>
      <c r="C80" s="80" t="s">
        <v>1731</v>
      </c>
      <c r="D80" s="87">
        <v>3</v>
      </c>
      <c r="E80" s="80" t="s">
        <v>14</v>
      </c>
      <c r="F80" s="80" t="s">
        <v>1807</v>
      </c>
      <c r="G80" s="85">
        <v>1240.67</v>
      </c>
      <c r="H80" s="85">
        <f t="shared" si="1"/>
        <v>3722.01</v>
      </c>
      <c r="I80" s="80" t="s">
        <v>12</v>
      </c>
      <c r="J80" s="80" t="s">
        <v>1716</v>
      </c>
      <c r="K80" s="86">
        <v>46063</v>
      </c>
      <c r="L80" s="80" t="s">
        <v>12</v>
      </c>
      <c r="M80" s="80" t="s">
        <v>1704</v>
      </c>
    </row>
    <row r="81" spans="1:13" ht="29">
      <c r="A81" s="80" t="s">
        <v>1811</v>
      </c>
      <c r="B81" s="80" t="s">
        <v>1721</v>
      </c>
      <c r="C81" s="80" t="s">
        <v>1731</v>
      </c>
      <c r="D81" s="87">
        <v>6</v>
      </c>
      <c r="E81" s="80" t="s">
        <v>14</v>
      </c>
      <c r="F81" s="80" t="s">
        <v>1807</v>
      </c>
      <c r="G81" s="85">
        <v>930</v>
      </c>
      <c r="H81" s="85">
        <f t="shared" si="1"/>
        <v>5580</v>
      </c>
      <c r="I81" s="80" t="s">
        <v>12</v>
      </c>
      <c r="J81" s="80" t="s">
        <v>1716</v>
      </c>
      <c r="K81" s="86">
        <v>46063</v>
      </c>
      <c r="L81" s="80" t="s">
        <v>12</v>
      </c>
      <c r="M81" s="80" t="s">
        <v>1704</v>
      </c>
    </row>
    <row r="82" spans="1:13" ht="29">
      <c r="A82" s="80" t="s">
        <v>1812</v>
      </c>
      <c r="B82" s="80" t="s">
        <v>1721</v>
      </c>
      <c r="C82" s="80" t="s">
        <v>1731</v>
      </c>
      <c r="D82" s="87">
        <v>2</v>
      </c>
      <c r="E82" s="80" t="s">
        <v>14</v>
      </c>
      <c r="F82" s="80" t="s">
        <v>1807</v>
      </c>
      <c r="G82" s="85">
        <v>450</v>
      </c>
      <c r="H82" s="85">
        <f t="shared" si="1"/>
        <v>900</v>
      </c>
      <c r="I82" s="80" t="s">
        <v>12</v>
      </c>
      <c r="J82" s="80" t="s">
        <v>1716</v>
      </c>
      <c r="K82" s="86">
        <v>46063</v>
      </c>
      <c r="L82" s="80" t="s">
        <v>12</v>
      </c>
      <c r="M82" s="80" t="s">
        <v>1704</v>
      </c>
    </row>
    <row r="83" spans="1:13" ht="58">
      <c r="A83" s="80" t="s">
        <v>1813</v>
      </c>
      <c r="B83" s="80" t="s">
        <v>1721</v>
      </c>
      <c r="C83" s="80" t="s">
        <v>1724</v>
      </c>
      <c r="D83" s="87">
        <v>1</v>
      </c>
      <c r="E83" s="80" t="s">
        <v>14</v>
      </c>
      <c r="F83" s="80" t="s">
        <v>1814</v>
      </c>
      <c r="G83" s="85">
        <v>950</v>
      </c>
      <c r="H83" s="85">
        <f t="shared" si="1"/>
        <v>950</v>
      </c>
      <c r="I83" s="80" t="s">
        <v>12</v>
      </c>
      <c r="J83" s="80" t="s">
        <v>1716</v>
      </c>
      <c r="K83" s="86">
        <v>46063</v>
      </c>
      <c r="L83" s="80" t="s">
        <v>12</v>
      </c>
      <c r="M83" s="80" t="s">
        <v>1704</v>
      </c>
    </row>
    <row r="84" spans="1:13" ht="58">
      <c r="A84" s="80" t="s">
        <v>1815</v>
      </c>
      <c r="B84" s="80" t="s">
        <v>1721</v>
      </c>
      <c r="C84" s="80" t="s">
        <v>1724</v>
      </c>
      <c r="D84" s="87">
        <v>2</v>
      </c>
      <c r="E84" s="80" t="s">
        <v>14</v>
      </c>
      <c r="F84" s="80" t="s">
        <v>1814</v>
      </c>
      <c r="G84" s="85">
        <v>69.900000000000006</v>
      </c>
      <c r="H84" s="85">
        <f t="shared" si="1"/>
        <v>139.80000000000001</v>
      </c>
      <c r="I84" s="80" t="s">
        <v>12</v>
      </c>
      <c r="J84" s="80" t="s">
        <v>1716</v>
      </c>
      <c r="K84" s="86">
        <v>46063</v>
      </c>
      <c r="L84" s="80" t="s">
        <v>12</v>
      </c>
      <c r="M84" s="80" t="s">
        <v>1704</v>
      </c>
    </row>
    <row r="85" spans="1:13" ht="43.5">
      <c r="A85" s="80" t="s">
        <v>1816</v>
      </c>
      <c r="B85" s="80" t="s">
        <v>1721</v>
      </c>
      <c r="C85" s="80" t="s">
        <v>1724</v>
      </c>
      <c r="D85" s="87">
        <v>2</v>
      </c>
      <c r="E85" s="80" t="s">
        <v>14</v>
      </c>
      <c r="F85" s="80" t="s">
        <v>1814</v>
      </c>
      <c r="G85" s="85">
        <v>15</v>
      </c>
      <c r="H85" s="85">
        <f t="shared" si="1"/>
        <v>30</v>
      </c>
      <c r="I85" s="80" t="s">
        <v>12</v>
      </c>
      <c r="J85" s="80" t="s">
        <v>1716</v>
      </c>
      <c r="K85" s="86">
        <v>46063</v>
      </c>
      <c r="L85" s="80" t="s">
        <v>12</v>
      </c>
      <c r="M85" s="80" t="s">
        <v>1704</v>
      </c>
    </row>
    <row r="86" spans="1:13" ht="43.5">
      <c r="A86" s="80" t="s">
        <v>1817</v>
      </c>
      <c r="B86" s="80" t="s">
        <v>1721</v>
      </c>
      <c r="C86" s="80" t="s">
        <v>1724</v>
      </c>
      <c r="D86" s="87">
        <v>2</v>
      </c>
      <c r="E86" s="80" t="s">
        <v>14</v>
      </c>
      <c r="F86" s="80" t="s">
        <v>1814</v>
      </c>
      <c r="G86" s="85">
        <v>15</v>
      </c>
      <c r="H86" s="85">
        <f t="shared" ref="H86:H88" si="2">D86*G86</f>
        <v>30</v>
      </c>
      <c r="I86" s="80" t="s">
        <v>12</v>
      </c>
      <c r="J86" s="80" t="s">
        <v>1716</v>
      </c>
      <c r="K86" s="86">
        <v>46063</v>
      </c>
      <c r="L86" s="80" t="s">
        <v>12</v>
      </c>
      <c r="M86" s="80" t="s">
        <v>1704</v>
      </c>
    </row>
    <row r="87" spans="1:13" ht="58">
      <c r="A87" s="80" t="s">
        <v>1818</v>
      </c>
      <c r="B87" s="80" t="s">
        <v>1721</v>
      </c>
      <c r="C87" s="80" t="s">
        <v>1724</v>
      </c>
      <c r="D87" s="87">
        <v>2</v>
      </c>
      <c r="E87" s="80" t="s">
        <v>14</v>
      </c>
      <c r="F87" s="80" t="s">
        <v>1814</v>
      </c>
      <c r="G87" s="85">
        <v>15</v>
      </c>
      <c r="H87" s="85">
        <f t="shared" si="2"/>
        <v>30</v>
      </c>
      <c r="I87" s="80" t="s">
        <v>12</v>
      </c>
      <c r="J87" s="80" t="s">
        <v>1716</v>
      </c>
      <c r="K87" s="86">
        <v>46063</v>
      </c>
      <c r="L87" s="80" t="s">
        <v>12</v>
      </c>
      <c r="M87" s="80" t="s">
        <v>1704</v>
      </c>
    </row>
    <row r="88" spans="1:13">
      <c r="A88" s="2"/>
      <c r="B88" s="2"/>
      <c r="C88" s="2"/>
      <c r="D88" s="3"/>
      <c r="E88" s="2"/>
      <c r="F88" s="2"/>
      <c r="G88" s="4"/>
      <c r="H88" s="4">
        <f>SUM(H2:H87)</f>
        <v>1138410.1131999991</v>
      </c>
      <c r="I88" s="2"/>
      <c r="J88" s="2"/>
      <c r="K88" s="5"/>
      <c r="L88" s="2"/>
      <c r="M88" s="2"/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79373-7EFF-45D1-A55D-F66CF1E4DADB}">
  <dimension ref="A1:N163"/>
  <sheetViews>
    <sheetView workbookViewId="0">
      <selection activeCell="L5" sqref="L5"/>
    </sheetView>
  </sheetViews>
  <sheetFormatPr defaultRowHeight="14.5"/>
  <cols>
    <col min="2" max="2" width="33" customWidth="1"/>
    <col min="8" max="8" width="19.6328125" customWidth="1"/>
    <col min="9" max="9" width="16" customWidth="1"/>
    <col min="10" max="10" width="14.1796875" customWidth="1"/>
    <col min="11" max="11" width="13.36328125" customWidth="1"/>
    <col min="12" max="12" width="17.7265625" customWidth="1"/>
    <col min="13" max="13" width="14.1796875" customWidth="1"/>
    <col min="14" max="14" width="16.08984375" customWidth="1"/>
  </cols>
  <sheetData>
    <row r="1" spans="1:14" ht="43.5">
      <c r="A1" s="79" t="s">
        <v>1819</v>
      </c>
      <c r="B1" s="79" t="s">
        <v>8</v>
      </c>
      <c r="C1" s="79" t="s">
        <v>9</v>
      </c>
      <c r="D1" s="79" t="s">
        <v>0</v>
      </c>
      <c r="E1" s="79" t="s">
        <v>1699</v>
      </c>
      <c r="F1" s="79" t="s">
        <v>7</v>
      </c>
      <c r="G1" s="79" t="s">
        <v>1</v>
      </c>
      <c r="H1" s="79" t="s">
        <v>11</v>
      </c>
      <c r="I1" s="79" t="s">
        <v>2</v>
      </c>
      <c r="J1" s="79" t="s">
        <v>3</v>
      </c>
      <c r="K1" s="79" t="s">
        <v>4</v>
      </c>
      <c r="L1" s="79" t="s">
        <v>5</v>
      </c>
      <c r="M1" s="79" t="s">
        <v>6</v>
      </c>
      <c r="N1" s="79" t="s">
        <v>10</v>
      </c>
    </row>
    <row r="2" spans="1:14" ht="29">
      <c r="A2" s="80">
        <v>1</v>
      </c>
      <c r="B2" s="82" t="s">
        <v>1820</v>
      </c>
      <c r="C2" s="82" t="s">
        <v>13</v>
      </c>
      <c r="D2" s="82" t="s">
        <v>1714</v>
      </c>
      <c r="E2" s="84">
        <v>80</v>
      </c>
      <c r="F2" s="82" t="s">
        <v>14</v>
      </c>
      <c r="G2" s="82" t="s">
        <v>1821</v>
      </c>
      <c r="H2" s="89">
        <v>1760</v>
      </c>
      <c r="I2" s="89">
        <f>E2*H2</f>
        <v>140800</v>
      </c>
      <c r="J2" s="82" t="s">
        <v>12</v>
      </c>
      <c r="K2" s="82" t="s">
        <v>1702</v>
      </c>
      <c r="L2" s="94">
        <v>46174</v>
      </c>
      <c r="M2" s="82" t="s">
        <v>12</v>
      </c>
      <c r="N2" s="82" t="s">
        <v>1822</v>
      </c>
    </row>
    <row r="3" spans="1:14" ht="29">
      <c r="A3" s="80">
        <v>2</v>
      </c>
      <c r="B3" s="82" t="s">
        <v>1823</v>
      </c>
      <c r="C3" s="82" t="s">
        <v>13</v>
      </c>
      <c r="D3" s="82" t="s">
        <v>1714</v>
      </c>
      <c r="E3" s="84">
        <v>60</v>
      </c>
      <c r="F3" s="82" t="s">
        <v>14</v>
      </c>
      <c r="G3" s="82" t="s">
        <v>1821</v>
      </c>
      <c r="H3" s="89">
        <v>3960</v>
      </c>
      <c r="I3" s="89">
        <f>E3*H3</f>
        <v>237600</v>
      </c>
      <c r="J3" s="82" t="s">
        <v>12</v>
      </c>
      <c r="K3" s="82" t="s">
        <v>1702</v>
      </c>
      <c r="L3" s="94">
        <v>46174</v>
      </c>
      <c r="M3" s="82" t="s">
        <v>12</v>
      </c>
      <c r="N3" s="82" t="s">
        <v>1822</v>
      </c>
    </row>
    <row r="4" spans="1:14" ht="29">
      <c r="A4" s="80">
        <v>3</v>
      </c>
      <c r="B4" s="82" t="s">
        <v>1824</v>
      </c>
      <c r="C4" s="82" t="s">
        <v>13</v>
      </c>
      <c r="D4" s="82" t="s">
        <v>1714</v>
      </c>
      <c r="E4" s="84">
        <v>40</v>
      </c>
      <c r="F4" s="82" t="s">
        <v>14</v>
      </c>
      <c r="G4" s="82" t="s">
        <v>1821</v>
      </c>
      <c r="H4" s="89">
        <v>7500</v>
      </c>
      <c r="I4" s="89">
        <f>E4*H4</f>
        <v>300000</v>
      </c>
      <c r="J4" s="82" t="s">
        <v>12</v>
      </c>
      <c r="K4" s="82" t="s">
        <v>1702</v>
      </c>
      <c r="L4" s="94">
        <v>46174</v>
      </c>
      <c r="M4" s="82" t="s">
        <v>12</v>
      </c>
      <c r="N4" s="82" t="s">
        <v>1822</v>
      </c>
    </row>
    <row r="5" spans="1:14" ht="29">
      <c r="A5" s="80">
        <v>4</v>
      </c>
      <c r="B5" s="82" t="s">
        <v>1825</v>
      </c>
      <c r="C5" s="82" t="s">
        <v>13</v>
      </c>
      <c r="D5" s="82" t="s">
        <v>1714</v>
      </c>
      <c r="E5" s="84">
        <v>150</v>
      </c>
      <c r="F5" s="82" t="s">
        <v>14</v>
      </c>
      <c r="G5" s="82" t="s">
        <v>1821</v>
      </c>
      <c r="H5" s="89">
        <v>475.2</v>
      </c>
      <c r="I5" s="89">
        <f>E5*H5</f>
        <v>71280</v>
      </c>
      <c r="J5" s="82" t="s">
        <v>12</v>
      </c>
      <c r="K5" s="82" t="s">
        <v>1702</v>
      </c>
      <c r="L5" s="94">
        <v>46174</v>
      </c>
      <c r="M5" s="82" t="s">
        <v>12</v>
      </c>
      <c r="N5" s="82" t="s">
        <v>1822</v>
      </c>
    </row>
    <row r="6" spans="1:14" ht="29">
      <c r="A6" s="80">
        <v>5</v>
      </c>
      <c r="B6" s="82" t="s">
        <v>1826</v>
      </c>
      <c r="C6" s="82" t="s">
        <v>13</v>
      </c>
      <c r="D6" s="82" t="s">
        <v>1714</v>
      </c>
      <c r="E6" s="84">
        <v>80</v>
      </c>
      <c r="F6" s="82" t="s">
        <v>14</v>
      </c>
      <c r="G6" s="82" t="s">
        <v>1821</v>
      </c>
      <c r="H6" s="89">
        <v>500</v>
      </c>
      <c r="I6" s="89">
        <f t="shared" ref="I6:I53" si="0">E6*H6</f>
        <v>40000</v>
      </c>
      <c r="J6" s="82" t="s">
        <v>12</v>
      </c>
      <c r="K6" s="82" t="s">
        <v>1702</v>
      </c>
      <c r="L6" s="94">
        <v>46174</v>
      </c>
      <c r="M6" s="82" t="s">
        <v>12</v>
      </c>
      <c r="N6" s="82" t="s">
        <v>1822</v>
      </c>
    </row>
    <row r="7" spans="1:14" ht="29">
      <c r="A7" s="80">
        <v>6</v>
      </c>
      <c r="B7" s="82" t="s">
        <v>1827</v>
      </c>
      <c r="C7" s="82" t="s">
        <v>13</v>
      </c>
      <c r="D7" s="82" t="s">
        <v>1714</v>
      </c>
      <c r="E7" s="84">
        <v>60</v>
      </c>
      <c r="F7" s="82" t="s">
        <v>14</v>
      </c>
      <c r="G7" s="82" t="s">
        <v>1821</v>
      </c>
      <c r="H7" s="89">
        <v>740</v>
      </c>
      <c r="I7" s="89">
        <f t="shared" si="0"/>
        <v>44400</v>
      </c>
      <c r="J7" s="82" t="s">
        <v>12</v>
      </c>
      <c r="K7" s="82" t="s">
        <v>1702</v>
      </c>
      <c r="L7" s="94">
        <v>46174</v>
      </c>
      <c r="M7" s="82" t="s">
        <v>12</v>
      </c>
      <c r="N7" s="82" t="s">
        <v>1822</v>
      </c>
    </row>
    <row r="8" spans="1:14" ht="29">
      <c r="A8" s="80">
        <v>7</v>
      </c>
      <c r="B8" s="82" t="s">
        <v>1828</v>
      </c>
      <c r="C8" s="82" t="s">
        <v>13</v>
      </c>
      <c r="D8" s="82" t="s">
        <v>1714</v>
      </c>
      <c r="E8" s="84">
        <v>60</v>
      </c>
      <c r="F8" s="82" t="s">
        <v>14</v>
      </c>
      <c r="G8" s="82" t="s">
        <v>1821</v>
      </c>
      <c r="H8" s="89">
        <v>1950</v>
      </c>
      <c r="I8" s="89">
        <f t="shared" si="0"/>
        <v>117000</v>
      </c>
      <c r="J8" s="82" t="s">
        <v>12</v>
      </c>
      <c r="K8" s="82" t="s">
        <v>1702</v>
      </c>
      <c r="L8" s="94">
        <v>46174</v>
      </c>
      <c r="M8" s="82" t="s">
        <v>12</v>
      </c>
      <c r="N8" s="82" t="s">
        <v>1822</v>
      </c>
    </row>
    <row r="9" spans="1:14" ht="29">
      <c r="A9" s="80">
        <v>8</v>
      </c>
      <c r="B9" s="82" t="s">
        <v>1829</v>
      </c>
      <c r="C9" s="82" t="s">
        <v>13</v>
      </c>
      <c r="D9" s="82" t="s">
        <v>1714</v>
      </c>
      <c r="E9" s="84">
        <v>20</v>
      </c>
      <c r="F9" s="82" t="s">
        <v>14</v>
      </c>
      <c r="G9" s="82" t="s">
        <v>1821</v>
      </c>
      <c r="H9" s="89">
        <v>3900</v>
      </c>
      <c r="I9" s="89">
        <f t="shared" si="0"/>
        <v>78000</v>
      </c>
      <c r="J9" s="82" t="s">
        <v>12</v>
      </c>
      <c r="K9" s="82" t="s">
        <v>1702</v>
      </c>
      <c r="L9" s="94">
        <v>46174</v>
      </c>
      <c r="M9" s="82" t="s">
        <v>12</v>
      </c>
      <c r="N9" s="82" t="s">
        <v>1822</v>
      </c>
    </row>
    <row r="10" spans="1:14" ht="29">
      <c r="A10" s="80">
        <v>9</v>
      </c>
      <c r="B10" s="82" t="s">
        <v>1830</v>
      </c>
      <c r="C10" s="82" t="s">
        <v>13</v>
      </c>
      <c r="D10" s="82" t="s">
        <v>1714</v>
      </c>
      <c r="E10" s="84">
        <v>500</v>
      </c>
      <c r="F10" s="82" t="s">
        <v>1831</v>
      </c>
      <c r="G10" s="82" t="s">
        <v>1821</v>
      </c>
      <c r="H10" s="89">
        <v>160</v>
      </c>
      <c r="I10" s="89">
        <f t="shared" si="0"/>
        <v>80000</v>
      </c>
      <c r="J10" s="82" t="s">
        <v>12</v>
      </c>
      <c r="K10" s="82" t="s">
        <v>1702</v>
      </c>
      <c r="L10" s="94">
        <v>46174</v>
      </c>
      <c r="M10" s="82" t="s">
        <v>12</v>
      </c>
      <c r="N10" s="82" t="s">
        <v>1822</v>
      </c>
    </row>
    <row r="11" spans="1:14" ht="29">
      <c r="A11" s="80">
        <v>10</v>
      </c>
      <c r="B11" s="82" t="s">
        <v>1832</v>
      </c>
      <c r="C11" s="82" t="s">
        <v>13</v>
      </c>
      <c r="D11" s="82" t="s">
        <v>1714</v>
      </c>
      <c r="E11" s="84">
        <v>2000</v>
      </c>
      <c r="F11" s="82" t="s">
        <v>14</v>
      </c>
      <c r="G11" s="82" t="s">
        <v>1821</v>
      </c>
      <c r="H11" s="89">
        <v>7.5</v>
      </c>
      <c r="I11" s="89">
        <f t="shared" si="0"/>
        <v>15000</v>
      </c>
      <c r="J11" s="82" t="s">
        <v>12</v>
      </c>
      <c r="K11" s="82" t="s">
        <v>1702</v>
      </c>
      <c r="L11" s="94">
        <v>46174</v>
      </c>
      <c r="M11" s="82" t="s">
        <v>12</v>
      </c>
      <c r="N11" s="82" t="s">
        <v>1822</v>
      </c>
    </row>
    <row r="12" spans="1:14" ht="29">
      <c r="A12" s="80">
        <v>11</v>
      </c>
      <c r="B12" s="82" t="s">
        <v>1833</v>
      </c>
      <c r="C12" s="82" t="s">
        <v>13</v>
      </c>
      <c r="D12" s="82" t="s">
        <v>1714</v>
      </c>
      <c r="E12" s="84">
        <v>500</v>
      </c>
      <c r="F12" s="82" t="s">
        <v>14</v>
      </c>
      <c r="G12" s="82" t="s">
        <v>1821</v>
      </c>
      <c r="H12" s="89">
        <v>255</v>
      </c>
      <c r="I12" s="89">
        <f t="shared" si="0"/>
        <v>127500</v>
      </c>
      <c r="J12" s="82" t="s">
        <v>12</v>
      </c>
      <c r="K12" s="82" t="s">
        <v>1702</v>
      </c>
      <c r="L12" s="94">
        <v>46174</v>
      </c>
      <c r="M12" s="82" t="s">
        <v>12</v>
      </c>
      <c r="N12" s="82" t="s">
        <v>1822</v>
      </c>
    </row>
    <row r="13" spans="1:14" ht="29">
      <c r="A13" s="80">
        <v>12</v>
      </c>
      <c r="B13" s="82" t="s">
        <v>1834</v>
      </c>
      <c r="C13" s="82" t="s">
        <v>13</v>
      </c>
      <c r="D13" s="82" t="s">
        <v>1714</v>
      </c>
      <c r="E13" s="84">
        <v>50</v>
      </c>
      <c r="F13" s="82" t="s">
        <v>14</v>
      </c>
      <c r="G13" s="82" t="s">
        <v>1821</v>
      </c>
      <c r="H13" s="89">
        <v>290</v>
      </c>
      <c r="I13" s="89">
        <f t="shared" si="0"/>
        <v>14500</v>
      </c>
      <c r="J13" s="82" t="s">
        <v>12</v>
      </c>
      <c r="K13" s="82" t="s">
        <v>1702</v>
      </c>
      <c r="L13" s="94">
        <v>46174</v>
      </c>
      <c r="M13" s="82" t="s">
        <v>12</v>
      </c>
      <c r="N13" s="82" t="s">
        <v>1822</v>
      </c>
    </row>
    <row r="14" spans="1:14" ht="29">
      <c r="A14" s="80">
        <v>13</v>
      </c>
      <c r="B14" s="82" t="s">
        <v>1835</v>
      </c>
      <c r="C14" s="82" t="s">
        <v>13</v>
      </c>
      <c r="D14" s="82" t="s">
        <v>1714</v>
      </c>
      <c r="E14" s="84">
        <v>40</v>
      </c>
      <c r="F14" s="82" t="s">
        <v>14</v>
      </c>
      <c r="G14" s="82" t="s">
        <v>1821</v>
      </c>
      <c r="H14" s="89">
        <v>890</v>
      </c>
      <c r="I14" s="89">
        <f t="shared" si="0"/>
        <v>35600</v>
      </c>
      <c r="J14" s="82" t="s">
        <v>12</v>
      </c>
      <c r="K14" s="82" t="s">
        <v>1702</v>
      </c>
      <c r="L14" s="94">
        <v>46174</v>
      </c>
      <c r="M14" s="82" t="s">
        <v>12</v>
      </c>
      <c r="N14" s="82" t="s">
        <v>1822</v>
      </c>
    </row>
    <row r="15" spans="1:14" ht="29">
      <c r="A15" s="80">
        <v>14</v>
      </c>
      <c r="B15" s="82" t="s">
        <v>1836</v>
      </c>
      <c r="C15" s="82" t="s">
        <v>13</v>
      </c>
      <c r="D15" s="82" t="s">
        <v>1714</v>
      </c>
      <c r="E15" s="84">
        <v>15</v>
      </c>
      <c r="F15" s="82" t="s">
        <v>14</v>
      </c>
      <c r="G15" s="82" t="s">
        <v>1821</v>
      </c>
      <c r="H15" s="89">
        <v>1350</v>
      </c>
      <c r="I15" s="89">
        <f t="shared" si="0"/>
        <v>20250</v>
      </c>
      <c r="J15" s="82" t="s">
        <v>12</v>
      </c>
      <c r="K15" s="82" t="s">
        <v>1702</v>
      </c>
      <c r="L15" s="94">
        <v>46174</v>
      </c>
      <c r="M15" s="82" t="s">
        <v>12</v>
      </c>
      <c r="N15" s="82" t="s">
        <v>1822</v>
      </c>
    </row>
    <row r="16" spans="1:14" ht="29">
      <c r="A16" s="80">
        <v>15</v>
      </c>
      <c r="B16" s="82" t="s">
        <v>1837</v>
      </c>
      <c r="C16" s="82" t="s">
        <v>13</v>
      </c>
      <c r="D16" s="82" t="s">
        <v>1714</v>
      </c>
      <c r="E16" s="84">
        <v>80</v>
      </c>
      <c r="F16" s="82" t="s">
        <v>14</v>
      </c>
      <c r="G16" s="82" t="s">
        <v>1821</v>
      </c>
      <c r="H16" s="89">
        <v>1050</v>
      </c>
      <c r="I16" s="89">
        <f t="shared" si="0"/>
        <v>84000</v>
      </c>
      <c r="J16" s="82" t="s">
        <v>12</v>
      </c>
      <c r="K16" s="82" t="s">
        <v>1702</v>
      </c>
      <c r="L16" s="94">
        <v>46174</v>
      </c>
      <c r="M16" s="82" t="s">
        <v>12</v>
      </c>
      <c r="N16" s="82" t="s">
        <v>1822</v>
      </c>
    </row>
    <row r="17" spans="1:14" ht="29">
      <c r="A17" s="80">
        <v>16</v>
      </c>
      <c r="B17" s="82" t="s">
        <v>1838</v>
      </c>
      <c r="C17" s="82" t="s">
        <v>13</v>
      </c>
      <c r="D17" s="82" t="s">
        <v>1714</v>
      </c>
      <c r="E17" s="84">
        <v>15</v>
      </c>
      <c r="F17" s="82" t="s">
        <v>14</v>
      </c>
      <c r="G17" s="82" t="s">
        <v>1821</v>
      </c>
      <c r="H17" s="89">
        <v>9000</v>
      </c>
      <c r="I17" s="89">
        <f t="shared" si="0"/>
        <v>135000</v>
      </c>
      <c r="J17" s="82" t="s">
        <v>12</v>
      </c>
      <c r="K17" s="82" t="s">
        <v>1702</v>
      </c>
      <c r="L17" s="94">
        <v>46174</v>
      </c>
      <c r="M17" s="82" t="s">
        <v>12</v>
      </c>
      <c r="N17" s="82" t="s">
        <v>1822</v>
      </c>
    </row>
    <row r="18" spans="1:14" ht="29">
      <c r="A18" s="80">
        <v>17</v>
      </c>
      <c r="B18" s="82" t="s">
        <v>1839</v>
      </c>
      <c r="C18" s="82" t="s">
        <v>13</v>
      </c>
      <c r="D18" s="82" t="s">
        <v>1714</v>
      </c>
      <c r="E18" s="84">
        <v>1000</v>
      </c>
      <c r="F18" s="82" t="s">
        <v>1840</v>
      </c>
      <c r="G18" s="82" t="s">
        <v>1821</v>
      </c>
      <c r="H18" s="89">
        <v>170</v>
      </c>
      <c r="I18" s="89">
        <f t="shared" si="0"/>
        <v>170000</v>
      </c>
      <c r="J18" s="82" t="s">
        <v>12</v>
      </c>
      <c r="K18" s="82" t="s">
        <v>1702</v>
      </c>
      <c r="L18" s="94">
        <v>46174</v>
      </c>
      <c r="M18" s="82" t="s">
        <v>12</v>
      </c>
      <c r="N18" s="82" t="s">
        <v>1822</v>
      </c>
    </row>
    <row r="19" spans="1:14" ht="29">
      <c r="A19" s="80">
        <v>18</v>
      </c>
      <c r="B19" s="82" t="s">
        <v>1841</v>
      </c>
      <c r="C19" s="82" t="s">
        <v>13</v>
      </c>
      <c r="D19" s="82" t="s">
        <v>1714</v>
      </c>
      <c r="E19" s="84">
        <v>800</v>
      </c>
      <c r="F19" s="82" t="s">
        <v>1840</v>
      </c>
      <c r="G19" s="82" t="s">
        <v>1821</v>
      </c>
      <c r="H19" s="89">
        <v>155</v>
      </c>
      <c r="I19" s="89">
        <f t="shared" si="0"/>
        <v>124000</v>
      </c>
      <c r="J19" s="82" t="s">
        <v>12</v>
      </c>
      <c r="K19" s="82" t="s">
        <v>1702</v>
      </c>
      <c r="L19" s="94">
        <v>46174</v>
      </c>
      <c r="M19" s="82" t="s">
        <v>12</v>
      </c>
      <c r="N19" s="82" t="s">
        <v>1822</v>
      </c>
    </row>
    <row r="20" spans="1:14" ht="29">
      <c r="A20" s="80">
        <v>19</v>
      </c>
      <c r="B20" s="82" t="s">
        <v>1842</v>
      </c>
      <c r="C20" s="82" t="s">
        <v>13</v>
      </c>
      <c r="D20" s="82" t="s">
        <v>1714</v>
      </c>
      <c r="E20" s="84">
        <v>100</v>
      </c>
      <c r="F20" s="82" t="s">
        <v>1840</v>
      </c>
      <c r="G20" s="82" t="s">
        <v>1821</v>
      </c>
      <c r="H20" s="89">
        <v>300</v>
      </c>
      <c r="I20" s="89">
        <f t="shared" si="0"/>
        <v>30000</v>
      </c>
      <c r="J20" s="82" t="s">
        <v>12</v>
      </c>
      <c r="K20" s="82" t="s">
        <v>1702</v>
      </c>
      <c r="L20" s="94">
        <v>46174</v>
      </c>
      <c r="M20" s="82" t="s">
        <v>12</v>
      </c>
      <c r="N20" s="82" t="s">
        <v>1822</v>
      </c>
    </row>
    <row r="21" spans="1:14" ht="29">
      <c r="A21" s="80">
        <v>20</v>
      </c>
      <c r="B21" s="82" t="s">
        <v>1843</v>
      </c>
      <c r="C21" s="82" t="s">
        <v>13</v>
      </c>
      <c r="D21" s="82" t="s">
        <v>1714</v>
      </c>
      <c r="E21" s="84">
        <v>50</v>
      </c>
      <c r="F21" s="82" t="s">
        <v>1844</v>
      </c>
      <c r="G21" s="82" t="s">
        <v>1821</v>
      </c>
      <c r="H21" s="89">
        <v>1980</v>
      </c>
      <c r="I21" s="89">
        <f t="shared" si="0"/>
        <v>99000</v>
      </c>
      <c r="J21" s="82" t="s">
        <v>12</v>
      </c>
      <c r="K21" s="82" t="s">
        <v>1702</v>
      </c>
      <c r="L21" s="94">
        <v>46174</v>
      </c>
      <c r="M21" s="82" t="s">
        <v>12</v>
      </c>
      <c r="N21" s="82" t="s">
        <v>1822</v>
      </c>
    </row>
    <row r="22" spans="1:14" ht="29">
      <c r="A22" s="80">
        <v>21</v>
      </c>
      <c r="B22" s="82" t="s">
        <v>1845</v>
      </c>
      <c r="C22" s="82" t="s">
        <v>13</v>
      </c>
      <c r="D22" s="82" t="s">
        <v>1714</v>
      </c>
      <c r="E22" s="84">
        <v>50</v>
      </c>
      <c r="F22" s="82" t="s">
        <v>1844</v>
      </c>
      <c r="G22" s="82" t="s">
        <v>1821</v>
      </c>
      <c r="H22" s="89">
        <v>2970</v>
      </c>
      <c r="I22" s="89">
        <f t="shared" si="0"/>
        <v>148500</v>
      </c>
      <c r="J22" s="82" t="s">
        <v>12</v>
      </c>
      <c r="K22" s="82" t="s">
        <v>1702</v>
      </c>
      <c r="L22" s="94">
        <v>46174</v>
      </c>
      <c r="M22" s="82" t="s">
        <v>12</v>
      </c>
      <c r="N22" s="82" t="s">
        <v>1822</v>
      </c>
    </row>
    <row r="23" spans="1:14" ht="29">
      <c r="A23" s="80">
        <v>22</v>
      </c>
      <c r="B23" s="82" t="s">
        <v>1846</v>
      </c>
      <c r="C23" s="82" t="s">
        <v>13</v>
      </c>
      <c r="D23" s="82" t="s">
        <v>1714</v>
      </c>
      <c r="E23" s="84">
        <v>50</v>
      </c>
      <c r="F23" s="82" t="s">
        <v>1844</v>
      </c>
      <c r="G23" s="82" t="s">
        <v>1821</v>
      </c>
      <c r="H23" s="89">
        <v>4950</v>
      </c>
      <c r="I23" s="89">
        <f t="shared" si="0"/>
        <v>247500</v>
      </c>
      <c r="J23" s="82" t="s">
        <v>12</v>
      </c>
      <c r="K23" s="82" t="s">
        <v>1702</v>
      </c>
      <c r="L23" s="94">
        <v>46174</v>
      </c>
      <c r="M23" s="82" t="s">
        <v>12</v>
      </c>
      <c r="N23" s="82" t="s">
        <v>1822</v>
      </c>
    </row>
    <row r="24" spans="1:14" ht="29">
      <c r="A24" s="80">
        <v>23</v>
      </c>
      <c r="B24" s="82" t="s">
        <v>1847</v>
      </c>
      <c r="C24" s="82" t="s">
        <v>13</v>
      </c>
      <c r="D24" s="82" t="s">
        <v>1714</v>
      </c>
      <c r="E24" s="84">
        <v>50</v>
      </c>
      <c r="F24" s="82" t="s">
        <v>1844</v>
      </c>
      <c r="G24" s="82" t="s">
        <v>1821</v>
      </c>
      <c r="H24" s="89">
        <v>6930</v>
      </c>
      <c r="I24" s="89">
        <f t="shared" si="0"/>
        <v>346500</v>
      </c>
      <c r="J24" s="82" t="s">
        <v>12</v>
      </c>
      <c r="K24" s="82" t="s">
        <v>1702</v>
      </c>
      <c r="L24" s="94">
        <v>46174</v>
      </c>
      <c r="M24" s="82" t="s">
        <v>12</v>
      </c>
      <c r="N24" s="82" t="s">
        <v>1822</v>
      </c>
    </row>
    <row r="25" spans="1:14" ht="29">
      <c r="A25" s="80">
        <v>24</v>
      </c>
      <c r="B25" s="82" t="s">
        <v>1848</v>
      </c>
      <c r="C25" s="82" t="s">
        <v>13</v>
      </c>
      <c r="D25" s="82" t="s">
        <v>1714</v>
      </c>
      <c r="E25" s="84">
        <v>80</v>
      </c>
      <c r="F25" s="82" t="s">
        <v>1844</v>
      </c>
      <c r="G25" s="82" t="s">
        <v>1821</v>
      </c>
      <c r="H25" s="89">
        <v>693</v>
      </c>
      <c r="I25" s="89">
        <f t="shared" si="0"/>
        <v>55440</v>
      </c>
      <c r="J25" s="82" t="s">
        <v>12</v>
      </c>
      <c r="K25" s="82" t="s">
        <v>1702</v>
      </c>
      <c r="L25" s="94">
        <v>46174</v>
      </c>
      <c r="M25" s="82" t="s">
        <v>12</v>
      </c>
      <c r="N25" s="82" t="s">
        <v>1822</v>
      </c>
    </row>
    <row r="26" spans="1:14" ht="29">
      <c r="A26" s="80">
        <v>25</v>
      </c>
      <c r="B26" s="82" t="s">
        <v>1849</v>
      </c>
      <c r="C26" s="82" t="s">
        <v>13</v>
      </c>
      <c r="D26" s="82" t="s">
        <v>1714</v>
      </c>
      <c r="E26" s="84">
        <v>20</v>
      </c>
      <c r="F26" s="82" t="s">
        <v>1850</v>
      </c>
      <c r="G26" s="82" t="s">
        <v>1851</v>
      </c>
      <c r="H26" s="89">
        <v>6000</v>
      </c>
      <c r="I26" s="89">
        <f t="shared" si="0"/>
        <v>120000</v>
      </c>
      <c r="J26" s="82" t="s">
        <v>12</v>
      </c>
      <c r="K26" s="82" t="s">
        <v>1702</v>
      </c>
      <c r="L26" s="94">
        <v>46174</v>
      </c>
      <c r="M26" s="82" t="s">
        <v>12</v>
      </c>
      <c r="N26" s="82" t="s">
        <v>1822</v>
      </c>
    </row>
    <row r="27" spans="1:14" ht="58">
      <c r="A27" s="80">
        <v>26</v>
      </c>
      <c r="B27" s="82" t="s">
        <v>1852</v>
      </c>
      <c r="C27" s="82" t="s">
        <v>1721</v>
      </c>
      <c r="D27" s="82" t="s">
        <v>1731</v>
      </c>
      <c r="E27" s="84">
        <v>1</v>
      </c>
      <c r="F27" s="82" t="s">
        <v>14</v>
      </c>
      <c r="G27" s="82" t="s">
        <v>1751</v>
      </c>
      <c r="H27" s="89">
        <v>3000</v>
      </c>
      <c r="I27" s="89">
        <f t="shared" si="0"/>
        <v>3000</v>
      </c>
      <c r="J27" s="82" t="s">
        <v>12</v>
      </c>
      <c r="K27" s="82" t="s">
        <v>1702</v>
      </c>
      <c r="L27" s="94">
        <v>46174</v>
      </c>
      <c r="M27" s="82" t="s">
        <v>12</v>
      </c>
      <c r="N27" s="82" t="s">
        <v>1822</v>
      </c>
    </row>
    <row r="28" spans="1:14" ht="29">
      <c r="A28" s="80">
        <v>27</v>
      </c>
      <c r="B28" s="82" t="s">
        <v>1736</v>
      </c>
      <c r="C28" s="82" t="s">
        <v>1721</v>
      </c>
      <c r="D28" s="82" t="s">
        <v>1731</v>
      </c>
      <c r="E28" s="84">
        <v>8</v>
      </c>
      <c r="F28" s="82" t="s">
        <v>14</v>
      </c>
      <c r="G28" s="82" t="s">
        <v>1737</v>
      </c>
      <c r="H28" s="89">
        <v>519</v>
      </c>
      <c r="I28" s="89">
        <f t="shared" si="0"/>
        <v>4152</v>
      </c>
      <c r="J28" s="82" t="s">
        <v>12</v>
      </c>
      <c r="K28" s="82" t="s">
        <v>1702</v>
      </c>
      <c r="L28" s="94">
        <v>46174</v>
      </c>
      <c r="M28" s="82" t="s">
        <v>12</v>
      </c>
      <c r="N28" s="82" t="s">
        <v>1822</v>
      </c>
    </row>
    <row r="29" spans="1:14" ht="29">
      <c r="A29" s="80">
        <v>28</v>
      </c>
      <c r="B29" s="82" t="s">
        <v>1733</v>
      </c>
      <c r="C29" s="82" t="s">
        <v>1721</v>
      </c>
      <c r="D29" s="82" t="s">
        <v>1724</v>
      </c>
      <c r="E29" s="84">
        <v>1800</v>
      </c>
      <c r="F29" s="82" t="s">
        <v>17</v>
      </c>
      <c r="G29" s="82" t="s">
        <v>1734</v>
      </c>
      <c r="H29" s="89">
        <v>6.2532000000000005</v>
      </c>
      <c r="I29" s="89">
        <f t="shared" si="0"/>
        <v>11255.76</v>
      </c>
      <c r="J29" s="82" t="s">
        <v>12</v>
      </c>
      <c r="K29" s="82" t="s">
        <v>1702</v>
      </c>
      <c r="L29" s="94">
        <v>46174</v>
      </c>
      <c r="M29" s="82" t="s">
        <v>1735</v>
      </c>
      <c r="N29" s="82" t="s">
        <v>1822</v>
      </c>
    </row>
    <row r="30" spans="1:14" ht="29">
      <c r="A30" s="80">
        <v>29</v>
      </c>
      <c r="B30" s="82" t="s">
        <v>1853</v>
      </c>
      <c r="C30" s="82" t="s">
        <v>1721</v>
      </c>
      <c r="D30" s="82" t="s">
        <v>1724</v>
      </c>
      <c r="E30" s="84">
        <v>5</v>
      </c>
      <c r="F30" s="82" t="s">
        <v>14</v>
      </c>
      <c r="G30" s="82" t="s">
        <v>1854</v>
      </c>
      <c r="H30" s="89">
        <v>126.63000000000001</v>
      </c>
      <c r="I30" s="89">
        <f t="shared" si="0"/>
        <v>633.15000000000009</v>
      </c>
      <c r="J30" s="82" t="s">
        <v>12</v>
      </c>
      <c r="K30" s="82" t="s">
        <v>1702</v>
      </c>
      <c r="L30" s="94">
        <v>46174</v>
      </c>
      <c r="M30" s="82" t="s">
        <v>12</v>
      </c>
      <c r="N30" s="82" t="s">
        <v>1822</v>
      </c>
    </row>
    <row r="31" spans="1:14">
      <c r="A31" s="80">
        <v>30</v>
      </c>
      <c r="B31" s="82"/>
      <c r="C31" s="82"/>
      <c r="D31" s="82"/>
      <c r="E31" s="84"/>
      <c r="F31" s="82"/>
      <c r="G31" s="82"/>
      <c r="H31" s="89"/>
      <c r="I31" s="89"/>
      <c r="J31" s="82"/>
      <c r="K31" s="82"/>
      <c r="L31" s="94">
        <v>46174</v>
      </c>
      <c r="M31" s="82"/>
      <c r="N31" s="82"/>
    </row>
    <row r="32" spans="1:14" ht="29">
      <c r="A32" s="80">
        <v>31</v>
      </c>
      <c r="B32" s="82" t="s">
        <v>1855</v>
      </c>
      <c r="C32" s="82" t="s">
        <v>13</v>
      </c>
      <c r="D32" s="82" t="s">
        <v>1731</v>
      </c>
      <c r="E32" s="84">
        <v>3</v>
      </c>
      <c r="F32" s="82" t="s">
        <v>14</v>
      </c>
      <c r="G32" s="82" t="s">
        <v>1856</v>
      </c>
      <c r="H32" s="89">
        <v>12316.77</v>
      </c>
      <c r="I32" s="89">
        <f t="shared" si="0"/>
        <v>36950.31</v>
      </c>
      <c r="J32" s="82" t="s">
        <v>12</v>
      </c>
      <c r="K32" s="82" t="s">
        <v>1702</v>
      </c>
      <c r="L32" s="94">
        <v>46174</v>
      </c>
      <c r="M32" s="82" t="s">
        <v>1735</v>
      </c>
      <c r="N32" s="82" t="s">
        <v>1822</v>
      </c>
    </row>
    <row r="33" spans="1:14" ht="29">
      <c r="A33" s="80">
        <v>32</v>
      </c>
      <c r="B33" s="82" t="s">
        <v>1857</v>
      </c>
      <c r="C33" s="82" t="s">
        <v>1721</v>
      </c>
      <c r="D33" s="82" t="s">
        <v>1724</v>
      </c>
      <c r="E33" s="84">
        <v>130</v>
      </c>
      <c r="F33" s="82" t="s">
        <v>14</v>
      </c>
      <c r="G33" s="82" t="s">
        <v>1726</v>
      </c>
      <c r="H33" s="89">
        <v>14.191200000000002</v>
      </c>
      <c r="I33" s="89">
        <f t="shared" si="0"/>
        <v>1844.8560000000002</v>
      </c>
      <c r="J33" s="82" t="s">
        <v>12</v>
      </c>
      <c r="K33" s="82" t="s">
        <v>1702</v>
      </c>
      <c r="L33" s="94">
        <v>46174</v>
      </c>
      <c r="M33" s="82" t="s">
        <v>12</v>
      </c>
      <c r="N33" s="82" t="s">
        <v>1822</v>
      </c>
    </row>
    <row r="34" spans="1:14" ht="29">
      <c r="A34" s="80">
        <v>33</v>
      </c>
      <c r="B34" s="82" t="s">
        <v>1858</v>
      </c>
      <c r="C34" s="82" t="s">
        <v>1721</v>
      </c>
      <c r="D34" s="82" t="s">
        <v>1724</v>
      </c>
      <c r="E34" s="84">
        <v>30</v>
      </c>
      <c r="F34" s="82" t="s">
        <v>14</v>
      </c>
      <c r="G34" s="82" t="s">
        <v>1726</v>
      </c>
      <c r="H34" s="89">
        <v>38.42</v>
      </c>
      <c r="I34" s="89">
        <f t="shared" si="0"/>
        <v>1152.6000000000001</v>
      </c>
      <c r="J34" s="82" t="s">
        <v>12</v>
      </c>
      <c r="K34" s="82" t="s">
        <v>1702</v>
      </c>
      <c r="L34" s="94">
        <v>46174</v>
      </c>
      <c r="M34" s="82" t="s">
        <v>12</v>
      </c>
      <c r="N34" s="82" t="s">
        <v>1822</v>
      </c>
    </row>
    <row r="35" spans="1:14" ht="58">
      <c r="A35" s="80">
        <v>34</v>
      </c>
      <c r="B35" s="82" t="s">
        <v>1859</v>
      </c>
      <c r="C35" s="82" t="s">
        <v>13</v>
      </c>
      <c r="D35" s="82" t="s">
        <v>1724</v>
      </c>
      <c r="E35" s="84">
        <v>120000</v>
      </c>
      <c r="F35" s="82" t="s">
        <v>14</v>
      </c>
      <c r="G35" s="82" t="s">
        <v>1751</v>
      </c>
      <c r="H35" s="89">
        <v>0.1206</v>
      </c>
      <c r="I35" s="89">
        <f t="shared" si="0"/>
        <v>14472</v>
      </c>
      <c r="J35" s="82"/>
      <c r="K35" s="82" t="s">
        <v>1702</v>
      </c>
      <c r="L35" s="94">
        <v>46174</v>
      </c>
      <c r="M35" s="82" t="s">
        <v>12</v>
      </c>
      <c r="N35" s="82" t="s">
        <v>1822</v>
      </c>
    </row>
    <row r="36" spans="1:14" ht="29">
      <c r="A36" s="80">
        <v>35</v>
      </c>
      <c r="B36" s="82" t="s">
        <v>1860</v>
      </c>
      <c r="C36" s="82" t="s">
        <v>13</v>
      </c>
      <c r="D36" s="82" t="s">
        <v>1724</v>
      </c>
      <c r="E36" s="84">
        <v>3000</v>
      </c>
      <c r="F36" s="82" t="s">
        <v>14</v>
      </c>
      <c r="G36" s="82" t="s">
        <v>1726</v>
      </c>
      <c r="H36" s="89">
        <v>9.3800000000000008</v>
      </c>
      <c r="I36" s="89">
        <f t="shared" si="0"/>
        <v>28140.000000000004</v>
      </c>
      <c r="J36" s="82" t="s">
        <v>12</v>
      </c>
      <c r="K36" s="82" t="s">
        <v>1702</v>
      </c>
      <c r="L36" s="94">
        <v>46174</v>
      </c>
      <c r="M36" s="82" t="s">
        <v>12</v>
      </c>
      <c r="N36" s="82" t="s">
        <v>1822</v>
      </c>
    </row>
    <row r="37" spans="1:14" ht="29">
      <c r="A37" s="80">
        <v>36</v>
      </c>
      <c r="B37" s="82" t="s">
        <v>1861</v>
      </c>
      <c r="C37" s="82" t="s">
        <v>13</v>
      </c>
      <c r="D37" s="82" t="s">
        <v>1724</v>
      </c>
      <c r="E37" s="84">
        <v>500</v>
      </c>
      <c r="F37" s="82" t="s">
        <v>14</v>
      </c>
      <c r="G37" s="82" t="s">
        <v>1726</v>
      </c>
      <c r="H37" s="89">
        <v>12.88</v>
      </c>
      <c r="I37" s="89">
        <f t="shared" si="0"/>
        <v>6440</v>
      </c>
      <c r="J37" s="82" t="s">
        <v>12</v>
      </c>
      <c r="K37" s="82" t="s">
        <v>1702</v>
      </c>
      <c r="L37" s="94">
        <v>46174</v>
      </c>
      <c r="M37" s="82" t="s">
        <v>12</v>
      </c>
      <c r="N37" s="82" t="s">
        <v>1822</v>
      </c>
    </row>
    <row r="38" spans="1:14" ht="43.5">
      <c r="A38" s="80">
        <v>37</v>
      </c>
      <c r="B38" s="82" t="s">
        <v>1862</v>
      </c>
      <c r="C38" s="82" t="s">
        <v>1721</v>
      </c>
      <c r="D38" s="82" t="s">
        <v>1724</v>
      </c>
      <c r="E38" s="84">
        <v>28</v>
      </c>
      <c r="F38" s="82" t="s">
        <v>14</v>
      </c>
      <c r="G38" s="82" t="s">
        <v>1749</v>
      </c>
      <c r="H38" s="89">
        <v>8.7696000000000005</v>
      </c>
      <c r="I38" s="89">
        <f t="shared" si="0"/>
        <v>245.54880000000003</v>
      </c>
      <c r="J38" s="82" t="s">
        <v>12</v>
      </c>
      <c r="K38" s="82" t="s">
        <v>1729</v>
      </c>
      <c r="L38" s="94">
        <v>46174</v>
      </c>
      <c r="M38" s="82" t="s">
        <v>12</v>
      </c>
      <c r="N38" s="82" t="s">
        <v>1822</v>
      </c>
    </row>
    <row r="39" spans="1:14" ht="43.5">
      <c r="A39" s="80">
        <v>38</v>
      </c>
      <c r="B39" s="82" t="s">
        <v>1863</v>
      </c>
      <c r="C39" s="82" t="s">
        <v>1721</v>
      </c>
      <c r="D39" s="82" t="s">
        <v>1724</v>
      </c>
      <c r="E39" s="84">
        <v>120</v>
      </c>
      <c r="F39" s="82" t="s">
        <v>287</v>
      </c>
      <c r="G39" s="82" t="s">
        <v>1797</v>
      </c>
      <c r="H39" s="89">
        <v>4.32</v>
      </c>
      <c r="I39" s="89">
        <f t="shared" si="0"/>
        <v>518.40000000000009</v>
      </c>
      <c r="J39" s="82" t="s">
        <v>12</v>
      </c>
      <c r="K39" s="82" t="s">
        <v>1729</v>
      </c>
      <c r="L39" s="94">
        <v>46174</v>
      </c>
      <c r="M39" s="82" t="s">
        <v>12</v>
      </c>
      <c r="N39" s="82" t="s">
        <v>1822</v>
      </c>
    </row>
    <row r="40" spans="1:14" ht="43.5">
      <c r="A40" s="80">
        <v>39</v>
      </c>
      <c r="B40" s="82" t="s">
        <v>1801</v>
      </c>
      <c r="C40" s="82" t="s">
        <v>1721</v>
      </c>
      <c r="D40" s="82" t="s">
        <v>1724</v>
      </c>
      <c r="E40" s="84">
        <v>100</v>
      </c>
      <c r="F40" s="82" t="s">
        <v>484</v>
      </c>
      <c r="G40" s="82" t="s">
        <v>1797</v>
      </c>
      <c r="H40" s="89">
        <v>1.8144</v>
      </c>
      <c r="I40" s="89">
        <f t="shared" si="0"/>
        <v>181.44</v>
      </c>
      <c r="J40" s="82" t="s">
        <v>12</v>
      </c>
      <c r="K40" s="82" t="s">
        <v>1729</v>
      </c>
      <c r="L40" s="94">
        <v>46174</v>
      </c>
      <c r="M40" s="82" t="s">
        <v>12</v>
      </c>
      <c r="N40" s="82" t="s">
        <v>1822</v>
      </c>
    </row>
    <row r="41" spans="1:14" ht="29">
      <c r="A41" s="80">
        <v>40</v>
      </c>
      <c r="B41" s="82" t="s">
        <v>1864</v>
      </c>
      <c r="C41" s="82" t="s">
        <v>1721</v>
      </c>
      <c r="D41" s="82" t="s">
        <v>1724</v>
      </c>
      <c r="E41" s="84">
        <v>100</v>
      </c>
      <c r="F41" s="82" t="s">
        <v>1865</v>
      </c>
      <c r="G41" s="82" t="s">
        <v>1866</v>
      </c>
      <c r="H41" s="89">
        <v>36.69</v>
      </c>
      <c r="I41" s="89">
        <f t="shared" si="0"/>
        <v>3669</v>
      </c>
      <c r="J41" s="82" t="s">
        <v>12</v>
      </c>
      <c r="K41" s="82" t="s">
        <v>1729</v>
      </c>
      <c r="L41" s="94">
        <v>46174</v>
      </c>
      <c r="M41" s="82" t="s">
        <v>12</v>
      </c>
      <c r="N41" s="82" t="s">
        <v>1822</v>
      </c>
    </row>
    <row r="42" spans="1:14" ht="29">
      <c r="A42" s="80">
        <v>41</v>
      </c>
      <c r="B42" s="82" t="s">
        <v>1867</v>
      </c>
      <c r="C42" s="82" t="s">
        <v>1721</v>
      </c>
      <c r="D42" s="82" t="s">
        <v>1724</v>
      </c>
      <c r="E42" s="84">
        <v>250</v>
      </c>
      <c r="F42" s="82" t="s">
        <v>14</v>
      </c>
      <c r="G42" s="82" t="s">
        <v>1866</v>
      </c>
      <c r="H42" s="89">
        <v>12.47</v>
      </c>
      <c r="I42" s="89">
        <f t="shared" si="0"/>
        <v>3117.5</v>
      </c>
      <c r="J42" s="82" t="s">
        <v>12</v>
      </c>
      <c r="K42" s="82" t="s">
        <v>1729</v>
      </c>
      <c r="L42" s="94">
        <v>46174</v>
      </c>
      <c r="M42" s="82" t="s">
        <v>12</v>
      </c>
      <c r="N42" s="82" t="s">
        <v>1822</v>
      </c>
    </row>
    <row r="43" spans="1:14" ht="29">
      <c r="A43" s="80">
        <v>42</v>
      </c>
      <c r="B43" s="82" t="s">
        <v>1868</v>
      </c>
      <c r="C43" s="82" t="s">
        <v>1721</v>
      </c>
      <c r="D43" s="82" t="s">
        <v>1724</v>
      </c>
      <c r="E43" s="84">
        <v>100</v>
      </c>
      <c r="F43" s="82" t="s">
        <v>1865</v>
      </c>
      <c r="G43" s="82" t="s">
        <v>1866</v>
      </c>
      <c r="H43" s="89">
        <v>61.95</v>
      </c>
      <c r="I43" s="89">
        <f t="shared" si="0"/>
        <v>6195</v>
      </c>
      <c r="J43" s="82" t="s">
        <v>12</v>
      </c>
      <c r="K43" s="82" t="s">
        <v>1729</v>
      </c>
      <c r="L43" s="94">
        <v>46174</v>
      </c>
      <c r="M43" s="82" t="s">
        <v>12</v>
      </c>
      <c r="N43" s="82" t="s">
        <v>1822</v>
      </c>
    </row>
    <row r="44" spans="1:14" ht="29">
      <c r="A44" s="80">
        <v>43</v>
      </c>
      <c r="B44" s="82" t="s">
        <v>1869</v>
      </c>
      <c r="C44" s="82" t="s">
        <v>1721</v>
      </c>
      <c r="D44" s="82" t="s">
        <v>1724</v>
      </c>
      <c r="E44" s="84">
        <v>300</v>
      </c>
      <c r="F44" s="82" t="s">
        <v>14</v>
      </c>
      <c r="G44" s="82" t="s">
        <v>1866</v>
      </c>
      <c r="H44" s="89">
        <v>83.4</v>
      </c>
      <c r="I44" s="89">
        <f t="shared" si="0"/>
        <v>25020</v>
      </c>
      <c r="J44" s="82" t="s">
        <v>12</v>
      </c>
      <c r="K44" s="82" t="s">
        <v>1729</v>
      </c>
      <c r="L44" s="94">
        <v>46174</v>
      </c>
      <c r="M44" s="82" t="s">
        <v>12</v>
      </c>
      <c r="N44" s="82" t="s">
        <v>1822</v>
      </c>
    </row>
    <row r="45" spans="1:14" ht="29">
      <c r="A45" s="80">
        <v>44</v>
      </c>
      <c r="B45" s="82" t="s">
        <v>1870</v>
      </c>
      <c r="C45" s="82" t="s">
        <v>1721</v>
      </c>
      <c r="D45" s="82" t="s">
        <v>1724</v>
      </c>
      <c r="E45" s="84">
        <v>50</v>
      </c>
      <c r="F45" s="82" t="s">
        <v>14</v>
      </c>
      <c r="G45" s="82" t="s">
        <v>1866</v>
      </c>
      <c r="H45" s="89">
        <v>31.78</v>
      </c>
      <c r="I45" s="89">
        <f t="shared" si="0"/>
        <v>1589</v>
      </c>
      <c r="J45" s="82" t="s">
        <v>12</v>
      </c>
      <c r="K45" s="82" t="s">
        <v>1729</v>
      </c>
      <c r="L45" s="94">
        <v>46174</v>
      </c>
      <c r="M45" s="82" t="s">
        <v>12</v>
      </c>
      <c r="N45" s="82" t="s">
        <v>1822</v>
      </c>
    </row>
    <row r="46" spans="1:14" ht="29">
      <c r="A46" s="80">
        <v>45</v>
      </c>
      <c r="B46" s="82" t="s">
        <v>1871</v>
      </c>
      <c r="C46" s="82" t="s">
        <v>1721</v>
      </c>
      <c r="D46" s="82" t="s">
        <v>1724</v>
      </c>
      <c r="E46" s="84">
        <v>50</v>
      </c>
      <c r="F46" s="82" t="s">
        <v>1865</v>
      </c>
      <c r="G46" s="82" t="s">
        <v>1866</v>
      </c>
      <c r="H46" s="89">
        <v>51.97</v>
      </c>
      <c r="I46" s="89">
        <f t="shared" si="0"/>
        <v>2598.5</v>
      </c>
      <c r="J46" s="82" t="s">
        <v>12</v>
      </c>
      <c r="K46" s="82" t="s">
        <v>1729</v>
      </c>
      <c r="L46" s="94">
        <v>46174</v>
      </c>
      <c r="M46" s="82" t="s">
        <v>12</v>
      </c>
      <c r="N46" s="82" t="s">
        <v>1822</v>
      </c>
    </row>
    <row r="47" spans="1:14" ht="29">
      <c r="A47" s="80">
        <v>46</v>
      </c>
      <c r="B47" s="82" t="s">
        <v>1872</v>
      </c>
      <c r="C47" s="82" t="s">
        <v>1721</v>
      </c>
      <c r="D47" s="82" t="s">
        <v>1724</v>
      </c>
      <c r="E47" s="84">
        <v>150</v>
      </c>
      <c r="F47" s="82" t="s">
        <v>14</v>
      </c>
      <c r="G47" s="82" t="s">
        <v>1866</v>
      </c>
      <c r="H47" s="89">
        <v>13.97</v>
      </c>
      <c r="I47" s="89">
        <f t="shared" si="0"/>
        <v>2095.5</v>
      </c>
      <c r="J47" s="82" t="s">
        <v>12</v>
      </c>
      <c r="K47" s="82" t="s">
        <v>1729</v>
      </c>
      <c r="L47" s="94">
        <v>46174</v>
      </c>
      <c r="M47" s="82" t="s">
        <v>12</v>
      </c>
      <c r="N47" s="82" t="s">
        <v>1822</v>
      </c>
    </row>
    <row r="48" spans="1:14" ht="29">
      <c r="A48" s="80">
        <v>47</v>
      </c>
      <c r="B48" s="82" t="s">
        <v>1873</v>
      </c>
      <c r="C48" s="82" t="s">
        <v>1721</v>
      </c>
      <c r="D48" s="82" t="s">
        <v>1724</v>
      </c>
      <c r="E48" s="84">
        <v>150</v>
      </c>
      <c r="F48" s="82" t="s">
        <v>1865</v>
      </c>
      <c r="G48" s="82" t="s">
        <v>1866</v>
      </c>
      <c r="H48" s="89">
        <v>59.9</v>
      </c>
      <c r="I48" s="89">
        <f t="shared" si="0"/>
        <v>8985</v>
      </c>
      <c r="J48" s="82" t="s">
        <v>12</v>
      </c>
      <c r="K48" s="82" t="s">
        <v>1729</v>
      </c>
      <c r="L48" s="94">
        <v>46174</v>
      </c>
      <c r="M48" s="82" t="s">
        <v>12</v>
      </c>
      <c r="N48" s="82" t="s">
        <v>1822</v>
      </c>
    </row>
    <row r="49" spans="1:14" ht="29">
      <c r="A49" s="80">
        <v>48</v>
      </c>
      <c r="B49" s="82" t="s">
        <v>1874</v>
      </c>
      <c r="C49" s="82" t="s">
        <v>1721</v>
      </c>
      <c r="D49" s="82" t="s">
        <v>1724</v>
      </c>
      <c r="E49" s="84">
        <v>100</v>
      </c>
      <c r="F49" s="82" t="s">
        <v>1865</v>
      </c>
      <c r="G49" s="82" t="s">
        <v>1866</v>
      </c>
      <c r="H49" s="89">
        <v>66.3</v>
      </c>
      <c r="I49" s="89">
        <f t="shared" si="0"/>
        <v>6630</v>
      </c>
      <c r="J49" s="82" t="s">
        <v>12</v>
      </c>
      <c r="K49" s="82" t="s">
        <v>1729</v>
      </c>
      <c r="L49" s="94">
        <v>46174</v>
      </c>
      <c r="M49" s="82" t="s">
        <v>12</v>
      </c>
      <c r="N49" s="82" t="s">
        <v>1822</v>
      </c>
    </row>
    <row r="50" spans="1:14">
      <c r="A50" s="80">
        <v>49</v>
      </c>
      <c r="B50" s="82"/>
      <c r="C50" s="82"/>
      <c r="D50" s="82"/>
      <c r="E50" s="84"/>
      <c r="F50" s="82"/>
      <c r="G50" s="82"/>
      <c r="H50" s="89"/>
      <c r="I50" s="89"/>
      <c r="J50" s="82"/>
      <c r="K50" s="82"/>
      <c r="L50" s="94">
        <v>46174</v>
      </c>
      <c r="M50" s="82"/>
      <c r="N50" s="82"/>
    </row>
    <row r="51" spans="1:14">
      <c r="A51" s="80">
        <v>50</v>
      </c>
      <c r="B51" s="82"/>
      <c r="C51" s="82"/>
      <c r="D51" s="82"/>
      <c r="E51" s="84"/>
      <c r="F51" s="82"/>
      <c r="G51" s="82"/>
      <c r="H51" s="89"/>
      <c r="I51" s="89"/>
      <c r="J51" s="82"/>
      <c r="K51" s="82"/>
      <c r="L51" s="94">
        <v>46174</v>
      </c>
      <c r="M51" s="82"/>
      <c r="N51" s="82"/>
    </row>
    <row r="52" spans="1:14">
      <c r="A52" s="80">
        <v>51</v>
      </c>
      <c r="B52" s="82"/>
      <c r="C52" s="82"/>
      <c r="D52" s="82"/>
      <c r="E52" s="84"/>
      <c r="F52" s="82"/>
      <c r="G52" s="82"/>
      <c r="H52" s="89"/>
      <c r="I52" s="89"/>
      <c r="J52" s="82"/>
      <c r="K52" s="82"/>
      <c r="L52" s="94">
        <v>46174</v>
      </c>
      <c r="M52" s="82"/>
      <c r="N52" s="82"/>
    </row>
    <row r="53" spans="1:14" ht="29">
      <c r="A53" s="80">
        <v>52</v>
      </c>
      <c r="B53" s="82" t="s">
        <v>1875</v>
      </c>
      <c r="C53" s="82" t="s">
        <v>1721</v>
      </c>
      <c r="D53" s="82" t="s">
        <v>1724</v>
      </c>
      <c r="E53" s="84">
        <v>5000</v>
      </c>
      <c r="F53" s="82" t="s">
        <v>14</v>
      </c>
      <c r="G53" s="82" t="s">
        <v>1876</v>
      </c>
      <c r="H53" s="89">
        <v>13.97</v>
      </c>
      <c r="I53" s="89">
        <f t="shared" si="0"/>
        <v>69850</v>
      </c>
      <c r="J53" s="82" t="s">
        <v>12</v>
      </c>
      <c r="K53" s="82" t="s">
        <v>1729</v>
      </c>
      <c r="L53" s="94">
        <v>46174</v>
      </c>
      <c r="M53" s="82" t="s">
        <v>12</v>
      </c>
      <c r="N53" s="82" t="s">
        <v>1822</v>
      </c>
    </row>
    <row r="54" spans="1:14">
      <c r="A54" s="80">
        <v>53</v>
      </c>
      <c r="B54" s="82"/>
      <c r="C54" s="82"/>
      <c r="D54" s="82"/>
      <c r="E54" s="84"/>
      <c r="F54" s="82"/>
      <c r="G54" s="82"/>
      <c r="H54" s="89"/>
      <c r="I54" s="89"/>
      <c r="J54" s="82"/>
      <c r="K54" s="82"/>
      <c r="L54" s="94">
        <v>46174</v>
      </c>
      <c r="M54" s="82"/>
      <c r="N54" s="82"/>
    </row>
    <row r="55" spans="1:14">
      <c r="A55" s="80">
        <v>54</v>
      </c>
      <c r="B55" s="82"/>
      <c r="C55" s="82"/>
      <c r="D55" s="82"/>
      <c r="E55" s="84"/>
      <c r="F55" s="82"/>
      <c r="G55" s="82"/>
      <c r="H55" s="89"/>
      <c r="I55" s="89"/>
      <c r="J55" s="82"/>
      <c r="K55" s="82"/>
      <c r="L55" s="94">
        <v>46174</v>
      </c>
      <c r="M55" s="82"/>
      <c r="N55" s="82"/>
    </row>
    <row r="56" spans="1:14" ht="29">
      <c r="A56" s="80">
        <v>55</v>
      </c>
      <c r="B56" s="82" t="s">
        <v>1877</v>
      </c>
      <c r="C56" s="82" t="s">
        <v>1706</v>
      </c>
      <c r="D56" s="82" t="s">
        <v>1701</v>
      </c>
      <c r="E56" s="84">
        <v>36</v>
      </c>
      <c r="F56" s="82" t="s">
        <v>153</v>
      </c>
      <c r="G56" s="82" t="s">
        <v>1711</v>
      </c>
      <c r="H56" s="89">
        <v>120</v>
      </c>
      <c r="I56" s="89">
        <f t="shared" ref="I56:I119" si="1">E56*H56</f>
        <v>4320</v>
      </c>
      <c r="J56" s="82" t="s">
        <v>12</v>
      </c>
      <c r="K56" s="82" t="s">
        <v>1702</v>
      </c>
      <c r="L56" s="94">
        <v>46174</v>
      </c>
      <c r="M56" s="82" t="s">
        <v>12</v>
      </c>
      <c r="N56" s="82" t="s">
        <v>1822</v>
      </c>
    </row>
    <row r="57" spans="1:14" ht="72.5">
      <c r="A57" s="80">
        <v>56</v>
      </c>
      <c r="B57" s="82" t="s">
        <v>1878</v>
      </c>
      <c r="C57" s="82" t="s">
        <v>1706</v>
      </c>
      <c r="D57" s="82" t="s">
        <v>1731</v>
      </c>
      <c r="E57" s="84">
        <v>4</v>
      </c>
      <c r="F57" s="82" t="s">
        <v>14</v>
      </c>
      <c r="G57" s="82" t="s">
        <v>1879</v>
      </c>
      <c r="H57" s="89">
        <f xml:space="preserve"> 5000</f>
        <v>5000</v>
      </c>
      <c r="I57" s="89">
        <f t="shared" si="1"/>
        <v>20000</v>
      </c>
      <c r="J57" s="82" t="s">
        <v>12</v>
      </c>
      <c r="K57" s="82" t="s">
        <v>1702</v>
      </c>
      <c r="L57" s="94">
        <v>46174</v>
      </c>
      <c r="M57" s="82" t="s">
        <v>12</v>
      </c>
      <c r="N57" s="82" t="s">
        <v>1822</v>
      </c>
    </row>
    <row r="58" spans="1:14" ht="29">
      <c r="A58" s="80">
        <v>57</v>
      </c>
      <c r="B58" s="82" t="s">
        <v>1880</v>
      </c>
      <c r="C58" s="82" t="s">
        <v>1721</v>
      </c>
      <c r="D58" s="82" t="s">
        <v>1731</v>
      </c>
      <c r="E58" s="84">
        <v>4</v>
      </c>
      <c r="F58" s="82" t="s">
        <v>14</v>
      </c>
      <c r="G58" s="82" t="s">
        <v>1879</v>
      </c>
      <c r="H58" s="89">
        <v>99</v>
      </c>
      <c r="I58" s="89">
        <f t="shared" si="1"/>
        <v>396</v>
      </c>
      <c r="J58" s="82" t="s">
        <v>12</v>
      </c>
      <c r="K58" s="82" t="s">
        <v>1729</v>
      </c>
      <c r="L58" s="94">
        <v>46174</v>
      </c>
      <c r="M58" s="82" t="s">
        <v>12</v>
      </c>
      <c r="N58" s="82" t="s">
        <v>1822</v>
      </c>
    </row>
    <row r="59" spans="1:14" ht="29">
      <c r="A59" s="80">
        <v>58</v>
      </c>
      <c r="B59" s="82" t="s">
        <v>1881</v>
      </c>
      <c r="C59" s="82" t="s">
        <v>1721</v>
      </c>
      <c r="D59" s="82" t="s">
        <v>1731</v>
      </c>
      <c r="E59" s="84">
        <v>4</v>
      </c>
      <c r="F59" s="82" t="s">
        <v>14</v>
      </c>
      <c r="G59" s="82" t="s">
        <v>1879</v>
      </c>
      <c r="H59" s="89">
        <v>33</v>
      </c>
      <c r="I59" s="89">
        <f t="shared" si="1"/>
        <v>132</v>
      </c>
      <c r="J59" s="82" t="s">
        <v>12</v>
      </c>
      <c r="K59" s="82" t="s">
        <v>1716</v>
      </c>
      <c r="L59" s="94">
        <v>46174</v>
      </c>
      <c r="M59" s="82" t="s">
        <v>12</v>
      </c>
      <c r="N59" s="82" t="s">
        <v>1822</v>
      </c>
    </row>
    <row r="60" spans="1:14" ht="29">
      <c r="A60" s="80">
        <v>59</v>
      </c>
      <c r="B60" s="82" t="s">
        <v>1882</v>
      </c>
      <c r="C60" s="82" t="s">
        <v>1721</v>
      </c>
      <c r="D60" s="82" t="s">
        <v>1731</v>
      </c>
      <c r="E60" s="84">
        <v>4</v>
      </c>
      <c r="F60" s="82" t="s">
        <v>14</v>
      </c>
      <c r="G60" s="82" t="s">
        <v>1879</v>
      </c>
      <c r="H60" s="89">
        <v>39.94</v>
      </c>
      <c r="I60" s="89">
        <f t="shared" si="1"/>
        <v>159.76</v>
      </c>
      <c r="J60" s="82" t="s">
        <v>12</v>
      </c>
      <c r="K60" s="82" t="s">
        <v>1729</v>
      </c>
      <c r="L60" s="94">
        <v>46174</v>
      </c>
      <c r="M60" s="82" t="s">
        <v>12</v>
      </c>
      <c r="N60" s="82" t="s">
        <v>1822</v>
      </c>
    </row>
    <row r="61" spans="1:14" ht="29">
      <c r="A61" s="80">
        <v>60</v>
      </c>
      <c r="B61" s="82" t="s">
        <v>1883</v>
      </c>
      <c r="C61" s="82" t="s">
        <v>1706</v>
      </c>
      <c r="D61" s="82" t="s">
        <v>1731</v>
      </c>
      <c r="E61" s="84">
        <v>4</v>
      </c>
      <c r="F61" s="82" t="s">
        <v>14</v>
      </c>
      <c r="G61" s="82" t="s">
        <v>1879</v>
      </c>
      <c r="H61" s="89">
        <v>800</v>
      </c>
      <c r="I61" s="89">
        <f t="shared" si="1"/>
        <v>3200</v>
      </c>
      <c r="J61" s="82" t="s">
        <v>12</v>
      </c>
      <c r="K61" s="82" t="s">
        <v>1702</v>
      </c>
      <c r="L61" s="94">
        <v>46174</v>
      </c>
      <c r="M61" s="82" t="s">
        <v>12</v>
      </c>
      <c r="N61" s="82" t="s">
        <v>1822</v>
      </c>
    </row>
    <row r="62" spans="1:14" ht="29">
      <c r="A62" s="80">
        <v>61</v>
      </c>
      <c r="B62" s="82" t="s">
        <v>1884</v>
      </c>
      <c r="C62" s="82" t="s">
        <v>1721</v>
      </c>
      <c r="D62" s="82" t="s">
        <v>1731</v>
      </c>
      <c r="E62" s="84">
        <v>4</v>
      </c>
      <c r="F62" s="82" t="s">
        <v>14</v>
      </c>
      <c r="G62" s="82" t="s">
        <v>1879</v>
      </c>
      <c r="H62" s="89">
        <v>61.84</v>
      </c>
      <c r="I62" s="89">
        <f t="shared" si="1"/>
        <v>247.36</v>
      </c>
      <c r="J62" s="82" t="s">
        <v>12</v>
      </c>
      <c r="K62" s="82" t="s">
        <v>1716</v>
      </c>
      <c r="L62" s="94">
        <v>46174</v>
      </c>
      <c r="M62" s="82" t="s">
        <v>12</v>
      </c>
      <c r="N62" s="82" t="s">
        <v>1822</v>
      </c>
    </row>
    <row r="63" spans="1:14" ht="58">
      <c r="A63" s="80">
        <v>62</v>
      </c>
      <c r="B63" s="82" t="s">
        <v>1885</v>
      </c>
      <c r="C63" s="82" t="s">
        <v>1721</v>
      </c>
      <c r="D63" s="82" t="s">
        <v>1731</v>
      </c>
      <c r="E63" s="84">
        <v>10</v>
      </c>
      <c r="F63" s="82" t="s">
        <v>14</v>
      </c>
      <c r="G63" s="82" t="s">
        <v>1886</v>
      </c>
      <c r="H63" s="89">
        <v>180</v>
      </c>
      <c r="I63" s="89">
        <f t="shared" si="1"/>
        <v>1800</v>
      </c>
      <c r="J63" s="82" t="s">
        <v>12</v>
      </c>
      <c r="K63" s="82" t="s">
        <v>1702</v>
      </c>
      <c r="L63" s="94">
        <v>46174</v>
      </c>
      <c r="M63" s="82" t="s">
        <v>12</v>
      </c>
      <c r="N63" s="82" t="s">
        <v>1822</v>
      </c>
    </row>
    <row r="64" spans="1:14" ht="58">
      <c r="A64" s="80">
        <v>63</v>
      </c>
      <c r="B64" s="82" t="s">
        <v>1887</v>
      </c>
      <c r="C64" s="82" t="s">
        <v>1721</v>
      </c>
      <c r="D64" s="82" t="s">
        <v>1731</v>
      </c>
      <c r="E64" s="84">
        <v>10</v>
      </c>
      <c r="F64" s="82" t="s">
        <v>14</v>
      </c>
      <c r="G64" s="82" t="s">
        <v>1886</v>
      </c>
      <c r="H64" s="89">
        <v>156</v>
      </c>
      <c r="I64" s="89">
        <f t="shared" si="1"/>
        <v>1560</v>
      </c>
      <c r="J64" s="82" t="s">
        <v>12</v>
      </c>
      <c r="K64" s="82" t="s">
        <v>1716</v>
      </c>
      <c r="L64" s="94">
        <v>46174</v>
      </c>
      <c r="M64" s="82" t="s">
        <v>12</v>
      </c>
      <c r="N64" s="82" t="s">
        <v>1822</v>
      </c>
    </row>
    <row r="65" spans="1:14" ht="29">
      <c r="A65" s="80">
        <v>64</v>
      </c>
      <c r="B65" s="82" t="s">
        <v>1888</v>
      </c>
      <c r="C65" s="82" t="s">
        <v>1721</v>
      </c>
      <c r="D65" s="82" t="s">
        <v>1731</v>
      </c>
      <c r="E65" s="84">
        <v>1</v>
      </c>
      <c r="F65" s="82" t="s">
        <v>14</v>
      </c>
      <c r="G65" s="82" t="s">
        <v>1856</v>
      </c>
      <c r="H65" s="89">
        <v>854</v>
      </c>
      <c r="I65" s="89">
        <f t="shared" si="1"/>
        <v>854</v>
      </c>
      <c r="J65" s="82" t="s">
        <v>12</v>
      </c>
      <c r="K65" s="82" t="s">
        <v>1729</v>
      </c>
      <c r="L65" s="94">
        <v>46174</v>
      </c>
      <c r="M65" s="82" t="s">
        <v>12</v>
      </c>
      <c r="N65" s="82" t="s">
        <v>1822</v>
      </c>
    </row>
    <row r="66" spans="1:14" ht="29">
      <c r="A66" s="80">
        <v>65</v>
      </c>
      <c r="B66" s="82" t="s">
        <v>1889</v>
      </c>
      <c r="C66" s="82" t="s">
        <v>1721</v>
      </c>
      <c r="D66" s="82" t="s">
        <v>1731</v>
      </c>
      <c r="E66" s="84">
        <v>1</v>
      </c>
      <c r="F66" s="82" t="s">
        <v>14</v>
      </c>
      <c r="G66" s="82" t="s">
        <v>1856</v>
      </c>
      <c r="H66" s="89">
        <v>1999</v>
      </c>
      <c r="I66" s="89">
        <f t="shared" si="1"/>
        <v>1999</v>
      </c>
      <c r="J66" s="82" t="s">
        <v>12</v>
      </c>
      <c r="K66" s="82" t="s">
        <v>1729</v>
      </c>
      <c r="L66" s="94">
        <v>46174</v>
      </c>
      <c r="M66" s="82" t="s">
        <v>12</v>
      </c>
      <c r="N66" s="82" t="s">
        <v>1822</v>
      </c>
    </row>
    <row r="67" spans="1:14" ht="29">
      <c r="A67" s="80">
        <v>66</v>
      </c>
      <c r="B67" s="82" t="s">
        <v>1890</v>
      </c>
      <c r="C67" s="82" t="s">
        <v>1721</v>
      </c>
      <c r="D67" s="82" t="s">
        <v>1731</v>
      </c>
      <c r="E67" s="84">
        <v>1</v>
      </c>
      <c r="F67" s="82" t="s">
        <v>14</v>
      </c>
      <c r="G67" s="82" t="s">
        <v>1856</v>
      </c>
      <c r="H67" s="89">
        <v>539</v>
      </c>
      <c r="I67" s="89">
        <f t="shared" si="1"/>
        <v>539</v>
      </c>
      <c r="J67" s="82" t="s">
        <v>12</v>
      </c>
      <c r="K67" s="82" t="s">
        <v>1729</v>
      </c>
      <c r="L67" s="94">
        <v>46174</v>
      </c>
      <c r="M67" s="82" t="s">
        <v>12</v>
      </c>
      <c r="N67" s="82" t="s">
        <v>1822</v>
      </c>
    </row>
    <row r="68" spans="1:14" ht="29">
      <c r="A68" s="80">
        <v>67</v>
      </c>
      <c r="B68" s="82" t="s">
        <v>1891</v>
      </c>
      <c r="C68" s="82" t="s">
        <v>1721</v>
      </c>
      <c r="D68" s="82" t="s">
        <v>1731</v>
      </c>
      <c r="E68" s="84">
        <v>100</v>
      </c>
      <c r="F68" s="82" t="s">
        <v>14</v>
      </c>
      <c r="G68" s="82" t="s">
        <v>1856</v>
      </c>
      <c r="H68" s="89">
        <v>12.9</v>
      </c>
      <c r="I68" s="89">
        <f t="shared" si="1"/>
        <v>1290</v>
      </c>
      <c r="J68" s="82" t="s">
        <v>12</v>
      </c>
      <c r="K68" s="82" t="s">
        <v>1702</v>
      </c>
      <c r="L68" s="94">
        <v>46174</v>
      </c>
      <c r="M68" s="82" t="s">
        <v>12</v>
      </c>
      <c r="N68" s="82" t="s">
        <v>1822</v>
      </c>
    </row>
    <row r="69" spans="1:14" ht="58">
      <c r="A69" s="80">
        <v>68</v>
      </c>
      <c r="B69" s="82" t="s">
        <v>1892</v>
      </c>
      <c r="C69" s="82" t="s">
        <v>1721</v>
      </c>
      <c r="D69" s="82" t="s">
        <v>1731</v>
      </c>
      <c r="E69" s="84">
        <v>1</v>
      </c>
      <c r="F69" s="82" t="s">
        <v>14</v>
      </c>
      <c r="G69" s="82" t="s">
        <v>1886</v>
      </c>
      <c r="H69" s="89">
        <v>3300</v>
      </c>
      <c r="I69" s="89">
        <f t="shared" si="1"/>
        <v>3300</v>
      </c>
      <c r="J69" s="82" t="s">
        <v>12</v>
      </c>
      <c r="K69" s="82" t="s">
        <v>1716</v>
      </c>
      <c r="L69" s="94">
        <v>46174</v>
      </c>
      <c r="M69" s="82" t="s">
        <v>12</v>
      </c>
      <c r="N69" s="82" t="s">
        <v>1822</v>
      </c>
    </row>
    <row r="70" spans="1:14" ht="29">
      <c r="A70" s="80">
        <v>69</v>
      </c>
      <c r="B70" s="82" t="s">
        <v>1893</v>
      </c>
      <c r="C70" s="82" t="s">
        <v>1721</v>
      </c>
      <c r="D70" s="82" t="s">
        <v>1731</v>
      </c>
      <c r="E70" s="84">
        <v>1</v>
      </c>
      <c r="F70" s="82" t="s">
        <v>14</v>
      </c>
      <c r="G70" s="82" t="s">
        <v>1856</v>
      </c>
      <c r="H70" s="89">
        <v>1800</v>
      </c>
      <c r="I70" s="89">
        <f t="shared" si="1"/>
        <v>1800</v>
      </c>
      <c r="J70" s="82" t="s">
        <v>12</v>
      </c>
      <c r="K70" s="82" t="s">
        <v>1729</v>
      </c>
      <c r="L70" s="94">
        <v>46174</v>
      </c>
      <c r="M70" s="82" t="s">
        <v>12</v>
      </c>
      <c r="N70" s="82" t="s">
        <v>1822</v>
      </c>
    </row>
    <row r="71" spans="1:14" ht="29">
      <c r="A71" s="80">
        <v>70</v>
      </c>
      <c r="B71" s="82" t="s">
        <v>1894</v>
      </c>
      <c r="C71" s="82" t="s">
        <v>1721</v>
      </c>
      <c r="D71" s="82" t="s">
        <v>1731</v>
      </c>
      <c r="E71" s="84">
        <v>10</v>
      </c>
      <c r="F71" s="82" t="s">
        <v>14</v>
      </c>
      <c r="G71" s="82" t="s">
        <v>1856</v>
      </c>
      <c r="H71" s="89">
        <v>427</v>
      </c>
      <c r="I71" s="89">
        <f t="shared" si="1"/>
        <v>4270</v>
      </c>
      <c r="J71" s="82" t="s">
        <v>12</v>
      </c>
      <c r="K71" s="82" t="s">
        <v>1716</v>
      </c>
      <c r="L71" s="94">
        <v>46174</v>
      </c>
      <c r="M71" s="82" t="s">
        <v>12</v>
      </c>
      <c r="N71" s="82" t="s">
        <v>1822</v>
      </c>
    </row>
    <row r="72" spans="1:14" ht="29">
      <c r="A72" s="80">
        <v>71</v>
      </c>
      <c r="B72" s="82" t="s">
        <v>1895</v>
      </c>
      <c r="C72" s="82" t="s">
        <v>1721</v>
      </c>
      <c r="D72" s="82" t="s">
        <v>1731</v>
      </c>
      <c r="E72" s="84">
        <v>10</v>
      </c>
      <c r="F72" s="82" t="s">
        <v>14</v>
      </c>
      <c r="G72" s="82" t="s">
        <v>1856</v>
      </c>
      <c r="H72" s="89">
        <v>6.07</v>
      </c>
      <c r="I72" s="89">
        <f t="shared" si="1"/>
        <v>60.7</v>
      </c>
      <c r="J72" s="82" t="s">
        <v>12</v>
      </c>
      <c r="K72" s="82" t="s">
        <v>1702</v>
      </c>
      <c r="L72" s="94">
        <v>46174</v>
      </c>
      <c r="M72" s="82" t="s">
        <v>12</v>
      </c>
      <c r="N72" s="82" t="s">
        <v>1822</v>
      </c>
    </row>
    <row r="73" spans="1:14" ht="29">
      <c r="A73" s="80">
        <v>72</v>
      </c>
      <c r="B73" s="82" t="s">
        <v>1896</v>
      </c>
      <c r="C73" s="82" t="s">
        <v>1721</v>
      </c>
      <c r="D73" s="82" t="s">
        <v>1731</v>
      </c>
      <c r="E73" s="84">
        <v>10</v>
      </c>
      <c r="F73" s="82" t="s">
        <v>14</v>
      </c>
      <c r="G73" s="82" t="s">
        <v>1897</v>
      </c>
      <c r="H73" s="89">
        <v>167.31</v>
      </c>
      <c r="I73" s="89">
        <f t="shared" si="1"/>
        <v>1673.1</v>
      </c>
      <c r="J73" s="82" t="s">
        <v>12</v>
      </c>
      <c r="K73" s="82" t="s">
        <v>1716</v>
      </c>
      <c r="L73" s="94">
        <v>46174</v>
      </c>
      <c r="M73" s="82" t="s">
        <v>12</v>
      </c>
      <c r="N73" s="82" t="s">
        <v>1822</v>
      </c>
    </row>
    <row r="74" spans="1:14" ht="58">
      <c r="A74" s="80">
        <v>73</v>
      </c>
      <c r="B74" s="82" t="s">
        <v>1898</v>
      </c>
      <c r="C74" s="82" t="s">
        <v>1721</v>
      </c>
      <c r="D74" s="82" t="s">
        <v>1731</v>
      </c>
      <c r="E74" s="84">
        <v>1</v>
      </c>
      <c r="F74" s="82" t="s">
        <v>14</v>
      </c>
      <c r="G74" s="82" t="s">
        <v>1886</v>
      </c>
      <c r="H74" s="89">
        <v>2000</v>
      </c>
      <c r="I74" s="89">
        <f t="shared" si="1"/>
        <v>2000</v>
      </c>
      <c r="J74" s="82" t="s">
        <v>12</v>
      </c>
      <c r="K74" s="82" t="s">
        <v>1716</v>
      </c>
      <c r="L74" s="94">
        <v>46174</v>
      </c>
      <c r="M74" s="82" t="s">
        <v>12</v>
      </c>
      <c r="N74" s="82" t="s">
        <v>1822</v>
      </c>
    </row>
    <row r="75" spans="1:14" ht="58">
      <c r="A75" s="80">
        <v>74</v>
      </c>
      <c r="B75" s="82" t="s">
        <v>1899</v>
      </c>
      <c r="C75" s="82" t="s">
        <v>1721</v>
      </c>
      <c r="D75" s="82" t="s">
        <v>1731</v>
      </c>
      <c r="E75" s="84">
        <v>1</v>
      </c>
      <c r="F75" s="82" t="s">
        <v>14</v>
      </c>
      <c r="G75" s="82" t="s">
        <v>1886</v>
      </c>
      <c r="H75" s="89">
        <v>1800</v>
      </c>
      <c r="I75" s="89">
        <f t="shared" si="1"/>
        <v>1800</v>
      </c>
      <c r="J75" s="82" t="s">
        <v>12</v>
      </c>
      <c r="K75" s="82" t="s">
        <v>1716</v>
      </c>
      <c r="L75" s="94">
        <v>46174</v>
      </c>
      <c r="M75" s="82" t="s">
        <v>12</v>
      </c>
      <c r="N75" s="82" t="s">
        <v>1822</v>
      </c>
    </row>
    <row r="76" spans="1:14" ht="58">
      <c r="A76" s="80">
        <v>75</v>
      </c>
      <c r="B76" s="82" t="s">
        <v>1900</v>
      </c>
      <c r="C76" s="82" t="s">
        <v>1721</v>
      </c>
      <c r="D76" s="82" t="s">
        <v>1731</v>
      </c>
      <c r="E76" s="84">
        <v>1</v>
      </c>
      <c r="F76" s="82" t="s">
        <v>14</v>
      </c>
      <c r="G76" s="82" t="s">
        <v>1886</v>
      </c>
      <c r="H76" s="89">
        <v>2800</v>
      </c>
      <c r="I76" s="89">
        <f t="shared" si="1"/>
        <v>2800</v>
      </c>
      <c r="J76" s="82" t="s">
        <v>12</v>
      </c>
      <c r="K76" s="82" t="s">
        <v>1716</v>
      </c>
      <c r="L76" s="94">
        <v>46174</v>
      </c>
      <c r="M76" s="82" t="s">
        <v>12</v>
      </c>
      <c r="N76" s="82" t="s">
        <v>1822</v>
      </c>
    </row>
    <row r="77" spans="1:14" ht="29">
      <c r="A77" s="80">
        <v>76</v>
      </c>
      <c r="B77" s="82" t="s">
        <v>1901</v>
      </c>
      <c r="C77" s="82" t="s">
        <v>1721</v>
      </c>
      <c r="D77" s="82" t="s">
        <v>1724</v>
      </c>
      <c r="E77" s="84">
        <v>36</v>
      </c>
      <c r="F77" s="82" t="s">
        <v>14</v>
      </c>
      <c r="G77" s="82" t="s">
        <v>7</v>
      </c>
      <c r="H77" s="89">
        <v>30</v>
      </c>
      <c r="I77" s="89">
        <f t="shared" si="1"/>
        <v>1080</v>
      </c>
      <c r="J77" s="82" t="s">
        <v>12</v>
      </c>
      <c r="K77" s="82" t="s">
        <v>1902</v>
      </c>
      <c r="L77" s="94">
        <v>46174</v>
      </c>
      <c r="M77" s="82" t="s">
        <v>12</v>
      </c>
      <c r="N77" s="82" t="s">
        <v>1822</v>
      </c>
    </row>
    <row r="78" spans="1:14" ht="29">
      <c r="A78" s="80">
        <v>77</v>
      </c>
      <c r="B78" s="82" t="s">
        <v>1903</v>
      </c>
      <c r="C78" s="82" t="s">
        <v>1721</v>
      </c>
      <c r="D78" s="82" t="s">
        <v>1731</v>
      </c>
      <c r="E78" s="84">
        <v>4</v>
      </c>
      <c r="F78" s="82" t="s">
        <v>14</v>
      </c>
      <c r="G78" s="82" t="s">
        <v>1904</v>
      </c>
      <c r="H78" s="89">
        <v>550</v>
      </c>
      <c r="I78" s="89">
        <f t="shared" si="1"/>
        <v>2200</v>
      </c>
      <c r="J78" s="82" t="s">
        <v>12</v>
      </c>
      <c r="K78" s="82" t="s">
        <v>1716</v>
      </c>
      <c r="L78" s="94">
        <v>46174</v>
      </c>
      <c r="M78" s="82" t="s">
        <v>12</v>
      </c>
      <c r="N78" s="82" t="s">
        <v>1822</v>
      </c>
    </row>
    <row r="79" spans="1:14" ht="58">
      <c r="A79" s="80">
        <v>78</v>
      </c>
      <c r="B79" s="82" t="s">
        <v>1905</v>
      </c>
      <c r="C79" s="82" t="s">
        <v>1721</v>
      </c>
      <c r="D79" s="82" t="s">
        <v>1731</v>
      </c>
      <c r="E79" s="84">
        <v>15</v>
      </c>
      <c r="F79" s="82" t="s">
        <v>14</v>
      </c>
      <c r="G79" s="82" t="s">
        <v>1904</v>
      </c>
      <c r="H79" s="89">
        <v>375</v>
      </c>
      <c r="I79" s="89">
        <f t="shared" si="1"/>
        <v>5625</v>
      </c>
      <c r="J79" s="82" t="s">
        <v>12</v>
      </c>
      <c r="K79" s="82" t="s">
        <v>1702</v>
      </c>
      <c r="L79" s="94">
        <v>46174</v>
      </c>
      <c r="M79" s="82" t="s">
        <v>12</v>
      </c>
      <c r="N79" s="82" t="s">
        <v>1822</v>
      </c>
    </row>
    <row r="80" spans="1:14" ht="29">
      <c r="A80" s="80">
        <v>79</v>
      </c>
      <c r="B80" s="82" t="s">
        <v>1906</v>
      </c>
      <c r="C80" s="82" t="s">
        <v>1721</v>
      </c>
      <c r="D80" s="82" t="s">
        <v>1731</v>
      </c>
      <c r="E80" s="84">
        <v>500</v>
      </c>
      <c r="F80" s="82" t="s">
        <v>14</v>
      </c>
      <c r="G80" s="82" t="s">
        <v>1907</v>
      </c>
      <c r="H80" s="89">
        <v>200</v>
      </c>
      <c r="I80" s="89">
        <f t="shared" si="1"/>
        <v>100000</v>
      </c>
      <c r="J80" s="82" t="s">
        <v>12</v>
      </c>
      <c r="K80" s="82" t="s">
        <v>1702</v>
      </c>
      <c r="L80" s="94">
        <v>46174</v>
      </c>
      <c r="M80" s="82" t="s">
        <v>12</v>
      </c>
      <c r="N80" s="82" t="s">
        <v>1822</v>
      </c>
    </row>
    <row r="81" spans="1:14" ht="43.5">
      <c r="A81" s="80">
        <v>80</v>
      </c>
      <c r="B81" s="82" t="s">
        <v>1908</v>
      </c>
      <c r="C81" s="82" t="s">
        <v>1721</v>
      </c>
      <c r="D81" s="82" t="s">
        <v>1724</v>
      </c>
      <c r="E81" s="84">
        <v>300</v>
      </c>
      <c r="F81" s="82" t="s">
        <v>15</v>
      </c>
      <c r="G81" s="82" t="s">
        <v>1749</v>
      </c>
      <c r="H81" s="89">
        <v>4.5360000000000005</v>
      </c>
      <c r="I81" s="89">
        <f t="shared" si="1"/>
        <v>1360.8000000000002</v>
      </c>
      <c r="J81" s="82" t="s">
        <v>12</v>
      </c>
      <c r="K81" s="82" t="s">
        <v>1729</v>
      </c>
      <c r="L81" s="94">
        <v>46174</v>
      </c>
      <c r="M81" s="82" t="s">
        <v>12</v>
      </c>
      <c r="N81" s="82" t="s">
        <v>1822</v>
      </c>
    </row>
    <row r="82" spans="1:14" ht="43.5">
      <c r="A82" s="80">
        <v>81</v>
      </c>
      <c r="B82" s="82" t="s">
        <v>1748</v>
      </c>
      <c r="C82" s="82" t="s">
        <v>1721</v>
      </c>
      <c r="D82" s="82" t="s">
        <v>1724</v>
      </c>
      <c r="E82" s="84">
        <v>1000</v>
      </c>
      <c r="F82" s="82" t="s">
        <v>18</v>
      </c>
      <c r="G82" s="82" t="s">
        <v>1749</v>
      </c>
      <c r="H82" s="89">
        <v>1.1340000000000001</v>
      </c>
      <c r="I82" s="89">
        <f t="shared" si="1"/>
        <v>1134.0000000000002</v>
      </c>
      <c r="J82" s="82" t="s">
        <v>12</v>
      </c>
      <c r="K82" s="82" t="s">
        <v>1716</v>
      </c>
      <c r="L82" s="94">
        <v>46174</v>
      </c>
      <c r="M82" s="82" t="s">
        <v>12</v>
      </c>
      <c r="N82" s="82" t="s">
        <v>1822</v>
      </c>
    </row>
    <row r="83" spans="1:14" ht="43.5">
      <c r="A83" s="80">
        <v>82</v>
      </c>
      <c r="B83" s="82" t="s">
        <v>1909</v>
      </c>
      <c r="C83" s="82" t="s">
        <v>1721</v>
      </c>
      <c r="D83" s="82" t="s">
        <v>1724</v>
      </c>
      <c r="E83" s="84">
        <v>4</v>
      </c>
      <c r="F83" s="82" t="s">
        <v>14</v>
      </c>
      <c r="G83" s="82" t="s">
        <v>1749</v>
      </c>
      <c r="H83" s="89">
        <v>150.69</v>
      </c>
      <c r="I83" s="89">
        <f t="shared" si="1"/>
        <v>602.76</v>
      </c>
      <c r="J83" s="82" t="s">
        <v>12</v>
      </c>
      <c r="K83" s="82" t="s">
        <v>1729</v>
      </c>
      <c r="L83" s="94">
        <v>46174</v>
      </c>
      <c r="M83" s="82" t="s">
        <v>12</v>
      </c>
      <c r="N83" s="82" t="s">
        <v>1822</v>
      </c>
    </row>
    <row r="84" spans="1:14" ht="43.5">
      <c r="A84" s="80">
        <v>83</v>
      </c>
      <c r="B84" s="82" t="s">
        <v>1910</v>
      </c>
      <c r="C84" s="82" t="s">
        <v>1721</v>
      </c>
      <c r="D84" s="82" t="s">
        <v>1724</v>
      </c>
      <c r="E84" s="84">
        <v>10</v>
      </c>
      <c r="F84" s="82" t="s">
        <v>16</v>
      </c>
      <c r="G84" s="82" t="s">
        <v>1749</v>
      </c>
      <c r="H84" s="89">
        <v>6.5</v>
      </c>
      <c r="I84" s="89">
        <f t="shared" si="1"/>
        <v>65</v>
      </c>
      <c r="J84" s="82" t="s">
        <v>12</v>
      </c>
      <c r="K84" s="82" t="s">
        <v>1729</v>
      </c>
      <c r="L84" s="94">
        <v>46174</v>
      </c>
      <c r="M84" s="82" t="s">
        <v>12</v>
      </c>
      <c r="N84" s="82" t="s">
        <v>1822</v>
      </c>
    </row>
    <row r="85" spans="1:14">
      <c r="A85" s="80">
        <v>84</v>
      </c>
      <c r="B85" s="82"/>
      <c r="C85" s="82"/>
      <c r="D85" s="82"/>
      <c r="E85" s="84"/>
      <c r="F85" s="82"/>
      <c r="G85" s="82"/>
      <c r="H85" s="89"/>
      <c r="I85" s="89"/>
      <c r="J85" s="82"/>
      <c r="K85" s="82"/>
      <c r="L85" s="94">
        <v>46174</v>
      </c>
      <c r="M85" s="82"/>
      <c r="N85" s="82"/>
    </row>
    <row r="86" spans="1:14" ht="43.5">
      <c r="A86" s="80">
        <v>85</v>
      </c>
      <c r="B86" s="82" t="s">
        <v>1911</v>
      </c>
      <c r="C86" s="82" t="s">
        <v>1721</v>
      </c>
      <c r="D86" s="82" t="s">
        <v>1724</v>
      </c>
      <c r="E86" s="84">
        <v>100</v>
      </c>
      <c r="F86" s="82" t="s">
        <v>15</v>
      </c>
      <c r="G86" s="82" t="s">
        <v>1749</v>
      </c>
      <c r="H86" s="89">
        <v>2.1816</v>
      </c>
      <c r="I86" s="89">
        <f t="shared" si="1"/>
        <v>218.16</v>
      </c>
      <c r="J86" s="82" t="s">
        <v>12</v>
      </c>
      <c r="K86" s="82" t="s">
        <v>1729</v>
      </c>
      <c r="L86" s="94">
        <v>46174</v>
      </c>
      <c r="M86" s="82" t="s">
        <v>12</v>
      </c>
      <c r="N86" s="82" t="s">
        <v>1822</v>
      </c>
    </row>
    <row r="87" spans="1:14">
      <c r="A87" s="80">
        <v>86</v>
      </c>
      <c r="B87" s="82"/>
      <c r="C87" s="82"/>
      <c r="D87" s="82"/>
      <c r="E87" s="84"/>
      <c r="F87" s="82"/>
      <c r="G87" s="82"/>
      <c r="H87" s="89"/>
      <c r="I87" s="89"/>
      <c r="J87" s="82"/>
      <c r="K87" s="82"/>
      <c r="L87" s="94">
        <v>46174</v>
      </c>
      <c r="M87" s="82"/>
      <c r="N87" s="82"/>
    </row>
    <row r="88" spans="1:14">
      <c r="A88" s="80">
        <v>87</v>
      </c>
      <c r="B88" s="82"/>
      <c r="C88" s="82"/>
      <c r="D88" s="82"/>
      <c r="E88" s="84"/>
      <c r="F88" s="82"/>
      <c r="G88" s="82"/>
      <c r="H88" s="89"/>
      <c r="I88" s="89"/>
      <c r="J88" s="82"/>
      <c r="K88" s="82"/>
      <c r="L88" s="94">
        <v>46174</v>
      </c>
      <c r="M88" s="82"/>
      <c r="N88" s="82"/>
    </row>
    <row r="89" spans="1:14">
      <c r="A89" s="80">
        <v>88</v>
      </c>
      <c r="B89" s="82"/>
      <c r="C89" s="82"/>
      <c r="D89" s="82"/>
      <c r="E89" s="84"/>
      <c r="F89" s="82"/>
      <c r="G89" s="82"/>
      <c r="H89" s="89"/>
      <c r="I89" s="89"/>
      <c r="J89" s="82"/>
      <c r="K89" s="82"/>
      <c r="L89" s="94">
        <v>46174</v>
      </c>
      <c r="M89" s="82"/>
      <c r="N89" s="82"/>
    </row>
    <row r="90" spans="1:14" ht="58">
      <c r="A90" s="80">
        <v>89</v>
      </c>
      <c r="B90" s="82" t="s">
        <v>1750</v>
      </c>
      <c r="C90" s="82" t="s">
        <v>1721</v>
      </c>
      <c r="D90" s="82" t="s">
        <v>1724</v>
      </c>
      <c r="E90" s="84">
        <v>120</v>
      </c>
      <c r="F90" s="82" t="s">
        <v>15</v>
      </c>
      <c r="G90" s="82" t="s">
        <v>1751</v>
      </c>
      <c r="H90" s="89">
        <v>34.56</v>
      </c>
      <c r="I90" s="89">
        <f t="shared" si="1"/>
        <v>4147.2000000000007</v>
      </c>
      <c r="J90" s="82" t="s">
        <v>12</v>
      </c>
      <c r="K90" s="82" t="s">
        <v>1716</v>
      </c>
      <c r="L90" s="94">
        <v>46174</v>
      </c>
      <c r="M90" s="82" t="s">
        <v>12</v>
      </c>
      <c r="N90" s="82" t="s">
        <v>1822</v>
      </c>
    </row>
    <row r="91" spans="1:14" ht="58">
      <c r="A91" s="80">
        <v>90</v>
      </c>
      <c r="B91" s="82" t="s">
        <v>1752</v>
      </c>
      <c r="C91" s="82" t="s">
        <v>1721</v>
      </c>
      <c r="D91" s="82" t="s">
        <v>1724</v>
      </c>
      <c r="E91" s="84">
        <v>6</v>
      </c>
      <c r="F91" s="82" t="s">
        <v>14</v>
      </c>
      <c r="G91" s="82" t="s">
        <v>1751</v>
      </c>
      <c r="H91" s="89">
        <v>32.886000000000003</v>
      </c>
      <c r="I91" s="89">
        <f t="shared" si="1"/>
        <v>197.31600000000003</v>
      </c>
      <c r="J91" s="82" t="s">
        <v>12</v>
      </c>
      <c r="K91" s="82" t="s">
        <v>1716</v>
      </c>
      <c r="L91" s="94">
        <v>46174</v>
      </c>
      <c r="M91" s="82" t="s">
        <v>12</v>
      </c>
      <c r="N91" s="82" t="s">
        <v>1822</v>
      </c>
    </row>
    <row r="92" spans="1:14" ht="58">
      <c r="A92" s="80">
        <v>91</v>
      </c>
      <c r="B92" s="82" t="s">
        <v>1753</v>
      </c>
      <c r="C92" s="82" t="s">
        <v>1721</v>
      </c>
      <c r="D92" s="82" t="s">
        <v>1724</v>
      </c>
      <c r="E92" s="84">
        <v>5</v>
      </c>
      <c r="F92" s="82" t="s">
        <v>16</v>
      </c>
      <c r="G92" s="82" t="s">
        <v>1751</v>
      </c>
      <c r="H92" s="89">
        <v>35.64</v>
      </c>
      <c r="I92" s="89">
        <f t="shared" si="1"/>
        <v>178.2</v>
      </c>
      <c r="J92" s="82" t="s">
        <v>12</v>
      </c>
      <c r="K92" s="82" t="s">
        <v>1716</v>
      </c>
      <c r="L92" s="94">
        <v>46174</v>
      </c>
      <c r="M92" s="82" t="s">
        <v>12</v>
      </c>
      <c r="N92" s="82" t="s">
        <v>1822</v>
      </c>
    </row>
    <row r="93" spans="1:14" ht="58">
      <c r="A93" s="80">
        <v>92</v>
      </c>
      <c r="B93" s="82" t="s">
        <v>1754</v>
      </c>
      <c r="C93" s="82" t="s">
        <v>1721</v>
      </c>
      <c r="D93" s="82" t="s">
        <v>1724</v>
      </c>
      <c r="E93" s="84">
        <v>100</v>
      </c>
      <c r="F93" s="82" t="s">
        <v>14</v>
      </c>
      <c r="G93" s="82" t="s">
        <v>1751</v>
      </c>
      <c r="H93" s="89">
        <v>0.90720000000000001</v>
      </c>
      <c r="I93" s="89">
        <f t="shared" si="1"/>
        <v>90.72</v>
      </c>
      <c r="J93" s="82" t="s">
        <v>12</v>
      </c>
      <c r="K93" s="82" t="s">
        <v>1716</v>
      </c>
      <c r="L93" s="94">
        <v>46174</v>
      </c>
      <c r="M93" s="82" t="s">
        <v>12</v>
      </c>
      <c r="N93" s="82" t="s">
        <v>1822</v>
      </c>
    </row>
    <row r="94" spans="1:14" ht="58">
      <c r="A94" s="80">
        <v>93</v>
      </c>
      <c r="B94" s="82" t="s">
        <v>1912</v>
      </c>
      <c r="C94" s="82" t="s">
        <v>1721</v>
      </c>
      <c r="D94" s="82" t="s">
        <v>1724</v>
      </c>
      <c r="E94" s="84">
        <v>5</v>
      </c>
      <c r="F94" s="82" t="s">
        <v>15</v>
      </c>
      <c r="G94" s="82" t="s">
        <v>1751</v>
      </c>
      <c r="H94" s="89">
        <v>0.6</v>
      </c>
      <c r="I94" s="89">
        <f t="shared" si="1"/>
        <v>3</v>
      </c>
      <c r="J94" s="82" t="s">
        <v>12</v>
      </c>
      <c r="K94" s="82" t="s">
        <v>1716</v>
      </c>
      <c r="L94" s="94">
        <v>46174</v>
      </c>
      <c r="M94" s="82" t="s">
        <v>12</v>
      </c>
      <c r="N94" s="82" t="s">
        <v>1822</v>
      </c>
    </row>
    <row r="95" spans="1:14" ht="58">
      <c r="A95" s="80">
        <v>94</v>
      </c>
      <c r="B95" s="82" t="s">
        <v>1756</v>
      </c>
      <c r="C95" s="82" t="s">
        <v>1721</v>
      </c>
      <c r="D95" s="82" t="s">
        <v>1724</v>
      </c>
      <c r="E95" s="84">
        <v>6</v>
      </c>
      <c r="F95" s="82" t="s">
        <v>16</v>
      </c>
      <c r="G95" s="82" t="s">
        <v>1751</v>
      </c>
      <c r="H95" s="89">
        <v>18.144000000000002</v>
      </c>
      <c r="I95" s="89">
        <f t="shared" si="1"/>
        <v>108.864</v>
      </c>
      <c r="J95" s="82" t="s">
        <v>12</v>
      </c>
      <c r="K95" s="82" t="s">
        <v>1716</v>
      </c>
      <c r="L95" s="94">
        <v>46174</v>
      </c>
      <c r="M95" s="82" t="s">
        <v>12</v>
      </c>
      <c r="N95" s="82" t="s">
        <v>1822</v>
      </c>
    </row>
    <row r="96" spans="1:14" ht="58">
      <c r="A96" s="80">
        <v>95</v>
      </c>
      <c r="B96" s="82" t="s">
        <v>1913</v>
      </c>
      <c r="C96" s="82" t="s">
        <v>1721</v>
      </c>
      <c r="D96" s="82" t="s">
        <v>1724</v>
      </c>
      <c r="E96" s="84">
        <v>2</v>
      </c>
      <c r="F96" s="82" t="s">
        <v>14</v>
      </c>
      <c r="G96" s="82" t="s">
        <v>1751</v>
      </c>
      <c r="H96" s="89">
        <v>40.823999999999998</v>
      </c>
      <c r="I96" s="89">
        <f t="shared" si="1"/>
        <v>81.647999999999996</v>
      </c>
      <c r="J96" s="82" t="s">
        <v>12</v>
      </c>
      <c r="K96" s="82" t="s">
        <v>1716</v>
      </c>
      <c r="L96" s="94">
        <v>46174</v>
      </c>
      <c r="M96" s="82" t="s">
        <v>12</v>
      </c>
      <c r="N96" s="82" t="s">
        <v>1822</v>
      </c>
    </row>
    <row r="97" spans="1:14" ht="58">
      <c r="A97" s="80">
        <v>96</v>
      </c>
      <c r="B97" s="82" t="s">
        <v>1914</v>
      </c>
      <c r="C97" s="82" t="s">
        <v>1721</v>
      </c>
      <c r="D97" s="82" t="s">
        <v>1724</v>
      </c>
      <c r="E97" s="84">
        <v>2</v>
      </c>
      <c r="F97" s="82" t="s">
        <v>14</v>
      </c>
      <c r="G97" s="82" t="s">
        <v>1751</v>
      </c>
      <c r="H97" s="89">
        <v>38.620800000000003</v>
      </c>
      <c r="I97" s="89">
        <f t="shared" si="1"/>
        <v>77.241600000000005</v>
      </c>
      <c r="J97" s="82" t="s">
        <v>12</v>
      </c>
      <c r="K97" s="82" t="s">
        <v>1716</v>
      </c>
      <c r="L97" s="94">
        <v>46174</v>
      </c>
      <c r="M97" s="82" t="s">
        <v>12</v>
      </c>
      <c r="N97" s="82" t="s">
        <v>1822</v>
      </c>
    </row>
    <row r="98" spans="1:14" ht="58">
      <c r="A98" s="80">
        <v>97</v>
      </c>
      <c r="B98" s="82" t="s">
        <v>1915</v>
      </c>
      <c r="C98" s="82" t="s">
        <v>1721</v>
      </c>
      <c r="D98" s="82" t="s">
        <v>1724</v>
      </c>
      <c r="E98" s="84">
        <v>3</v>
      </c>
      <c r="F98" s="82" t="s">
        <v>14</v>
      </c>
      <c r="G98" s="82" t="s">
        <v>1751</v>
      </c>
      <c r="H98" s="89">
        <v>13.608000000000001</v>
      </c>
      <c r="I98" s="89">
        <f t="shared" si="1"/>
        <v>40.823999999999998</v>
      </c>
      <c r="J98" s="82" t="s">
        <v>12</v>
      </c>
      <c r="K98" s="82" t="s">
        <v>1716</v>
      </c>
      <c r="L98" s="94">
        <v>46174</v>
      </c>
      <c r="M98" s="82" t="s">
        <v>12</v>
      </c>
      <c r="N98" s="82" t="s">
        <v>1822</v>
      </c>
    </row>
    <row r="99" spans="1:14" ht="58">
      <c r="A99" s="80">
        <v>98</v>
      </c>
      <c r="B99" s="82" t="s">
        <v>1916</v>
      </c>
      <c r="C99" s="82" t="s">
        <v>1721</v>
      </c>
      <c r="D99" s="82" t="s">
        <v>1724</v>
      </c>
      <c r="E99" s="84">
        <v>5</v>
      </c>
      <c r="F99" s="82" t="s">
        <v>14</v>
      </c>
      <c r="G99" s="82" t="s">
        <v>1751</v>
      </c>
      <c r="H99" s="89">
        <v>13.608000000000001</v>
      </c>
      <c r="I99" s="89">
        <f t="shared" si="1"/>
        <v>68.040000000000006</v>
      </c>
      <c r="J99" s="82" t="s">
        <v>12</v>
      </c>
      <c r="K99" s="82" t="s">
        <v>1716</v>
      </c>
      <c r="L99" s="94">
        <v>46174</v>
      </c>
      <c r="M99" s="82" t="s">
        <v>12</v>
      </c>
      <c r="N99" s="82" t="s">
        <v>1822</v>
      </c>
    </row>
    <row r="100" spans="1:14" ht="58">
      <c r="A100" s="80">
        <v>99</v>
      </c>
      <c r="B100" s="82" t="s">
        <v>1917</v>
      </c>
      <c r="C100" s="82" t="s">
        <v>1721</v>
      </c>
      <c r="D100" s="82" t="s">
        <v>1724</v>
      </c>
      <c r="E100" s="84">
        <v>2</v>
      </c>
      <c r="F100" s="82" t="s">
        <v>14</v>
      </c>
      <c r="G100" s="82" t="s">
        <v>1751</v>
      </c>
      <c r="H100" s="89">
        <v>29.700000000000003</v>
      </c>
      <c r="I100" s="89">
        <f t="shared" si="1"/>
        <v>59.400000000000006</v>
      </c>
      <c r="J100" s="82" t="s">
        <v>12</v>
      </c>
      <c r="K100" s="82" t="s">
        <v>1716</v>
      </c>
      <c r="L100" s="94">
        <v>46174</v>
      </c>
      <c r="M100" s="82" t="s">
        <v>12</v>
      </c>
      <c r="N100" s="82" t="s">
        <v>1822</v>
      </c>
    </row>
    <row r="101" spans="1:14" ht="58">
      <c r="A101" s="80">
        <v>100</v>
      </c>
      <c r="B101" s="82" t="s">
        <v>1757</v>
      </c>
      <c r="C101" s="82" t="s">
        <v>1721</v>
      </c>
      <c r="D101" s="82" t="s">
        <v>1724</v>
      </c>
      <c r="E101" s="84">
        <v>10</v>
      </c>
      <c r="F101" s="82" t="s">
        <v>14</v>
      </c>
      <c r="G101" s="82" t="s">
        <v>1751</v>
      </c>
      <c r="H101" s="89">
        <v>6.8579999999999997</v>
      </c>
      <c r="I101" s="89">
        <f t="shared" si="1"/>
        <v>68.58</v>
      </c>
      <c r="J101" s="82" t="s">
        <v>12</v>
      </c>
      <c r="K101" s="82" t="s">
        <v>1716</v>
      </c>
      <c r="L101" s="94">
        <v>46174</v>
      </c>
      <c r="M101" s="82" t="s">
        <v>12</v>
      </c>
      <c r="N101" s="82" t="s">
        <v>1822</v>
      </c>
    </row>
    <row r="102" spans="1:14" ht="58">
      <c r="A102" s="80">
        <v>101</v>
      </c>
      <c r="B102" s="82" t="s">
        <v>1918</v>
      </c>
      <c r="C102" s="82" t="s">
        <v>1721</v>
      </c>
      <c r="D102" s="82" t="s">
        <v>1724</v>
      </c>
      <c r="E102" s="84">
        <v>1</v>
      </c>
      <c r="F102" s="82" t="s">
        <v>15</v>
      </c>
      <c r="G102" s="82" t="s">
        <v>1751</v>
      </c>
      <c r="H102" s="89">
        <v>40.823999999999998</v>
      </c>
      <c r="I102" s="89">
        <f t="shared" si="1"/>
        <v>40.823999999999998</v>
      </c>
      <c r="J102" s="82" t="s">
        <v>12</v>
      </c>
      <c r="K102" s="82" t="s">
        <v>1716</v>
      </c>
      <c r="L102" s="94">
        <v>46174</v>
      </c>
      <c r="M102" s="82" t="s">
        <v>12</v>
      </c>
      <c r="N102" s="82" t="s">
        <v>1822</v>
      </c>
    </row>
    <row r="103" spans="1:14" ht="58">
      <c r="A103" s="80">
        <v>102</v>
      </c>
      <c r="B103" s="82" t="s">
        <v>1758</v>
      </c>
      <c r="C103" s="82" t="s">
        <v>1721</v>
      </c>
      <c r="D103" s="82" t="s">
        <v>1724</v>
      </c>
      <c r="E103" s="84">
        <v>3</v>
      </c>
      <c r="F103" s="82" t="s">
        <v>14</v>
      </c>
      <c r="G103" s="82" t="s">
        <v>1751</v>
      </c>
      <c r="H103" s="89">
        <v>13.155999999999999</v>
      </c>
      <c r="I103" s="89">
        <f t="shared" si="1"/>
        <v>39.467999999999996</v>
      </c>
      <c r="J103" s="82" t="s">
        <v>12</v>
      </c>
      <c r="K103" s="82" t="s">
        <v>1716</v>
      </c>
      <c r="L103" s="94">
        <v>46174</v>
      </c>
      <c r="M103" s="82" t="s">
        <v>12</v>
      </c>
      <c r="N103" s="82" t="s">
        <v>1822</v>
      </c>
    </row>
    <row r="104" spans="1:14">
      <c r="A104" s="80">
        <v>103</v>
      </c>
      <c r="B104" s="82"/>
      <c r="C104" s="82"/>
      <c r="D104" s="82"/>
      <c r="E104" s="84"/>
      <c r="F104" s="82"/>
      <c r="G104" s="82"/>
      <c r="H104" s="89"/>
      <c r="I104" s="89"/>
      <c r="J104" s="82"/>
      <c r="K104" s="82"/>
      <c r="L104" s="94">
        <v>46174</v>
      </c>
      <c r="M104" s="82"/>
      <c r="N104" s="82"/>
    </row>
    <row r="105" spans="1:14">
      <c r="A105" s="80">
        <v>104</v>
      </c>
      <c r="B105" s="82"/>
      <c r="C105" s="82"/>
      <c r="D105" s="82"/>
      <c r="E105" s="84"/>
      <c r="F105" s="82"/>
      <c r="G105" s="82"/>
      <c r="H105" s="89"/>
      <c r="I105" s="89"/>
      <c r="J105" s="82"/>
      <c r="K105" s="82"/>
      <c r="L105" s="94">
        <v>46174</v>
      </c>
      <c r="M105" s="82"/>
      <c r="N105" s="82"/>
    </row>
    <row r="106" spans="1:14">
      <c r="A106" s="80">
        <v>105</v>
      </c>
      <c r="B106" s="82"/>
      <c r="C106" s="82"/>
      <c r="D106" s="82"/>
      <c r="E106" s="84"/>
      <c r="F106" s="82"/>
      <c r="G106" s="82"/>
      <c r="H106" s="89"/>
      <c r="I106" s="89"/>
      <c r="J106" s="82"/>
      <c r="K106" s="82"/>
      <c r="L106" s="94">
        <v>46174</v>
      </c>
      <c r="M106" s="82"/>
      <c r="N106" s="82"/>
    </row>
    <row r="107" spans="1:14" ht="58">
      <c r="A107" s="80">
        <v>106</v>
      </c>
      <c r="B107" s="82" t="s">
        <v>1919</v>
      </c>
      <c r="C107" s="82" t="s">
        <v>1721</v>
      </c>
      <c r="D107" s="82" t="s">
        <v>1724</v>
      </c>
      <c r="E107" s="84">
        <v>3</v>
      </c>
      <c r="F107" s="82" t="s">
        <v>14</v>
      </c>
      <c r="G107" s="82" t="s">
        <v>1751</v>
      </c>
      <c r="H107" s="89">
        <v>3.1752000000000002</v>
      </c>
      <c r="I107" s="89">
        <f t="shared" si="1"/>
        <v>9.5256000000000007</v>
      </c>
      <c r="J107" s="82" t="s">
        <v>12</v>
      </c>
      <c r="K107" s="82" t="s">
        <v>1716</v>
      </c>
      <c r="L107" s="94">
        <v>46174</v>
      </c>
      <c r="M107" s="82" t="s">
        <v>12</v>
      </c>
      <c r="N107" s="82" t="s">
        <v>1822</v>
      </c>
    </row>
    <row r="108" spans="1:14" ht="58">
      <c r="A108" s="80">
        <v>107</v>
      </c>
      <c r="B108" s="82" t="s">
        <v>1920</v>
      </c>
      <c r="C108" s="82" t="s">
        <v>1721</v>
      </c>
      <c r="D108" s="82" t="s">
        <v>1724</v>
      </c>
      <c r="E108" s="84">
        <v>3</v>
      </c>
      <c r="F108" s="82" t="s">
        <v>14</v>
      </c>
      <c r="G108" s="82" t="s">
        <v>1751</v>
      </c>
      <c r="H108" s="89">
        <v>3.528</v>
      </c>
      <c r="I108" s="89">
        <f t="shared" si="1"/>
        <v>10.584</v>
      </c>
      <c r="J108" s="82" t="s">
        <v>12</v>
      </c>
      <c r="K108" s="82" t="s">
        <v>1716</v>
      </c>
      <c r="L108" s="94">
        <v>46174</v>
      </c>
      <c r="M108" s="82" t="s">
        <v>12</v>
      </c>
      <c r="N108" s="82" t="s">
        <v>1822</v>
      </c>
    </row>
    <row r="109" spans="1:14" ht="58">
      <c r="A109" s="80">
        <v>108</v>
      </c>
      <c r="B109" s="82" t="s">
        <v>1921</v>
      </c>
      <c r="C109" s="82" t="s">
        <v>1721</v>
      </c>
      <c r="D109" s="82" t="s">
        <v>1724</v>
      </c>
      <c r="E109" s="84">
        <v>3</v>
      </c>
      <c r="F109" s="82" t="s">
        <v>16</v>
      </c>
      <c r="G109" s="82" t="s">
        <v>1751</v>
      </c>
      <c r="H109" s="89">
        <v>2.2680000000000002</v>
      </c>
      <c r="I109" s="89">
        <f t="shared" si="1"/>
        <v>6.8040000000000003</v>
      </c>
      <c r="J109" s="82" t="s">
        <v>12</v>
      </c>
      <c r="K109" s="82" t="s">
        <v>1716</v>
      </c>
      <c r="L109" s="94">
        <v>46174</v>
      </c>
      <c r="M109" s="82" t="s">
        <v>12</v>
      </c>
      <c r="N109" s="82" t="s">
        <v>1822</v>
      </c>
    </row>
    <row r="110" spans="1:14">
      <c r="A110" s="80">
        <v>109</v>
      </c>
      <c r="B110" s="82"/>
      <c r="C110" s="82"/>
      <c r="D110" s="82"/>
      <c r="E110" s="84"/>
      <c r="F110" s="82"/>
      <c r="G110" s="82"/>
      <c r="H110" s="89"/>
      <c r="I110" s="89"/>
      <c r="J110" s="82"/>
      <c r="K110" s="82"/>
      <c r="L110" s="94">
        <v>46174</v>
      </c>
      <c r="M110" s="82"/>
      <c r="N110" s="82"/>
    </row>
    <row r="111" spans="1:14">
      <c r="A111" s="80">
        <v>110</v>
      </c>
      <c r="B111" s="82"/>
      <c r="C111" s="82"/>
      <c r="D111" s="82"/>
      <c r="E111" s="84"/>
      <c r="F111" s="82"/>
      <c r="G111" s="82"/>
      <c r="H111" s="89"/>
      <c r="I111" s="89"/>
      <c r="J111" s="82"/>
      <c r="K111" s="82"/>
      <c r="L111" s="94">
        <v>46174</v>
      </c>
      <c r="M111" s="82"/>
      <c r="N111" s="82"/>
    </row>
    <row r="112" spans="1:14" ht="58">
      <c r="A112" s="80">
        <v>111</v>
      </c>
      <c r="B112" s="82" t="s">
        <v>1922</v>
      </c>
      <c r="C112" s="82" t="s">
        <v>1721</v>
      </c>
      <c r="D112" s="82" t="s">
        <v>1724</v>
      </c>
      <c r="E112" s="84">
        <v>3</v>
      </c>
      <c r="F112" s="82" t="s">
        <v>14</v>
      </c>
      <c r="G112" s="82" t="s">
        <v>1751</v>
      </c>
      <c r="H112" s="89">
        <v>3.1752000000000002</v>
      </c>
      <c r="I112" s="89">
        <f t="shared" si="1"/>
        <v>9.5256000000000007</v>
      </c>
      <c r="J112" s="82" t="s">
        <v>12</v>
      </c>
      <c r="K112" s="82" t="s">
        <v>1716</v>
      </c>
      <c r="L112" s="94">
        <v>46174</v>
      </c>
      <c r="M112" s="82" t="s">
        <v>12</v>
      </c>
      <c r="N112" s="82" t="s">
        <v>1822</v>
      </c>
    </row>
    <row r="113" spans="1:14">
      <c r="A113" s="80">
        <v>112</v>
      </c>
      <c r="B113" s="82"/>
      <c r="C113" s="82"/>
      <c r="D113" s="82"/>
      <c r="E113" s="84"/>
      <c r="F113" s="82"/>
      <c r="G113" s="82"/>
      <c r="H113" s="89"/>
      <c r="I113" s="89"/>
      <c r="J113" s="82"/>
      <c r="K113" s="82"/>
      <c r="L113" s="94">
        <v>46174</v>
      </c>
      <c r="M113" s="82"/>
      <c r="N113" s="82"/>
    </row>
    <row r="114" spans="1:14" ht="58">
      <c r="A114" s="80">
        <v>113</v>
      </c>
      <c r="B114" s="82" t="s">
        <v>1923</v>
      </c>
      <c r="C114" s="82" t="s">
        <v>1721</v>
      </c>
      <c r="D114" s="82" t="s">
        <v>1724</v>
      </c>
      <c r="E114" s="84">
        <v>6</v>
      </c>
      <c r="F114" s="82" t="s">
        <v>14</v>
      </c>
      <c r="G114" s="82" t="s">
        <v>1751</v>
      </c>
      <c r="H114" s="89">
        <v>2.016</v>
      </c>
      <c r="I114" s="89">
        <f t="shared" si="1"/>
        <v>12.096</v>
      </c>
      <c r="J114" s="82" t="s">
        <v>12</v>
      </c>
      <c r="K114" s="82" t="s">
        <v>1716</v>
      </c>
      <c r="L114" s="94">
        <v>46174</v>
      </c>
      <c r="M114" s="82" t="s">
        <v>12</v>
      </c>
      <c r="N114" s="82" t="s">
        <v>1822</v>
      </c>
    </row>
    <row r="115" spans="1:14" ht="58">
      <c r="A115" s="80">
        <v>114</v>
      </c>
      <c r="B115" s="82" t="s">
        <v>1924</v>
      </c>
      <c r="C115" s="82" t="s">
        <v>1721</v>
      </c>
      <c r="D115" s="82" t="s">
        <v>1724</v>
      </c>
      <c r="E115" s="84">
        <v>2</v>
      </c>
      <c r="F115" s="82" t="s">
        <v>14</v>
      </c>
      <c r="G115" s="82" t="s">
        <v>1751</v>
      </c>
      <c r="H115" s="89">
        <v>5.8500000000000005</v>
      </c>
      <c r="I115" s="89">
        <f t="shared" si="1"/>
        <v>11.700000000000001</v>
      </c>
      <c r="J115" s="82" t="s">
        <v>12</v>
      </c>
      <c r="K115" s="82" t="s">
        <v>1716</v>
      </c>
      <c r="L115" s="94">
        <v>46174</v>
      </c>
      <c r="M115" s="82" t="s">
        <v>12</v>
      </c>
      <c r="N115" s="82" t="s">
        <v>1822</v>
      </c>
    </row>
    <row r="116" spans="1:14" ht="58">
      <c r="A116" s="80">
        <v>115</v>
      </c>
      <c r="B116" s="82" t="s">
        <v>1925</v>
      </c>
      <c r="C116" s="82" t="s">
        <v>1721</v>
      </c>
      <c r="D116" s="82" t="s">
        <v>1724</v>
      </c>
      <c r="E116" s="84">
        <v>3</v>
      </c>
      <c r="F116" s="82" t="s">
        <v>14</v>
      </c>
      <c r="G116" s="82" t="s">
        <v>1751</v>
      </c>
      <c r="H116" s="89">
        <v>2.7216</v>
      </c>
      <c r="I116" s="89">
        <f t="shared" si="1"/>
        <v>8.1647999999999996</v>
      </c>
      <c r="J116" s="82" t="s">
        <v>12</v>
      </c>
      <c r="K116" s="82" t="s">
        <v>1716</v>
      </c>
      <c r="L116" s="94">
        <v>46174</v>
      </c>
      <c r="M116" s="82" t="s">
        <v>12</v>
      </c>
      <c r="N116" s="82" t="s">
        <v>1822</v>
      </c>
    </row>
    <row r="117" spans="1:14" ht="43.5">
      <c r="A117" s="80">
        <v>116</v>
      </c>
      <c r="B117" s="82" t="s">
        <v>1926</v>
      </c>
      <c r="C117" s="82" t="s">
        <v>1721</v>
      </c>
      <c r="D117" s="82" t="s">
        <v>1724</v>
      </c>
      <c r="E117" s="84">
        <v>2</v>
      </c>
      <c r="F117" s="82" t="s">
        <v>19</v>
      </c>
      <c r="G117" s="82" t="s">
        <v>1797</v>
      </c>
      <c r="H117" s="89">
        <v>82.879199999999997</v>
      </c>
      <c r="I117" s="89">
        <f t="shared" si="1"/>
        <v>165.75839999999999</v>
      </c>
      <c r="J117" s="82" t="s">
        <v>12</v>
      </c>
      <c r="K117" s="82" t="s">
        <v>1729</v>
      </c>
      <c r="L117" s="94">
        <v>46174</v>
      </c>
      <c r="M117" s="82" t="s">
        <v>12</v>
      </c>
      <c r="N117" s="82" t="s">
        <v>1822</v>
      </c>
    </row>
    <row r="118" spans="1:14" ht="43.5">
      <c r="A118" s="80">
        <v>117</v>
      </c>
      <c r="B118" s="82" t="s">
        <v>1796</v>
      </c>
      <c r="C118" s="82" t="s">
        <v>1721</v>
      </c>
      <c r="D118" s="82" t="s">
        <v>1724</v>
      </c>
      <c r="E118" s="84">
        <v>15</v>
      </c>
      <c r="F118" s="82" t="s">
        <v>15</v>
      </c>
      <c r="G118" s="82" t="s">
        <v>1797</v>
      </c>
      <c r="H118" s="89">
        <v>11.232000000000001</v>
      </c>
      <c r="I118" s="89">
        <f t="shared" si="1"/>
        <v>168.48000000000002</v>
      </c>
      <c r="J118" s="82" t="s">
        <v>12</v>
      </c>
      <c r="K118" s="82" t="s">
        <v>1729</v>
      </c>
      <c r="L118" s="94">
        <v>46174</v>
      </c>
      <c r="M118" s="82" t="s">
        <v>12</v>
      </c>
      <c r="N118" s="82" t="s">
        <v>1822</v>
      </c>
    </row>
    <row r="119" spans="1:14" ht="43.5">
      <c r="A119" s="80">
        <v>118</v>
      </c>
      <c r="B119" s="82" t="s">
        <v>1927</v>
      </c>
      <c r="C119" s="82" t="s">
        <v>1721</v>
      </c>
      <c r="D119" s="82" t="s">
        <v>1724</v>
      </c>
      <c r="E119" s="84">
        <v>300</v>
      </c>
      <c r="F119" s="82" t="s">
        <v>14</v>
      </c>
      <c r="G119" s="82" t="s">
        <v>1797</v>
      </c>
      <c r="H119" s="89">
        <v>12.96</v>
      </c>
      <c r="I119" s="89">
        <f t="shared" si="1"/>
        <v>3888.0000000000005</v>
      </c>
      <c r="J119" s="82" t="s">
        <v>12</v>
      </c>
      <c r="K119" s="82" t="s">
        <v>1729</v>
      </c>
      <c r="L119" s="94">
        <v>46174</v>
      </c>
      <c r="M119" s="82" t="s">
        <v>12</v>
      </c>
      <c r="N119" s="82" t="s">
        <v>1822</v>
      </c>
    </row>
    <row r="120" spans="1:14" ht="43.5">
      <c r="A120" s="80">
        <v>119</v>
      </c>
      <c r="B120" s="82" t="s">
        <v>1928</v>
      </c>
      <c r="C120" s="82" t="s">
        <v>1721</v>
      </c>
      <c r="D120" s="82" t="s">
        <v>1724</v>
      </c>
      <c r="E120" s="84">
        <v>10</v>
      </c>
      <c r="F120" s="82" t="s">
        <v>285</v>
      </c>
      <c r="G120" s="82" t="s">
        <v>1797</v>
      </c>
      <c r="H120" s="89">
        <v>20.422800000000002</v>
      </c>
      <c r="I120" s="89">
        <f t="shared" ref="I120:I163" si="2">E120*H120</f>
        <v>204.22800000000001</v>
      </c>
      <c r="J120" s="82" t="s">
        <v>12</v>
      </c>
      <c r="K120" s="82" t="s">
        <v>1729</v>
      </c>
      <c r="L120" s="94">
        <v>46174</v>
      </c>
      <c r="M120" s="82" t="s">
        <v>12</v>
      </c>
      <c r="N120" s="82" t="s">
        <v>1822</v>
      </c>
    </row>
    <row r="121" spans="1:14" ht="43.5">
      <c r="A121" s="80">
        <v>120</v>
      </c>
      <c r="B121" s="82" t="s">
        <v>1804</v>
      </c>
      <c r="C121" s="82" t="s">
        <v>1721</v>
      </c>
      <c r="D121" s="82" t="s">
        <v>1724</v>
      </c>
      <c r="E121" s="84">
        <v>2</v>
      </c>
      <c r="F121" s="82" t="s">
        <v>19</v>
      </c>
      <c r="G121" s="82" t="s">
        <v>1797</v>
      </c>
      <c r="H121" s="89">
        <v>29.7972</v>
      </c>
      <c r="I121" s="89">
        <f t="shared" si="2"/>
        <v>59.5944</v>
      </c>
      <c r="J121" s="82" t="s">
        <v>12</v>
      </c>
      <c r="K121" s="82" t="s">
        <v>1729</v>
      </c>
      <c r="L121" s="94">
        <v>46174</v>
      </c>
      <c r="M121" s="82" t="s">
        <v>12</v>
      </c>
      <c r="N121" s="82" t="s">
        <v>1822</v>
      </c>
    </row>
    <row r="122" spans="1:14" ht="43.5">
      <c r="A122" s="80">
        <v>121</v>
      </c>
      <c r="B122" s="82" t="s">
        <v>1929</v>
      </c>
      <c r="C122" s="82" t="s">
        <v>1721</v>
      </c>
      <c r="D122" s="82" t="s">
        <v>1724</v>
      </c>
      <c r="E122" s="84">
        <v>240</v>
      </c>
      <c r="F122" s="82" t="s">
        <v>14</v>
      </c>
      <c r="G122" s="82" t="s">
        <v>1797</v>
      </c>
      <c r="H122" s="89">
        <v>5.508</v>
      </c>
      <c r="I122" s="89">
        <f t="shared" si="2"/>
        <v>1321.92</v>
      </c>
      <c r="J122" s="82" t="s">
        <v>12</v>
      </c>
      <c r="K122" s="82" t="s">
        <v>1729</v>
      </c>
      <c r="L122" s="94">
        <v>46174</v>
      </c>
      <c r="M122" s="82" t="s">
        <v>12</v>
      </c>
      <c r="N122" s="82" t="s">
        <v>1822</v>
      </c>
    </row>
    <row r="123" spans="1:14" ht="43.5">
      <c r="A123" s="80">
        <v>122</v>
      </c>
      <c r="B123" s="82" t="s">
        <v>1930</v>
      </c>
      <c r="C123" s="82" t="s">
        <v>1721</v>
      </c>
      <c r="D123" s="82" t="s">
        <v>1724</v>
      </c>
      <c r="E123" s="84">
        <v>10</v>
      </c>
      <c r="F123" s="82" t="s">
        <v>14</v>
      </c>
      <c r="G123" s="82" t="s">
        <v>1797</v>
      </c>
      <c r="H123" s="89">
        <v>22.68</v>
      </c>
      <c r="I123" s="89">
        <f t="shared" si="2"/>
        <v>226.8</v>
      </c>
      <c r="J123" s="82" t="s">
        <v>12</v>
      </c>
      <c r="K123" s="82" t="s">
        <v>1716</v>
      </c>
      <c r="L123" s="94">
        <v>46174</v>
      </c>
      <c r="M123" s="82" t="s">
        <v>12</v>
      </c>
      <c r="N123" s="82" t="s">
        <v>1822</v>
      </c>
    </row>
    <row r="124" spans="1:14" ht="43.5">
      <c r="A124" s="80">
        <v>123</v>
      </c>
      <c r="B124" s="82" t="s">
        <v>1798</v>
      </c>
      <c r="C124" s="82" t="s">
        <v>1721</v>
      </c>
      <c r="D124" s="82" t="s">
        <v>1724</v>
      </c>
      <c r="E124" s="84">
        <v>120</v>
      </c>
      <c r="F124" s="82" t="s">
        <v>17</v>
      </c>
      <c r="G124" s="82" t="s">
        <v>1797</v>
      </c>
      <c r="H124" s="89">
        <v>9.395999999999999</v>
      </c>
      <c r="I124" s="89">
        <f t="shared" si="2"/>
        <v>1127.52</v>
      </c>
      <c r="J124" s="82" t="s">
        <v>12</v>
      </c>
      <c r="K124" s="82" t="s">
        <v>1729</v>
      </c>
      <c r="L124" s="94">
        <v>46174</v>
      </c>
      <c r="M124" s="82" t="s">
        <v>12</v>
      </c>
      <c r="N124" s="82" t="s">
        <v>1822</v>
      </c>
    </row>
    <row r="125" spans="1:14" ht="43.5">
      <c r="A125" s="80">
        <v>124</v>
      </c>
      <c r="B125" s="82" t="s">
        <v>1799</v>
      </c>
      <c r="C125" s="82" t="s">
        <v>1721</v>
      </c>
      <c r="D125" s="82" t="s">
        <v>1724</v>
      </c>
      <c r="E125" s="84">
        <v>5</v>
      </c>
      <c r="F125" s="82" t="s">
        <v>285</v>
      </c>
      <c r="G125" s="82" t="s">
        <v>1797</v>
      </c>
      <c r="H125" s="89">
        <v>43.988399999999999</v>
      </c>
      <c r="I125" s="89">
        <f t="shared" si="2"/>
        <v>219.94200000000001</v>
      </c>
      <c r="J125" s="82" t="s">
        <v>12</v>
      </c>
      <c r="K125" s="82" t="s">
        <v>1729</v>
      </c>
      <c r="L125" s="94">
        <v>46174</v>
      </c>
      <c r="M125" s="82" t="s">
        <v>12</v>
      </c>
      <c r="N125" s="82" t="s">
        <v>1822</v>
      </c>
    </row>
    <row r="126" spans="1:14" ht="43.5">
      <c r="A126" s="80">
        <v>125</v>
      </c>
      <c r="B126" s="82" t="s">
        <v>1800</v>
      </c>
      <c r="C126" s="82" t="s">
        <v>1721</v>
      </c>
      <c r="D126" s="82" t="s">
        <v>1724</v>
      </c>
      <c r="E126" s="84">
        <v>120</v>
      </c>
      <c r="F126" s="82" t="s">
        <v>14</v>
      </c>
      <c r="G126" s="82" t="s">
        <v>1797</v>
      </c>
      <c r="H126" s="89">
        <v>6.8040000000000003</v>
      </c>
      <c r="I126" s="89">
        <f t="shared" si="2"/>
        <v>816.48</v>
      </c>
      <c r="J126" s="82" t="s">
        <v>12</v>
      </c>
      <c r="K126" s="82" t="s">
        <v>1729</v>
      </c>
      <c r="L126" s="94">
        <v>46174</v>
      </c>
      <c r="M126" s="82" t="s">
        <v>12</v>
      </c>
      <c r="N126" s="82" t="s">
        <v>1822</v>
      </c>
    </row>
    <row r="127" spans="1:14" ht="43.5">
      <c r="A127" s="80">
        <v>126</v>
      </c>
      <c r="B127" s="82" t="s">
        <v>1931</v>
      </c>
      <c r="C127" s="82" t="s">
        <v>1721</v>
      </c>
      <c r="D127" s="82" t="s">
        <v>1724</v>
      </c>
      <c r="E127" s="84">
        <v>2</v>
      </c>
      <c r="F127" s="82" t="s">
        <v>19</v>
      </c>
      <c r="G127" s="82" t="s">
        <v>1797</v>
      </c>
      <c r="H127" s="89">
        <v>20.023199999999999</v>
      </c>
      <c r="I127" s="89">
        <f t="shared" si="2"/>
        <v>40.046399999999998</v>
      </c>
      <c r="J127" s="82" t="s">
        <v>12</v>
      </c>
      <c r="K127" s="82" t="s">
        <v>1729</v>
      </c>
      <c r="L127" s="94">
        <v>46174</v>
      </c>
      <c r="M127" s="82" t="s">
        <v>12</v>
      </c>
      <c r="N127" s="82" t="s">
        <v>1822</v>
      </c>
    </row>
    <row r="128" spans="1:14">
      <c r="A128" s="80">
        <v>127</v>
      </c>
      <c r="B128" s="82"/>
      <c r="C128" s="82"/>
      <c r="D128" s="82"/>
      <c r="E128" s="84"/>
      <c r="F128" s="82"/>
      <c r="G128" s="82"/>
      <c r="H128" s="89"/>
      <c r="I128" s="89"/>
      <c r="J128" s="82"/>
      <c r="K128" s="82"/>
      <c r="L128" s="94">
        <v>46174</v>
      </c>
      <c r="M128" s="82"/>
      <c r="N128" s="82"/>
    </row>
    <row r="129" spans="1:14">
      <c r="A129" s="80">
        <v>128</v>
      </c>
      <c r="B129" s="82"/>
      <c r="C129" s="82"/>
      <c r="D129" s="82"/>
      <c r="E129" s="84"/>
      <c r="F129" s="82"/>
      <c r="G129" s="82"/>
      <c r="H129" s="89"/>
      <c r="I129" s="89"/>
      <c r="J129" s="82"/>
      <c r="K129" s="82"/>
      <c r="L129" s="94">
        <v>46174</v>
      </c>
      <c r="M129" s="82"/>
      <c r="N129" s="82"/>
    </row>
    <row r="130" spans="1:14" ht="43.5">
      <c r="A130" s="80">
        <v>129</v>
      </c>
      <c r="B130" s="82" t="s">
        <v>1932</v>
      </c>
      <c r="C130" s="82" t="s">
        <v>1721</v>
      </c>
      <c r="D130" s="82" t="s">
        <v>1724</v>
      </c>
      <c r="E130" s="84">
        <v>120</v>
      </c>
      <c r="F130" s="82" t="s">
        <v>285</v>
      </c>
      <c r="G130" s="82" t="s">
        <v>1797</v>
      </c>
      <c r="H130" s="89">
        <v>8.5860000000000003</v>
      </c>
      <c r="I130" s="89">
        <f t="shared" si="2"/>
        <v>1030.32</v>
      </c>
      <c r="J130" s="82" t="s">
        <v>12</v>
      </c>
      <c r="K130" s="82" t="s">
        <v>1729</v>
      </c>
      <c r="L130" s="94">
        <v>46174</v>
      </c>
      <c r="M130" s="82" t="s">
        <v>12</v>
      </c>
      <c r="N130" s="82" t="s">
        <v>1822</v>
      </c>
    </row>
    <row r="131" spans="1:14" ht="43.5">
      <c r="A131" s="80">
        <v>130</v>
      </c>
      <c r="B131" s="82" t="s">
        <v>1933</v>
      </c>
      <c r="C131" s="82" t="s">
        <v>1721</v>
      </c>
      <c r="D131" s="82" t="s">
        <v>1724</v>
      </c>
      <c r="E131" s="84">
        <v>300</v>
      </c>
      <c r="F131" s="82" t="s">
        <v>14</v>
      </c>
      <c r="G131" s="82" t="s">
        <v>1797</v>
      </c>
      <c r="H131" s="89">
        <v>2.4192000000000005</v>
      </c>
      <c r="I131" s="89">
        <f t="shared" si="2"/>
        <v>725.7600000000001</v>
      </c>
      <c r="J131" s="82" t="s">
        <v>12</v>
      </c>
      <c r="K131" s="82" t="s">
        <v>1729</v>
      </c>
      <c r="L131" s="94">
        <v>46174</v>
      </c>
      <c r="M131" s="82" t="s">
        <v>12</v>
      </c>
      <c r="N131" s="82" t="s">
        <v>1822</v>
      </c>
    </row>
    <row r="132" spans="1:14" ht="43.5">
      <c r="A132" s="80">
        <v>131</v>
      </c>
      <c r="B132" s="82" t="s">
        <v>1801</v>
      </c>
      <c r="C132" s="82" t="s">
        <v>1721</v>
      </c>
      <c r="D132" s="82" t="s">
        <v>1724</v>
      </c>
      <c r="E132" s="84">
        <v>100</v>
      </c>
      <c r="F132" s="82" t="s">
        <v>484</v>
      </c>
      <c r="G132" s="82" t="s">
        <v>1797</v>
      </c>
      <c r="H132" s="89">
        <v>1.8144</v>
      </c>
      <c r="I132" s="89">
        <f t="shared" si="2"/>
        <v>181.44</v>
      </c>
      <c r="J132" s="82" t="s">
        <v>12</v>
      </c>
      <c r="K132" s="82" t="s">
        <v>1729</v>
      </c>
      <c r="L132" s="94">
        <v>46174</v>
      </c>
      <c r="M132" s="82" t="s">
        <v>12</v>
      </c>
      <c r="N132" s="82" t="s">
        <v>1822</v>
      </c>
    </row>
    <row r="133" spans="1:14">
      <c r="A133" s="80">
        <v>132</v>
      </c>
      <c r="B133" s="82"/>
      <c r="C133" s="82"/>
      <c r="D133" s="82"/>
      <c r="E133" s="84"/>
      <c r="F133" s="82"/>
      <c r="G133" s="82"/>
      <c r="H133" s="89"/>
      <c r="I133" s="89"/>
      <c r="J133" s="82"/>
      <c r="K133" s="82"/>
      <c r="L133" s="94">
        <v>46174</v>
      </c>
      <c r="M133" s="82"/>
      <c r="N133" s="82"/>
    </row>
    <row r="134" spans="1:14" ht="43.5">
      <c r="A134" s="80">
        <v>133</v>
      </c>
      <c r="B134" s="82" t="s">
        <v>1803</v>
      </c>
      <c r="C134" s="82" t="s">
        <v>1721</v>
      </c>
      <c r="D134" s="82" t="s">
        <v>1724</v>
      </c>
      <c r="E134" s="84">
        <v>90</v>
      </c>
      <c r="F134" s="82" t="s">
        <v>15</v>
      </c>
      <c r="G134" s="82" t="s">
        <v>1797</v>
      </c>
      <c r="H134" s="89">
        <v>11.83</v>
      </c>
      <c r="I134" s="89">
        <f t="shared" si="2"/>
        <v>1064.7</v>
      </c>
      <c r="J134" s="82" t="s">
        <v>12</v>
      </c>
      <c r="K134" s="82" t="s">
        <v>1729</v>
      </c>
      <c r="L134" s="94">
        <v>46174</v>
      </c>
      <c r="M134" s="82" t="s">
        <v>12</v>
      </c>
      <c r="N134" s="82" t="s">
        <v>1822</v>
      </c>
    </row>
    <row r="135" spans="1:14" ht="43.5">
      <c r="A135" s="80">
        <v>134</v>
      </c>
      <c r="B135" s="82" t="s">
        <v>1934</v>
      </c>
      <c r="C135" s="82" t="s">
        <v>1721</v>
      </c>
      <c r="D135" s="82" t="s">
        <v>1724</v>
      </c>
      <c r="E135" s="84">
        <v>30</v>
      </c>
      <c r="F135" s="82" t="s">
        <v>14</v>
      </c>
      <c r="G135" s="82" t="s">
        <v>1797</v>
      </c>
      <c r="H135" s="89">
        <v>3.7800000000000002</v>
      </c>
      <c r="I135" s="89">
        <f t="shared" si="2"/>
        <v>113.4</v>
      </c>
      <c r="J135" s="82" t="s">
        <v>12</v>
      </c>
      <c r="K135" s="82" t="s">
        <v>1729</v>
      </c>
      <c r="L135" s="94">
        <v>46174</v>
      </c>
      <c r="M135" s="82" t="s">
        <v>12</v>
      </c>
      <c r="N135" s="82" t="s">
        <v>1822</v>
      </c>
    </row>
    <row r="136" spans="1:14" ht="43.5">
      <c r="A136" s="80">
        <v>135</v>
      </c>
      <c r="B136" s="82" t="s">
        <v>1935</v>
      </c>
      <c r="C136" s="82" t="s">
        <v>1721</v>
      </c>
      <c r="D136" s="82" t="s">
        <v>1724</v>
      </c>
      <c r="E136" s="84">
        <v>12</v>
      </c>
      <c r="F136" s="82" t="s">
        <v>14</v>
      </c>
      <c r="G136" s="82" t="s">
        <v>1797</v>
      </c>
      <c r="H136" s="89">
        <v>9.3420000000000005</v>
      </c>
      <c r="I136" s="89">
        <f t="shared" si="2"/>
        <v>112.10400000000001</v>
      </c>
      <c r="J136" s="82" t="s">
        <v>12</v>
      </c>
      <c r="K136" s="82" t="s">
        <v>1729</v>
      </c>
      <c r="L136" s="94">
        <v>46174</v>
      </c>
      <c r="M136" s="82" t="s">
        <v>12</v>
      </c>
      <c r="N136" s="82" t="s">
        <v>1822</v>
      </c>
    </row>
    <row r="137" spans="1:14" ht="43.5">
      <c r="A137" s="80">
        <v>136</v>
      </c>
      <c r="B137" s="82" t="s">
        <v>1936</v>
      </c>
      <c r="C137" s="82" t="s">
        <v>1721</v>
      </c>
      <c r="D137" s="82" t="s">
        <v>1724</v>
      </c>
      <c r="E137" s="84">
        <v>10</v>
      </c>
      <c r="F137" s="82" t="s">
        <v>14</v>
      </c>
      <c r="G137" s="82" t="s">
        <v>1797</v>
      </c>
      <c r="H137" s="89">
        <v>15.875999999999999</v>
      </c>
      <c r="I137" s="89">
        <f t="shared" si="2"/>
        <v>158.76</v>
      </c>
      <c r="J137" s="82" t="s">
        <v>12</v>
      </c>
      <c r="K137" s="82" t="s">
        <v>1729</v>
      </c>
      <c r="L137" s="94">
        <v>46174</v>
      </c>
      <c r="M137" s="82" t="s">
        <v>12</v>
      </c>
      <c r="N137" s="82" t="s">
        <v>1822</v>
      </c>
    </row>
    <row r="138" spans="1:14">
      <c r="A138" s="80">
        <v>137</v>
      </c>
      <c r="B138" s="82"/>
      <c r="C138" s="82"/>
      <c r="D138" s="82"/>
      <c r="E138" s="84"/>
      <c r="F138" s="82"/>
      <c r="G138" s="82"/>
      <c r="H138" s="89"/>
      <c r="I138" s="89"/>
      <c r="J138" s="82"/>
      <c r="K138" s="82"/>
      <c r="L138" s="94">
        <v>46174</v>
      </c>
      <c r="M138" s="82"/>
      <c r="N138" s="82"/>
    </row>
    <row r="139" spans="1:14" ht="43.5">
      <c r="A139" s="80">
        <v>138</v>
      </c>
      <c r="B139" s="82" t="s">
        <v>1937</v>
      </c>
      <c r="C139" s="82" t="s">
        <v>1721</v>
      </c>
      <c r="D139" s="82" t="s">
        <v>1724</v>
      </c>
      <c r="E139" s="84">
        <v>120</v>
      </c>
      <c r="F139" s="82" t="s">
        <v>14</v>
      </c>
      <c r="G139" s="82" t="s">
        <v>1797</v>
      </c>
      <c r="H139" s="89">
        <v>5.2379999999999995</v>
      </c>
      <c r="I139" s="89">
        <f t="shared" si="2"/>
        <v>628.55999999999995</v>
      </c>
      <c r="J139" s="82" t="s">
        <v>12</v>
      </c>
      <c r="K139" s="82" t="s">
        <v>1729</v>
      </c>
      <c r="L139" s="94">
        <v>46174</v>
      </c>
      <c r="M139" s="82" t="s">
        <v>12</v>
      </c>
      <c r="N139" s="82" t="s">
        <v>1822</v>
      </c>
    </row>
    <row r="140" spans="1:14" ht="43.5">
      <c r="A140" s="80">
        <v>139</v>
      </c>
      <c r="B140" s="82" t="s">
        <v>1938</v>
      </c>
      <c r="C140" s="82" t="s">
        <v>1721</v>
      </c>
      <c r="D140" s="82" t="s">
        <v>1724</v>
      </c>
      <c r="E140" s="84">
        <v>48</v>
      </c>
      <c r="F140" s="82" t="s">
        <v>14</v>
      </c>
      <c r="G140" s="82" t="s">
        <v>1797</v>
      </c>
      <c r="H140" s="89">
        <v>3.3264000000000005</v>
      </c>
      <c r="I140" s="89">
        <f t="shared" si="2"/>
        <v>159.66720000000004</v>
      </c>
      <c r="J140" s="82" t="s">
        <v>12</v>
      </c>
      <c r="K140" s="82" t="s">
        <v>1729</v>
      </c>
      <c r="L140" s="94">
        <v>46174</v>
      </c>
      <c r="M140" s="82" t="s">
        <v>12</v>
      </c>
      <c r="N140" s="82" t="s">
        <v>1822</v>
      </c>
    </row>
    <row r="141" spans="1:14" ht="43.5">
      <c r="A141" s="80">
        <v>140</v>
      </c>
      <c r="B141" s="82" t="s">
        <v>1939</v>
      </c>
      <c r="C141" s="82" t="s">
        <v>1721</v>
      </c>
      <c r="D141" s="82" t="s">
        <v>1724</v>
      </c>
      <c r="E141" s="84">
        <v>50</v>
      </c>
      <c r="F141" s="82" t="s">
        <v>14</v>
      </c>
      <c r="G141" s="82" t="s">
        <v>1797</v>
      </c>
      <c r="H141" s="89">
        <v>6.7284000000000006</v>
      </c>
      <c r="I141" s="89">
        <f t="shared" si="2"/>
        <v>336.42</v>
      </c>
      <c r="J141" s="82" t="s">
        <v>12</v>
      </c>
      <c r="K141" s="82" t="s">
        <v>1729</v>
      </c>
      <c r="L141" s="94">
        <v>46174</v>
      </c>
      <c r="M141" s="82" t="s">
        <v>12</v>
      </c>
      <c r="N141" s="82" t="s">
        <v>1822</v>
      </c>
    </row>
    <row r="142" spans="1:14" ht="43.5">
      <c r="A142" s="80">
        <v>141</v>
      </c>
      <c r="B142" s="82" t="s">
        <v>1940</v>
      </c>
      <c r="C142" s="82" t="s">
        <v>1721</v>
      </c>
      <c r="D142" s="82" t="s">
        <v>1724</v>
      </c>
      <c r="E142" s="84">
        <v>5</v>
      </c>
      <c r="F142" s="82" t="s">
        <v>14</v>
      </c>
      <c r="G142" s="82" t="s">
        <v>1797</v>
      </c>
      <c r="H142" s="89">
        <v>28.015200000000004</v>
      </c>
      <c r="I142" s="89">
        <f t="shared" si="2"/>
        <v>140.07600000000002</v>
      </c>
      <c r="J142" s="82" t="s">
        <v>12</v>
      </c>
      <c r="K142" s="82" t="s">
        <v>1729</v>
      </c>
      <c r="L142" s="94">
        <v>46174</v>
      </c>
      <c r="M142" s="82" t="s">
        <v>12</v>
      </c>
      <c r="N142" s="82" t="s">
        <v>1822</v>
      </c>
    </row>
    <row r="143" spans="1:14" ht="43.5">
      <c r="A143" s="80">
        <v>142</v>
      </c>
      <c r="B143" s="82" t="s">
        <v>1941</v>
      </c>
      <c r="C143" s="82" t="s">
        <v>1721</v>
      </c>
      <c r="D143" s="82" t="s">
        <v>1724</v>
      </c>
      <c r="E143" s="84">
        <v>120</v>
      </c>
      <c r="F143" s="82" t="s">
        <v>14</v>
      </c>
      <c r="G143" s="82" t="s">
        <v>1797</v>
      </c>
      <c r="H143" s="89">
        <v>0.75600000000000001</v>
      </c>
      <c r="I143" s="89">
        <f t="shared" si="2"/>
        <v>90.72</v>
      </c>
      <c r="J143" s="82" t="s">
        <v>12</v>
      </c>
      <c r="K143" s="82" t="s">
        <v>1729</v>
      </c>
      <c r="L143" s="94">
        <v>46174</v>
      </c>
      <c r="M143" s="82" t="s">
        <v>12</v>
      </c>
      <c r="N143" s="82" t="s">
        <v>1822</v>
      </c>
    </row>
    <row r="144" spans="1:14" ht="43.5">
      <c r="A144" s="80">
        <v>143</v>
      </c>
      <c r="B144" s="82" t="s">
        <v>1942</v>
      </c>
      <c r="C144" s="82" t="s">
        <v>1721</v>
      </c>
      <c r="D144" s="82" t="s">
        <v>1724</v>
      </c>
      <c r="E144" s="84">
        <v>50</v>
      </c>
      <c r="F144" s="82" t="s">
        <v>15</v>
      </c>
      <c r="G144" s="82" t="s">
        <v>1797</v>
      </c>
      <c r="H144" s="89">
        <v>2.484</v>
      </c>
      <c r="I144" s="89">
        <f t="shared" si="2"/>
        <v>124.2</v>
      </c>
      <c r="J144" s="82" t="s">
        <v>12</v>
      </c>
      <c r="K144" s="82" t="s">
        <v>1729</v>
      </c>
      <c r="L144" s="94">
        <v>46174</v>
      </c>
      <c r="M144" s="82" t="s">
        <v>12</v>
      </c>
      <c r="N144" s="82" t="s">
        <v>1822</v>
      </c>
    </row>
    <row r="145" spans="1:14" ht="43.5">
      <c r="A145" s="80">
        <v>144</v>
      </c>
      <c r="B145" s="82" t="s">
        <v>1943</v>
      </c>
      <c r="C145" s="82" t="s">
        <v>1721</v>
      </c>
      <c r="D145" s="82" t="s">
        <v>1724</v>
      </c>
      <c r="E145" s="84">
        <v>72</v>
      </c>
      <c r="F145" s="82" t="s">
        <v>14</v>
      </c>
      <c r="G145" s="82" t="s">
        <v>1797</v>
      </c>
      <c r="H145" s="89">
        <v>1.782</v>
      </c>
      <c r="I145" s="89">
        <f t="shared" si="2"/>
        <v>128.304</v>
      </c>
      <c r="J145" s="82" t="s">
        <v>12</v>
      </c>
      <c r="K145" s="82" t="s">
        <v>1729</v>
      </c>
      <c r="L145" s="94">
        <v>46174</v>
      </c>
      <c r="M145" s="82" t="s">
        <v>12</v>
      </c>
      <c r="N145" s="82" t="s">
        <v>1822</v>
      </c>
    </row>
    <row r="146" spans="1:14" ht="43.5">
      <c r="A146" s="80">
        <v>145</v>
      </c>
      <c r="B146" s="82" t="s">
        <v>1944</v>
      </c>
      <c r="C146" s="82" t="s">
        <v>1721</v>
      </c>
      <c r="D146" s="82" t="s">
        <v>1724</v>
      </c>
      <c r="E146" s="84">
        <v>5</v>
      </c>
      <c r="F146" s="82" t="s">
        <v>14</v>
      </c>
      <c r="G146" s="82" t="s">
        <v>1797</v>
      </c>
      <c r="H146" s="89">
        <v>7.4736000000000002</v>
      </c>
      <c r="I146" s="89">
        <f t="shared" si="2"/>
        <v>37.368000000000002</v>
      </c>
      <c r="J146" s="82" t="s">
        <v>12</v>
      </c>
      <c r="K146" s="82" t="s">
        <v>1729</v>
      </c>
      <c r="L146" s="94">
        <v>46174</v>
      </c>
      <c r="M146" s="82" t="s">
        <v>12</v>
      </c>
      <c r="N146" s="82" t="s">
        <v>1822</v>
      </c>
    </row>
    <row r="147" spans="1:14" ht="43.5">
      <c r="A147" s="80">
        <v>146</v>
      </c>
      <c r="B147" s="82" t="s">
        <v>1945</v>
      </c>
      <c r="C147" s="82" t="s">
        <v>1721</v>
      </c>
      <c r="D147" s="82" t="s">
        <v>1724</v>
      </c>
      <c r="E147" s="84">
        <v>80</v>
      </c>
      <c r="F147" s="82" t="s">
        <v>14</v>
      </c>
      <c r="G147" s="82" t="s">
        <v>1797</v>
      </c>
      <c r="H147" s="89">
        <v>3.1752000000000002</v>
      </c>
      <c r="I147" s="89">
        <f t="shared" si="2"/>
        <v>254.01600000000002</v>
      </c>
      <c r="J147" s="82" t="s">
        <v>12</v>
      </c>
      <c r="K147" s="82" t="s">
        <v>1729</v>
      </c>
      <c r="L147" s="94">
        <v>46174</v>
      </c>
      <c r="M147" s="82" t="s">
        <v>12</v>
      </c>
      <c r="N147" s="82" t="s">
        <v>1822</v>
      </c>
    </row>
    <row r="148" spans="1:14" ht="43.5">
      <c r="A148" s="80">
        <v>147</v>
      </c>
      <c r="B148" s="82" t="s">
        <v>1946</v>
      </c>
      <c r="C148" s="82" t="s">
        <v>1721</v>
      </c>
      <c r="D148" s="82" t="s">
        <v>1724</v>
      </c>
      <c r="E148" s="84">
        <v>10</v>
      </c>
      <c r="F148" s="82" t="s">
        <v>14</v>
      </c>
      <c r="G148" s="82" t="s">
        <v>1797</v>
      </c>
      <c r="H148" s="89">
        <v>2.2680000000000002</v>
      </c>
      <c r="I148" s="89">
        <f t="shared" si="2"/>
        <v>22.680000000000003</v>
      </c>
      <c r="J148" s="82" t="s">
        <v>12</v>
      </c>
      <c r="K148" s="82" t="s">
        <v>1729</v>
      </c>
      <c r="L148" s="94">
        <v>46174</v>
      </c>
      <c r="M148" s="82" t="s">
        <v>12</v>
      </c>
      <c r="N148" s="82" t="s">
        <v>1822</v>
      </c>
    </row>
    <row r="149" spans="1:14" ht="43.5">
      <c r="A149" s="80">
        <v>148</v>
      </c>
      <c r="B149" s="82" t="s">
        <v>1947</v>
      </c>
      <c r="C149" s="82" t="s">
        <v>1721</v>
      </c>
      <c r="D149" s="82" t="s">
        <v>1724</v>
      </c>
      <c r="E149" s="84">
        <v>5</v>
      </c>
      <c r="F149" s="82" t="s">
        <v>15</v>
      </c>
      <c r="G149" s="82" t="s">
        <v>1797</v>
      </c>
      <c r="H149" s="89">
        <v>2.7216</v>
      </c>
      <c r="I149" s="89">
        <f t="shared" si="2"/>
        <v>13.608000000000001</v>
      </c>
      <c r="J149" s="82" t="s">
        <v>12</v>
      </c>
      <c r="K149" s="82" t="s">
        <v>1729</v>
      </c>
      <c r="L149" s="94">
        <v>46174</v>
      </c>
      <c r="M149" s="82" t="s">
        <v>12</v>
      </c>
      <c r="N149" s="82" t="s">
        <v>1822</v>
      </c>
    </row>
    <row r="150" spans="1:14" ht="29">
      <c r="A150" s="80">
        <v>149</v>
      </c>
      <c r="B150" s="82" t="s">
        <v>1948</v>
      </c>
      <c r="C150" s="82" t="s">
        <v>13</v>
      </c>
      <c r="D150" s="82" t="s">
        <v>1724</v>
      </c>
      <c r="E150" s="84">
        <v>100</v>
      </c>
      <c r="F150" s="82" t="s">
        <v>14</v>
      </c>
      <c r="G150" s="82" t="s">
        <v>1949</v>
      </c>
      <c r="H150" s="89">
        <v>2000</v>
      </c>
      <c r="I150" s="89">
        <f t="shared" si="2"/>
        <v>200000</v>
      </c>
      <c r="J150" s="82" t="s">
        <v>12</v>
      </c>
      <c r="K150" s="82" t="s">
        <v>1729</v>
      </c>
      <c r="L150" s="94">
        <v>46174</v>
      </c>
      <c r="M150" s="82" t="s">
        <v>12</v>
      </c>
      <c r="N150" s="82" t="s">
        <v>1822</v>
      </c>
    </row>
    <row r="151" spans="1:14" ht="29">
      <c r="A151" s="80">
        <v>150</v>
      </c>
      <c r="B151" s="82" t="s">
        <v>1950</v>
      </c>
      <c r="C151" s="82" t="s">
        <v>13</v>
      </c>
      <c r="D151" s="82" t="s">
        <v>1724</v>
      </c>
      <c r="E151" s="84">
        <v>12</v>
      </c>
      <c r="F151" s="82" t="s">
        <v>14</v>
      </c>
      <c r="G151" s="82" t="s">
        <v>1718</v>
      </c>
      <c r="H151" s="89">
        <v>3000</v>
      </c>
      <c r="I151" s="89">
        <f t="shared" si="2"/>
        <v>36000</v>
      </c>
      <c r="J151" s="82" t="s">
        <v>12</v>
      </c>
      <c r="K151" s="82" t="s">
        <v>1729</v>
      </c>
      <c r="L151" s="94">
        <v>46174</v>
      </c>
      <c r="M151" s="82" t="s">
        <v>12</v>
      </c>
      <c r="N151" s="82" t="s">
        <v>1822</v>
      </c>
    </row>
    <row r="152" spans="1:14" ht="29">
      <c r="A152" s="80">
        <v>151</v>
      </c>
      <c r="B152" s="82" t="s">
        <v>1951</v>
      </c>
      <c r="C152" s="82" t="s">
        <v>13</v>
      </c>
      <c r="D152" s="82" t="s">
        <v>1724</v>
      </c>
      <c r="E152" s="84">
        <v>12</v>
      </c>
      <c r="F152" s="82" t="s">
        <v>14</v>
      </c>
      <c r="G152" s="82" t="s">
        <v>1718</v>
      </c>
      <c r="H152" s="89">
        <v>3000</v>
      </c>
      <c r="I152" s="89">
        <f t="shared" si="2"/>
        <v>36000</v>
      </c>
      <c r="J152" s="82" t="s">
        <v>12</v>
      </c>
      <c r="K152" s="82" t="s">
        <v>1729</v>
      </c>
      <c r="L152" s="94">
        <v>46174</v>
      </c>
      <c r="M152" s="82" t="s">
        <v>12</v>
      </c>
      <c r="N152" s="82" t="s">
        <v>1822</v>
      </c>
    </row>
    <row r="153" spans="1:14" ht="29">
      <c r="A153" s="80">
        <v>152</v>
      </c>
      <c r="B153" s="82" t="s">
        <v>1952</v>
      </c>
      <c r="C153" s="82" t="s">
        <v>13</v>
      </c>
      <c r="D153" s="82" t="s">
        <v>1724</v>
      </c>
      <c r="E153" s="84">
        <v>12</v>
      </c>
      <c r="F153" s="82" t="s">
        <v>14</v>
      </c>
      <c r="G153" s="82" t="s">
        <v>1718</v>
      </c>
      <c r="H153" s="89">
        <v>3000</v>
      </c>
      <c r="I153" s="89">
        <f t="shared" si="2"/>
        <v>36000</v>
      </c>
      <c r="J153" s="82" t="s">
        <v>12</v>
      </c>
      <c r="K153" s="82" t="s">
        <v>1729</v>
      </c>
      <c r="L153" s="94">
        <v>46174</v>
      </c>
      <c r="M153" s="82" t="s">
        <v>12</v>
      </c>
      <c r="N153" s="82" t="s">
        <v>1822</v>
      </c>
    </row>
    <row r="154" spans="1:14" ht="29">
      <c r="A154" s="80">
        <v>153</v>
      </c>
      <c r="B154" s="82" t="s">
        <v>1953</v>
      </c>
      <c r="C154" s="82" t="s">
        <v>13</v>
      </c>
      <c r="D154" s="82" t="s">
        <v>1724</v>
      </c>
      <c r="E154" s="84">
        <v>12</v>
      </c>
      <c r="F154" s="82" t="s">
        <v>14</v>
      </c>
      <c r="G154" s="82" t="s">
        <v>1718</v>
      </c>
      <c r="H154" s="89">
        <v>2000</v>
      </c>
      <c r="I154" s="89">
        <f t="shared" si="2"/>
        <v>24000</v>
      </c>
      <c r="J154" s="82" t="s">
        <v>12</v>
      </c>
      <c r="K154" s="82" t="s">
        <v>1729</v>
      </c>
      <c r="L154" s="94">
        <v>46174</v>
      </c>
      <c r="M154" s="82" t="s">
        <v>12</v>
      </c>
      <c r="N154" s="82" t="s">
        <v>1822</v>
      </c>
    </row>
    <row r="155" spans="1:14" ht="29">
      <c r="A155" s="80">
        <v>154</v>
      </c>
      <c r="B155" s="82" t="s">
        <v>1954</v>
      </c>
      <c r="C155" s="82" t="s">
        <v>13</v>
      </c>
      <c r="D155" s="82" t="s">
        <v>1724</v>
      </c>
      <c r="E155" s="84">
        <v>1</v>
      </c>
      <c r="F155" s="82" t="s">
        <v>14</v>
      </c>
      <c r="G155" s="82" t="s">
        <v>1718</v>
      </c>
      <c r="H155" s="89">
        <v>5000</v>
      </c>
      <c r="I155" s="89">
        <f t="shared" si="2"/>
        <v>5000</v>
      </c>
      <c r="J155" s="82" t="s">
        <v>12</v>
      </c>
      <c r="K155" s="82" t="s">
        <v>1702</v>
      </c>
      <c r="L155" s="94">
        <v>46174</v>
      </c>
      <c r="M155" s="82" t="s">
        <v>12</v>
      </c>
      <c r="N155" s="82" t="s">
        <v>1822</v>
      </c>
    </row>
    <row r="156" spans="1:14" ht="29">
      <c r="A156" s="80">
        <v>155</v>
      </c>
      <c r="B156" s="82" t="s">
        <v>1955</v>
      </c>
      <c r="C156" s="82" t="s">
        <v>13</v>
      </c>
      <c r="D156" s="82" t="s">
        <v>1724</v>
      </c>
      <c r="E156" s="84">
        <v>20</v>
      </c>
      <c r="F156" s="82" t="s">
        <v>14</v>
      </c>
      <c r="G156" s="82" t="s">
        <v>1718</v>
      </c>
      <c r="H156" s="89">
        <v>5000</v>
      </c>
      <c r="I156" s="89">
        <f t="shared" si="2"/>
        <v>100000</v>
      </c>
      <c r="J156" s="82" t="s">
        <v>12</v>
      </c>
      <c r="K156" s="82" t="s">
        <v>1729</v>
      </c>
      <c r="L156" s="94">
        <v>46174</v>
      </c>
      <c r="M156" s="82" t="s">
        <v>12</v>
      </c>
      <c r="N156" s="82" t="s">
        <v>1822</v>
      </c>
    </row>
    <row r="157" spans="1:14" ht="29">
      <c r="A157" s="80">
        <v>156</v>
      </c>
      <c r="B157" s="82" t="s">
        <v>1956</v>
      </c>
      <c r="C157" s="82" t="s">
        <v>13</v>
      </c>
      <c r="D157" s="82" t="s">
        <v>1724</v>
      </c>
      <c r="E157" s="84">
        <v>200</v>
      </c>
      <c r="F157" s="82" t="s">
        <v>14</v>
      </c>
      <c r="G157" s="82" t="s">
        <v>1718</v>
      </c>
      <c r="H157" s="89">
        <v>1200</v>
      </c>
      <c r="I157" s="89">
        <f t="shared" si="2"/>
        <v>240000</v>
      </c>
      <c r="J157" s="82" t="s">
        <v>12</v>
      </c>
      <c r="K157" s="82" t="s">
        <v>1729</v>
      </c>
      <c r="L157" s="94">
        <v>46174</v>
      </c>
      <c r="M157" s="82" t="s">
        <v>12</v>
      </c>
      <c r="N157" s="82" t="s">
        <v>1822</v>
      </c>
    </row>
    <row r="158" spans="1:14" ht="29">
      <c r="A158" s="80">
        <v>157</v>
      </c>
      <c r="B158" s="82" t="s">
        <v>1957</v>
      </c>
      <c r="C158" s="82" t="s">
        <v>13</v>
      </c>
      <c r="D158" s="82" t="s">
        <v>1724</v>
      </c>
      <c r="E158" s="84">
        <v>12</v>
      </c>
      <c r="F158" s="82" t="s">
        <v>14</v>
      </c>
      <c r="G158" s="82" t="s">
        <v>1958</v>
      </c>
      <c r="H158" s="89">
        <v>2179</v>
      </c>
      <c r="I158" s="89">
        <f t="shared" si="2"/>
        <v>26148</v>
      </c>
      <c r="J158" s="82" t="s">
        <v>12</v>
      </c>
      <c r="K158" s="82" t="s">
        <v>1702</v>
      </c>
      <c r="L158" s="94">
        <v>46174</v>
      </c>
      <c r="M158" s="82" t="s">
        <v>12</v>
      </c>
      <c r="N158" s="82" t="s">
        <v>1822</v>
      </c>
    </row>
    <row r="159" spans="1:14" ht="29">
      <c r="A159" s="80">
        <v>158</v>
      </c>
      <c r="B159" s="82" t="s">
        <v>1959</v>
      </c>
      <c r="C159" s="82" t="s">
        <v>13</v>
      </c>
      <c r="D159" s="82" t="s">
        <v>1724</v>
      </c>
      <c r="E159" s="84">
        <v>12</v>
      </c>
      <c r="F159" s="82" t="s">
        <v>14</v>
      </c>
      <c r="G159" s="82" t="s">
        <v>1718</v>
      </c>
      <c r="H159" s="89">
        <v>2500</v>
      </c>
      <c r="I159" s="89">
        <f t="shared" si="2"/>
        <v>30000</v>
      </c>
      <c r="J159" s="82" t="s">
        <v>12</v>
      </c>
      <c r="K159" s="82" t="s">
        <v>1729</v>
      </c>
      <c r="L159" s="94">
        <v>46174</v>
      </c>
      <c r="M159" s="82" t="s">
        <v>12</v>
      </c>
      <c r="N159" s="82" t="s">
        <v>1822</v>
      </c>
    </row>
    <row r="160" spans="1:14" ht="29">
      <c r="A160" s="80">
        <v>159</v>
      </c>
      <c r="B160" s="82" t="s">
        <v>1960</v>
      </c>
      <c r="C160" s="82" t="s">
        <v>13</v>
      </c>
      <c r="D160" s="82" t="s">
        <v>1724</v>
      </c>
      <c r="E160" s="84">
        <v>1</v>
      </c>
      <c r="F160" s="82" t="s">
        <v>14</v>
      </c>
      <c r="G160" s="82" t="s">
        <v>1718</v>
      </c>
      <c r="H160" s="89">
        <v>25000</v>
      </c>
      <c r="I160" s="89">
        <f t="shared" si="2"/>
        <v>25000</v>
      </c>
      <c r="J160" s="82" t="s">
        <v>12</v>
      </c>
      <c r="K160" s="82" t="s">
        <v>1702</v>
      </c>
      <c r="L160" s="94">
        <v>46054</v>
      </c>
      <c r="M160" s="82" t="s">
        <v>12</v>
      </c>
      <c r="N160" s="82" t="s">
        <v>1822</v>
      </c>
    </row>
    <row r="161" spans="1:14" ht="29">
      <c r="A161" s="80">
        <v>160</v>
      </c>
      <c r="B161" s="82" t="s">
        <v>1961</v>
      </c>
      <c r="C161" s="82" t="s">
        <v>13</v>
      </c>
      <c r="D161" s="82" t="s">
        <v>1724</v>
      </c>
      <c r="E161" s="84">
        <v>1</v>
      </c>
      <c r="F161" s="82" t="s">
        <v>14</v>
      </c>
      <c r="G161" s="82" t="s">
        <v>1718</v>
      </c>
      <c r="H161" s="89">
        <v>290000</v>
      </c>
      <c r="I161" s="89">
        <f t="shared" si="2"/>
        <v>290000</v>
      </c>
      <c r="J161" s="82" t="s">
        <v>12</v>
      </c>
      <c r="K161" s="82" t="s">
        <v>1702</v>
      </c>
      <c r="L161" s="94">
        <v>46296</v>
      </c>
      <c r="M161" s="82" t="s">
        <v>12</v>
      </c>
      <c r="N161" s="82" t="s">
        <v>1822</v>
      </c>
    </row>
    <row r="162" spans="1:14" ht="29">
      <c r="A162" s="80">
        <v>161</v>
      </c>
      <c r="B162" s="82" t="s">
        <v>1962</v>
      </c>
      <c r="C162" s="82" t="s">
        <v>1721</v>
      </c>
      <c r="D162" s="82" t="s">
        <v>1731</v>
      </c>
      <c r="E162" s="84">
        <v>1</v>
      </c>
      <c r="F162" s="82" t="s">
        <v>14</v>
      </c>
      <c r="G162" s="82" t="s">
        <v>1856</v>
      </c>
      <c r="H162" s="89">
        <v>5000</v>
      </c>
      <c r="I162" s="89">
        <f t="shared" si="2"/>
        <v>5000</v>
      </c>
      <c r="J162" s="82" t="s">
        <v>12</v>
      </c>
      <c r="K162" s="82" t="s">
        <v>1702</v>
      </c>
      <c r="L162" s="94">
        <v>46174</v>
      </c>
      <c r="M162" s="82" t="s">
        <v>12</v>
      </c>
      <c r="N162" s="82" t="s">
        <v>1822</v>
      </c>
    </row>
    <row r="163" spans="1:14" ht="29">
      <c r="A163" s="80">
        <v>162</v>
      </c>
      <c r="B163" s="82" t="s">
        <v>1963</v>
      </c>
      <c r="C163" s="82" t="s">
        <v>13</v>
      </c>
      <c r="D163" s="82" t="s">
        <v>1724</v>
      </c>
      <c r="E163" s="84">
        <v>12</v>
      </c>
      <c r="F163" s="82" t="s">
        <v>14</v>
      </c>
      <c r="G163" s="82" t="s">
        <v>1958</v>
      </c>
      <c r="H163" s="89">
        <v>5000</v>
      </c>
      <c r="I163" s="89">
        <f t="shared" si="2"/>
        <v>60000</v>
      </c>
      <c r="J163" s="82" t="s">
        <v>12</v>
      </c>
      <c r="K163" s="82" t="s">
        <v>1702</v>
      </c>
      <c r="L163" s="94">
        <v>46174</v>
      </c>
      <c r="M163" s="82" t="s">
        <v>12</v>
      </c>
      <c r="N163" s="82" t="s">
        <v>1822</v>
      </c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8BF25-4CAB-415E-A95D-3FC0FB347D9C}">
  <dimension ref="A1:L154"/>
  <sheetViews>
    <sheetView workbookViewId="0">
      <selection activeCell="C12" sqref="C12"/>
    </sheetView>
  </sheetViews>
  <sheetFormatPr defaultRowHeight="14.5"/>
  <cols>
    <col min="1" max="1" width="19.08984375" customWidth="1"/>
    <col min="2" max="2" width="24.26953125" customWidth="1"/>
    <col min="3" max="3" width="14.6328125" customWidth="1"/>
    <col min="4" max="4" width="20.7265625" customWidth="1"/>
    <col min="5" max="5" width="20.36328125" customWidth="1"/>
    <col min="6" max="6" width="27.54296875" customWidth="1"/>
    <col min="7" max="7" width="20.7265625" customWidth="1"/>
    <col min="8" max="8" width="17.90625" customWidth="1"/>
    <col min="9" max="9" width="21.7265625" customWidth="1"/>
    <col min="10" max="10" width="22.54296875" customWidth="1"/>
    <col min="11" max="11" width="20.7265625" customWidth="1"/>
    <col min="12" max="12" width="39.1796875" customWidth="1"/>
  </cols>
  <sheetData>
    <row r="1" spans="1:12">
      <c r="A1" s="95" t="s">
        <v>1819</v>
      </c>
      <c r="B1" s="95" t="s">
        <v>1964</v>
      </c>
      <c r="C1" s="95" t="s">
        <v>1965</v>
      </c>
      <c r="D1" s="95" t="s">
        <v>1966</v>
      </c>
      <c r="E1" s="95" t="s">
        <v>7</v>
      </c>
      <c r="F1" s="95" t="s">
        <v>1967</v>
      </c>
      <c r="G1" s="95" t="s">
        <v>2</v>
      </c>
      <c r="H1" s="95" t="s">
        <v>3</v>
      </c>
      <c r="I1" s="95" t="s">
        <v>4</v>
      </c>
      <c r="J1" s="95" t="s">
        <v>1968</v>
      </c>
      <c r="K1" s="95" t="s">
        <v>6</v>
      </c>
      <c r="L1" s="95" t="s">
        <v>10</v>
      </c>
    </row>
    <row r="2" spans="1:12">
      <c r="A2" s="96">
        <v>1</v>
      </c>
      <c r="B2" s="96" t="s">
        <v>1969</v>
      </c>
      <c r="C2" s="96" t="s">
        <v>1721</v>
      </c>
      <c r="D2" s="96">
        <v>200</v>
      </c>
      <c r="E2" s="96" t="s">
        <v>1970</v>
      </c>
      <c r="F2" s="96"/>
      <c r="G2" s="97">
        <v>5200</v>
      </c>
      <c r="H2" s="96" t="s">
        <v>12</v>
      </c>
      <c r="I2" s="96" t="s">
        <v>1971</v>
      </c>
      <c r="J2" s="98">
        <v>46023</v>
      </c>
      <c r="K2" s="96" t="s">
        <v>12</v>
      </c>
      <c r="L2" s="96" t="s">
        <v>1972</v>
      </c>
    </row>
    <row r="3" spans="1:12">
      <c r="A3" s="96">
        <v>2</v>
      </c>
      <c r="B3" s="96" t="s">
        <v>1969</v>
      </c>
      <c r="C3" s="96" t="s">
        <v>1721</v>
      </c>
      <c r="D3" s="99">
        <v>80</v>
      </c>
      <c r="E3" s="96" t="s">
        <v>1973</v>
      </c>
      <c r="F3" s="96"/>
      <c r="G3" s="97">
        <v>1100</v>
      </c>
      <c r="H3" s="96" t="s">
        <v>12</v>
      </c>
      <c r="I3" s="96" t="s">
        <v>1971</v>
      </c>
      <c r="J3" s="98">
        <v>46023</v>
      </c>
      <c r="K3" s="96" t="s">
        <v>12</v>
      </c>
      <c r="L3" s="96" t="s">
        <v>1972</v>
      </c>
    </row>
    <row r="4" spans="1:12">
      <c r="A4" s="96">
        <v>3</v>
      </c>
      <c r="B4" s="96" t="s">
        <v>1974</v>
      </c>
      <c r="C4" s="96" t="s">
        <v>1721</v>
      </c>
      <c r="D4" s="96">
        <v>100</v>
      </c>
      <c r="E4" s="96" t="s">
        <v>1975</v>
      </c>
      <c r="F4" s="96" t="s">
        <v>1976</v>
      </c>
      <c r="G4" s="97">
        <v>51450</v>
      </c>
      <c r="H4" s="96" t="s">
        <v>12</v>
      </c>
      <c r="I4" s="96" t="s">
        <v>1971</v>
      </c>
      <c r="J4" s="98">
        <v>46023</v>
      </c>
      <c r="K4" s="96" t="s">
        <v>12</v>
      </c>
      <c r="L4" s="96" t="s">
        <v>1972</v>
      </c>
    </row>
    <row r="5" spans="1:12">
      <c r="A5" s="96">
        <v>4</v>
      </c>
      <c r="B5" s="96" t="s">
        <v>1977</v>
      </c>
      <c r="C5" s="96" t="s">
        <v>1721</v>
      </c>
      <c r="D5" s="96">
        <v>80</v>
      </c>
      <c r="E5" s="96" t="s">
        <v>1978</v>
      </c>
      <c r="F5" s="96" t="s">
        <v>1979</v>
      </c>
      <c r="G5" s="97">
        <v>1200</v>
      </c>
      <c r="H5" s="96" t="s">
        <v>12</v>
      </c>
      <c r="I5" s="96" t="s">
        <v>1971</v>
      </c>
      <c r="J5" s="98">
        <v>46023</v>
      </c>
      <c r="K5" s="96" t="s">
        <v>12</v>
      </c>
      <c r="L5" s="96" t="s">
        <v>1972</v>
      </c>
    </row>
    <row r="6" spans="1:12">
      <c r="A6" s="96">
        <v>5</v>
      </c>
      <c r="B6" s="96" t="s">
        <v>1895</v>
      </c>
      <c r="C6" s="96" t="s">
        <v>1721</v>
      </c>
      <c r="D6" s="96">
        <v>80</v>
      </c>
      <c r="E6" s="96" t="s">
        <v>1978</v>
      </c>
      <c r="F6" s="96" t="s">
        <v>1979</v>
      </c>
      <c r="G6" s="97">
        <v>480</v>
      </c>
      <c r="H6" s="96" t="s">
        <v>12</v>
      </c>
      <c r="I6" s="96" t="s">
        <v>1971</v>
      </c>
      <c r="J6" s="98">
        <v>46023</v>
      </c>
      <c r="K6" s="96" t="s">
        <v>12</v>
      </c>
      <c r="L6" s="96" t="s">
        <v>1972</v>
      </c>
    </row>
    <row r="7" spans="1:12">
      <c r="A7" s="96">
        <v>6</v>
      </c>
      <c r="B7" s="96" t="s">
        <v>1980</v>
      </c>
      <c r="C7" s="96" t="s">
        <v>1721</v>
      </c>
      <c r="D7" s="96">
        <v>6</v>
      </c>
      <c r="E7" s="96" t="s">
        <v>1981</v>
      </c>
      <c r="F7" s="96" t="s">
        <v>1982</v>
      </c>
      <c r="G7" s="97">
        <v>18000</v>
      </c>
      <c r="H7" s="96" t="s">
        <v>12</v>
      </c>
      <c r="I7" s="96" t="s">
        <v>1971</v>
      </c>
      <c r="J7" s="98">
        <v>46023</v>
      </c>
      <c r="K7" s="96" t="s">
        <v>12</v>
      </c>
      <c r="L7" s="96" t="s">
        <v>1972</v>
      </c>
    </row>
    <row r="8" spans="1:12">
      <c r="A8" s="96">
        <v>7</v>
      </c>
      <c r="B8" s="96" t="s">
        <v>1983</v>
      </c>
      <c r="C8" s="96" t="s">
        <v>1721</v>
      </c>
      <c r="D8" s="96">
        <v>4</v>
      </c>
      <c r="E8" s="96" t="s">
        <v>1981</v>
      </c>
      <c r="F8" s="96" t="s">
        <v>1982</v>
      </c>
      <c r="G8" s="97">
        <v>12000</v>
      </c>
      <c r="H8" s="96" t="s">
        <v>12</v>
      </c>
      <c r="I8" s="96" t="s">
        <v>1971</v>
      </c>
      <c r="J8" s="98">
        <v>46023</v>
      </c>
      <c r="K8" s="96" t="s">
        <v>12</v>
      </c>
      <c r="L8" s="96" t="s">
        <v>1972</v>
      </c>
    </row>
    <row r="9" spans="1:12">
      <c r="A9" s="96">
        <v>8</v>
      </c>
      <c r="B9" s="96" t="s">
        <v>1984</v>
      </c>
      <c r="C9" s="96" t="s">
        <v>1721</v>
      </c>
      <c r="D9" s="96">
        <v>3</v>
      </c>
      <c r="E9" s="96" t="s">
        <v>1981</v>
      </c>
      <c r="F9" s="96" t="s">
        <v>1985</v>
      </c>
      <c r="G9" s="97">
        <v>2100</v>
      </c>
      <c r="H9" s="96" t="s">
        <v>12</v>
      </c>
      <c r="I9" s="96" t="s">
        <v>1971</v>
      </c>
      <c r="J9" s="98">
        <v>46023</v>
      </c>
      <c r="K9" s="96" t="s">
        <v>12</v>
      </c>
      <c r="L9" s="96" t="s">
        <v>1972</v>
      </c>
    </row>
    <row r="10" spans="1:12">
      <c r="A10" s="96">
        <v>9</v>
      </c>
      <c r="B10" s="96" t="s">
        <v>1986</v>
      </c>
      <c r="C10" s="96" t="s">
        <v>1721</v>
      </c>
      <c r="D10" s="96">
        <v>8</v>
      </c>
      <c r="E10" s="96" t="s">
        <v>1981</v>
      </c>
      <c r="F10" s="96" t="s">
        <v>1987</v>
      </c>
      <c r="G10" s="97">
        <v>7280</v>
      </c>
      <c r="H10" s="96" t="s">
        <v>12</v>
      </c>
      <c r="I10" s="96" t="s">
        <v>1971</v>
      </c>
      <c r="J10" s="98">
        <v>46023</v>
      </c>
      <c r="K10" s="96" t="s">
        <v>12</v>
      </c>
      <c r="L10" s="96" t="s">
        <v>1972</v>
      </c>
    </row>
    <row r="11" spans="1:12">
      <c r="A11" s="96">
        <v>10</v>
      </c>
      <c r="B11" s="96" t="s">
        <v>1988</v>
      </c>
      <c r="C11" s="96" t="s">
        <v>1721</v>
      </c>
      <c r="D11" s="96">
        <v>2</v>
      </c>
      <c r="E11" s="96" t="s">
        <v>1981</v>
      </c>
      <c r="F11" s="96" t="s">
        <v>1987</v>
      </c>
      <c r="G11" s="97">
        <v>1000</v>
      </c>
      <c r="H11" s="96" t="s">
        <v>12</v>
      </c>
      <c r="I11" s="96" t="s">
        <v>1971</v>
      </c>
      <c r="J11" s="98">
        <v>46023</v>
      </c>
      <c r="K11" s="96" t="s">
        <v>12</v>
      </c>
      <c r="L11" s="96" t="s">
        <v>1972</v>
      </c>
    </row>
    <row r="12" spans="1:12">
      <c r="A12" s="96">
        <v>11</v>
      </c>
      <c r="B12" s="96" t="s">
        <v>1989</v>
      </c>
      <c r="C12" s="96" t="s">
        <v>1721</v>
      </c>
      <c r="D12" s="96">
        <v>2</v>
      </c>
      <c r="E12" s="96" t="s">
        <v>1981</v>
      </c>
      <c r="F12" s="96" t="s">
        <v>1990</v>
      </c>
      <c r="G12" s="97">
        <v>5000</v>
      </c>
      <c r="H12" s="96" t="s">
        <v>12</v>
      </c>
      <c r="I12" s="96" t="s">
        <v>1971</v>
      </c>
      <c r="J12" s="98">
        <v>46023</v>
      </c>
      <c r="K12" s="96" t="s">
        <v>12</v>
      </c>
      <c r="L12" s="96" t="s">
        <v>1972</v>
      </c>
    </row>
    <row r="13" spans="1:12">
      <c r="A13" s="96">
        <v>12</v>
      </c>
      <c r="B13" s="96" t="s">
        <v>1991</v>
      </c>
      <c r="C13" s="96" t="s">
        <v>1721</v>
      </c>
      <c r="D13" s="96">
        <v>2</v>
      </c>
      <c r="E13" s="96" t="s">
        <v>1981</v>
      </c>
      <c r="F13" s="96" t="s">
        <v>1990</v>
      </c>
      <c r="G13" s="97">
        <v>8000</v>
      </c>
      <c r="H13" s="96" t="s">
        <v>12</v>
      </c>
      <c r="I13" s="96" t="s">
        <v>1971</v>
      </c>
      <c r="J13" s="98">
        <v>46023</v>
      </c>
      <c r="K13" s="96" t="s">
        <v>12</v>
      </c>
      <c r="L13" s="96" t="s">
        <v>1972</v>
      </c>
    </row>
    <row r="14" spans="1:12">
      <c r="A14" s="96">
        <v>13</v>
      </c>
      <c r="B14" s="96" t="s">
        <v>1992</v>
      </c>
      <c r="C14" s="96" t="s">
        <v>1721</v>
      </c>
      <c r="D14" s="96">
        <v>2</v>
      </c>
      <c r="E14" s="96" t="s">
        <v>1981</v>
      </c>
      <c r="F14" s="96" t="s">
        <v>1985</v>
      </c>
      <c r="G14" s="97">
        <v>2000</v>
      </c>
      <c r="H14" s="96" t="s">
        <v>12</v>
      </c>
      <c r="I14" s="96" t="s">
        <v>1971</v>
      </c>
      <c r="J14" s="98">
        <v>46023</v>
      </c>
      <c r="K14" s="96" t="s">
        <v>12</v>
      </c>
      <c r="L14" s="96" t="s">
        <v>1972</v>
      </c>
    </row>
    <row r="15" spans="1:12">
      <c r="A15" s="96">
        <v>14</v>
      </c>
      <c r="B15" s="96" t="s">
        <v>1993</v>
      </c>
      <c r="C15" s="96" t="s">
        <v>13</v>
      </c>
      <c r="D15" s="96">
        <v>3</v>
      </c>
      <c r="E15" s="96" t="s">
        <v>1994</v>
      </c>
      <c r="F15" s="96" t="s">
        <v>1995</v>
      </c>
      <c r="G15" s="100">
        <v>54000</v>
      </c>
      <c r="H15" s="96" t="s">
        <v>12</v>
      </c>
      <c r="I15" s="96" t="s">
        <v>1971</v>
      </c>
      <c r="J15" s="98">
        <v>46023</v>
      </c>
      <c r="K15" s="96" t="s">
        <v>12</v>
      </c>
      <c r="L15" s="96" t="s">
        <v>1972</v>
      </c>
    </row>
    <row r="16" spans="1:12">
      <c r="A16" s="96">
        <v>15</v>
      </c>
      <c r="B16" s="96" t="s">
        <v>1996</v>
      </c>
      <c r="C16" s="96" t="s">
        <v>13</v>
      </c>
      <c r="D16" s="96">
        <v>2</v>
      </c>
      <c r="E16" s="96" t="s">
        <v>1981</v>
      </c>
      <c r="F16" s="96" t="s">
        <v>1995</v>
      </c>
      <c r="G16" s="97">
        <v>24000</v>
      </c>
      <c r="H16" s="96" t="s">
        <v>12</v>
      </c>
      <c r="I16" s="96" t="s">
        <v>1971</v>
      </c>
      <c r="J16" s="98">
        <v>46023</v>
      </c>
      <c r="K16" s="96" t="s">
        <v>12</v>
      </c>
      <c r="L16" s="96" t="s">
        <v>1972</v>
      </c>
    </row>
    <row r="17" spans="1:12">
      <c r="A17" s="96">
        <v>16</v>
      </c>
      <c r="B17" s="96" t="s">
        <v>1997</v>
      </c>
      <c r="C17" s="96" t="s">
        <v>1721</v>
      </c>
      <c r="D17" s="96">
        <v>150</v>
      </c>
      <c r="E17" s="96" t="s">
        <v>1981</v>
      </c>
      <c r="F17" s="96" t="s">
        <v>1995</v>
      </c>
      <c r="G17" s="97">
        <v>1050</v>
      </c>
      <c r="H17" s="96" t="s">
        <v>12</v>
      </c>
      <c r="I17" s="96" t="s">
        <v>1971</v>
      </c>
      <c r="J17" s="98">
        <v>46023</v>
      </c>
      <c r="K17" s="96" t="s">
        <v>12</v>
      </c>
      <c r="L17" s="96" t="s">
        <v>1972</v>
      </c>
    </row>
    <row r="18" spans="1:12">
      <c r="A18" s="96">
        <v>17</v>
      </c>
      <c r="B18" s="96" t="s">
        <v>1998</v>
      </c>
      <c r="C18" s="96" t="s">
        <v>1721</v>
      </c>
      <c r="D18" s="96">
        <v>100</v>
      </c>
      <c r="E18" s="96" t="s">
        <v>1981</v>
      </c>
      <c r="F18" s="96" t="s">
        <v>1995</v>
      </c>
      <c r="G18" s="97">
        <v>1500</v>
      </c>
      <c r="H18" s="96" t="s">
        <v>12</v>
      </c>
      <c r="I18" s="96" t="s">
        <v>1971</v>
      </c>
      <c r="J18" s="98">
        <v>46023</v>
      </c>
      <c r="K18" s="96" t="s">
        <v>12</v>
      </c>
      <c r="L18" s="96" t="s">
        <v>1972</v>
      </c>
    </row>
    <row r="19" spans="1:12">
      <c r="A19" s="96">
        <v>18</v>
      </c>
      <c r="B19" s="96" t="s">
        <v>1999</v>
      </c>
      <c r="C19" s="96" t="s">
        <v>1721</v>
      </c>
      <c r="D19" s="96">
        <v>200</v>
      </c>
      <c r="E19" s="96" t="s">
        <v>1981</v>
      </c>
      <c r="F19" s="96" t="s">
        <v>1995</v>
      </c>
      <c r="G19" s="101">
        <v>3500</v>
      </c>
      <c r="H19" s="96" t="s">
        <v>12</v>
      </c>
      <c r="I19" s="96" t="s">
        <v>1971</v>
      </c>
      <c r="J19" s="98">
        <v>46023</v>
      </c>
      <c r="K19" s="96" t="s">
        <v>12</v>
      </c>
      <c r="L19" s="96" t="s">
        <v>1972</v>
      </c>
    </row>
    <row r="20" spans="1:12">
      <c r="A20" s="96">
        <v>19</v>
      </c>
      <c r="B20" s="96" t="s">
        <v>2000</v>
      </c>
      <c r="C20" s="96" t="s">
        <v>1721</v>
      </c>
      <c r="D20" s="96">
        <v>100</v>
      </c>
      <c r="E20" s="96" t="s">
        <v>1981</v>
      </c>
      <c r="F20" s="96" t="s">
        <v>1995</v>
      </c>
      <c r="G20" s="97">
        <v>1300</v>
      </c>
      <c r="H20" s="96" t="s">
        <v>12</v>
      </c>
      <c r="I20" s="96" t="s">
        <v>1971</v>
      </c>
      <c r="J20" s="98">
        <v>46023</v>
      </c>
      <c r="K20" s="96" t="s">
        <v>12</v>
      </c>
      <c r="L20" s="96" t="s">
        <v>1972</v>
      </c>
    </row>
    <row r="21" spans="1:12">
      <c r="A21" s="96">
        <v>20</v>
      </c>
      <c r="B21" s="96" t="s">
        <v>2001</v>
      </c>
      <c r="C21" s="96" t="s">
        <v>1721</v>
      </c>
      <c r="D21" s="96">
        <v>30</v>
      </c>
      <c r="E21" s="96" t="s">
        <v>1981</v>
      </c>
      <c r="F21" s="96" t="s">
        <v>1995</v>
      </c>
      <c r="G21" s="97">
        <v>1000</v>
      </c>
      <c r="H21" s="96" t="s">
        <v>12</v>
      </c>
      <c r="I21" s="96" t="s">
        <v>1971</v>
      </c>
      <c r="J21" s="98">
        <v>46023</v>
      </c>
      <c r="K21" s="96" t="s">
        <v>12</v>
      </c>
      <c r="L21" s="96" t="s">
        <v>1972</v>
      </c>
    </row>
    <row r="22" spans="1:12">
      <c r="A22" s="96">
        <v>21</v>
      </c>
      <c r="B22" s="96" t="s">
        <v>2002</v>
      </c>
      <c r="C22" s="96" t="s">
        <v>1721</v>
      </c>
      <c r="D22" s="96">
        <v>100</v>
      </c>
      <c r="E22" s="96" t="s">
        <v>1981</v>
      </c>
      <c r="F22" s="96" t="s">
        <v>1995</v>
      </c>
      <c r="G22" s="97">
        <v>1500</v>
      </c>
      <c r="H22" s="96" t="s">
        <v>12</v>
      </c>
      <c r="I22" s="96" t="s">
        <v>1971</v>
      </c>
      <c r="J22" s="98">
        <v>46023</v>
      </c>
      <c r="K22" s="96" t="s">
        <v>12</v>
      </c>
      <c r="L22" s="96" t="s">
        <v>1972</v>
      </c>
    </row>
    <row r="23" spans="1:12">
      <c r="A23" s="96">
        <v>22</v>
      </c>
      <c r="B23" s="96" t="s">
        <v>2003</v>
      </c>
      <c r="C23" s="96" t="s">
        <v>1721</v>
      </c>
      <c r="D23" s="96">
        <v>100</v>
      </c>
      <c r="E23" s="96" t="s">
        <v>1981</v>
      </c>
      <c r="F23" s="96" t="s">
        <v>1995</v>
      </c>
      <c r="G23" s="97">
        <v>1500</v>
      </c>
      <c r="H23" s="96" t="s">
        <v>12</v>
      </c>
      <c r="I23" s="96" t="s">
        <v>1971</v>
      </c>
      <c r="J23" s="98">
        <v>46023</v>
      </c>
      <c r="K23" s="96" t="s">
        <v>12</v>
      </c>
      <c r="L23" s="96" t="s">
        <v>1972</v>
      </c>
    </row>
    <row r="24" spans="1:12">
      <c r="A24" s="96">
        <v>23</v>
      </c>
      <c r="B24" s="96" t="s">
        <v>2004</v>
      </c>
      <c r="C24" s="96" t="s">
        <v>1721</v>
      </c>
      <c r="D24" s="96">
        <v>60</v>
      </c>
      <c r="E24" s="96" t="s">
        <v>1981</v>
      </c>
      <c r="F24" s="96" t="s">
        <v>1995</v>
      </c>
      <c r="G24" s="97">
        <v>1500</v>
      </c>
      <c r="H24" s="96" t="s">
        <v>12</v>
      </c>
      <c r="I24" s="96" t="s">
        <v>1971</v>
      </c>
      <c r="J24" s="98">
        <v>46023</v>
      </c>
      <c r="K24" s="96" t="s">
        <v>12</v>
      </c>
      <c r="L24" s="96" t="s">
        <v>1972</v>
      </c>
    </row>
    <row r="25" spans="1:12">
      <c r="A25" s="96">
        <v>24</v>
      </c>
      <c r="B25" s="96" t="s">
        <v>2005</v>
      </c>
      <c r="C25" s="96" t="s">
        <v>1721</v>
      </c>
      <c r="D25" s="96">
        <v>30</v>
      </c>
      <c r="E25" s="96" t="s">
        <v>1975</v>
      </c>
      <c r="F25" s="96" t="s">
        <v>1995</v>
      </c>
      <c r="G25" s="100">
        <v>4500</v>
      </c>
      <c r="H25" s="96" t="s">
        <v>12</v>
      </c>
      <c r="I25" s="96" t="s">
        <v>1971</v>
      </c>
      <c r="J25" s="98">
        <v>46023</v>
      </c>
      <c r="K25" s="96" t="s">
        <v>12</v>
      </c>
      <c r="L25" s="96" t="s">
        <v>1972</v>
      </c>
    </row>
    <row r="26" spans="1:12">
      <c r="A26" s="96">
        <v>25</v>
      </c>
      <c r="B26" s="96" t="s">
        <v>2006</v>
      </c>
      <c r="C26" s="96" t="s">
        <v>1721</v>
      </c>
      <c r="D26" s="96">
        <v>150</v>
      </c>
      <c r="E26" s="96" t="s">
        <v>1981</v>
      </c>
      <c r="F26" s="96" t="s">
        <v>1995</v>
      </c>
      <c r="G26" s="97">
        <v>1500</v>
      </c>
      <c r="H26" s="96" t="s">
        <v>12</v>
      </c>
      <c r="I26" s="96" t="s">
        <v>1971</v>
      </c>
      <c r="J26" s="98">
        <v>46023</v>
      </c>
      <c r="K26" s="96" t="s">
        <v>12</v>
      </c>
      <c r="L26" s="96" t="s">
        <v>1972</v>
      </c>
    </row>
    <row r="27" spans="1:12">
      <c r="A27" s="96">
        <v>26</v>
      </c>
      <c r="B27" s="96" t="s">
        <v>2007</v>
      </c>
      <c r="C27" s="96" t="s">
        <v>1721</v>
      </c>
      <c r="D27" s="96">
        <v>100</v>
      </c>
      <c r="E27" s="96" t="s">
        <v>1981</v>
      </c>
      <c r="F27" s="96" t="s">
        <v>1995</v>
      </c>
      <c r="G27" s="97">
        <v>1500</v>
      </c>
      <c r="H27" s="96" t="s">
        <v>12</v>
      </c>
      <c r="I27" s="96" t="s">
        <v>1971</v>
      </c>
      <c r="J27" s="98">
        <v>46023</v>
      </c>
      <c r="K27" s="96" t="s">
        <v>12</v>
      </c>
      <c r="L27" s="96" t="s">
        <v>1972</v>
      </c>
    </row>
    <row r="28" spans="1:12">
      <c r="A28" s="96">
        <v>27</v>
      </c>
      <c r="B28" s="96" t="s">
        <v>2008</v>
      </c>
      <c r="C28" s="96" t="s">
        <v>1721</v>
      </c>
      <c r="D28" s="96">
        <v>100</v>
      </c>
      <c r="E28" s="96" t="s">
        <v>1981</v>
      </c>
      <c r="F28" s="96" t="s">
        <v>1995</v>
      </c>
      <c r="G28" s="97">
        <v>1500</v>
      </c>
      <c r="H28" s="96" t="s">
        <v>12</v>
      </c>
      <c r="I28" s="96" t="s">
        <v>1971</v>
      </c>
      <c r="J28" s="98">
        <v>46023</v>
      </c>
      <c r="K28" s="96" t="s">
        <v>12</v>
      </c>
      <c r="L28" s="96" t="s">
        <v>1972</v>
      </c>
    </row>
    <row r="29" spans="1:12">
      <c r="A29" s="96">
        <v>28</v>
      </c>
      <c r="B29" s="96" t="s">
        <v>2009</v>
      </c>
      <c r="C29" s="96" t="s">
        <v>1721</v>
      </c>
      <c r="D29" s="96">
        <v>200</v>
      </c>
      <c r="E29" s="96" t="s">
        <v>1981</v>
      </c>
      <c r="F29" s="96" t="s">
        <v>1995</v>
      </c>
      <c r="G29" s="97">
        <v>1500</v>
      </c>
      <c r="H29" s="96" t="s">
        <v>12</v>
      </c>
      <c r="I29" s="96" t="s">
        <v>1971</v>
      </c>
      <c r="J29" s="98">
        <v>46023</v>
      </c>
      <c r="K29" s="96" t="s">
        <v>12</v>
      </c>
      <c r="L29" s="96" t="s">
        <v>1972</v>
      </c>
    </row>
    <row r="30" spans="1:12">
      <c r="A30" s="96">
        <v>29</v>
      </c>
      <c r="B30" s="96" t="s">
        <v>2010</v>
      </c>
      <c r="C30" s="96" t="s">
        <v>1721</v>
      </c>
      <c r="D30" s="96">
        <v>200</v>
      </c>
      <c r="E30" s="96" t="s">
        <v>1981</v>
      </c>
      <c r="F30" s="96" t="s">
        <v>1995</v>
      </c>
      <c r="G30" s="97">
        <v>1200</v>
      </c>
      <c r="H30" s="96" t="s">
        <v>12</v>
      </c>
      <c r="I30" s="96" t="s">
        <v>1971</v>
      </c>
      <c r="J30" s="98">
        <v>46023</v>
      </c>
      <c r="K30" s="96" t="s">
        <v>12</v>
      </c>
      <c r="L30" s="96" t="s">
        <v>1972</v>
      </c>
    </row>
    <row r="31" spans="1:12">
      <c r="A31" s="96">
        <v>30</v>
      </c>
      <c r="B31" s="96" t="s">
        <v>2011</v>
      </c>
      <c r="C31" s="96" t="s">
        <v>1721</v>
      </c>
      <c r="D31" s="96">
        <v>60</v>
      </c>
      <c r="E31" s="96" t="s">
        <v>1981</v>
      </c>
      <c r="F31" s="96" t="s">
        <v>1995</v>
      </c>
      <c r="G31" s="97">
        <v>1200</v>
      </c>
      <c r="H31" s="96" t="s">
        <v>12</v>
      </c>
      <c r="I31" s="96" t="s">
        <v>1971</v>
      </c>
      <c r="J31" s="98">
        <v>46023</v>
      </c>
      <c r="K31" s="96" t="s">
        <v>12</v>
      </c>
      <c r="L31" s="96" t="s">
        <v>1972</v>
      </c>
    </row>
    <row r="32" spans="1:12">
      <c r="A32" s="96">
        <v>31</v>
      </c>
      <c r="B32" s="96" t="s">
        <v>2012</v>
      </c>
      <c r="C32" s="96" t="s">
        <v>1721</v>
      </c>
      <c r="D32" s="96">
        <v>100</v>
      </c>
      <c r="E32" s="96" t="s">
        <v>2013</v>
      </c>
      <c r="F32" s="96" t="s">
        <v>1995</v>
      </c>
      <c r="G32" s="97">
        <v>1500</v>
      </c>
      <c r="H32" s="96" t="s">
        <v>12</v>
      </c>
      <c r="I32" s="96" t="s">
        <v>1971</v>
      </c>
      <c r="J32" s="98">
        <v>46023</v>
      </c>
      <c r="K32" s="96" t="s">
        <v>12</v>
      </c>
      <c r="L32" s="96" t="s">
        <v>1972</v>
      </c>
    </row>
    <row r="33" spans="1:12">
      <c r="A33" s="96">
        <v>32</v>
      </c>
      <c r="B33" s="96" t="s">
        <v>2014</v>
      </c>
      <c r="C33" s="96" t="s">
        <v>1721</v>
      </c>
      <c r="D33" s="96">
        <v>30</v>
      </c>
      <c r="E33" s="96" t="s">
        <v>1981</v>
      </c>
      <c r="F33" s="96" t="s">
        <v>1995</v>
      </c>
      <c r="G33" s="97">
        <v>1000</v>
      </c>
      <c r="H33" s="96" t="s">
        <v>12</v>
      </c>
      <c r="I33" s="96" t="s">
        <v>1971</v>
      </c>
      <c r="J33" s="98">
        <v>46023</v>
      </c>
      <c r="K33" s="96" t="s">
        <v>12</v>
      </c>
      <c r="L33" s="96" t="s">
        <v>1972</v>
      </c>
    </row>
    <row r="34" spans="1:12">
      <c r="A34" s="96">
        <v>33</v>
      </c>
      <c r="B34" s="96" t="s">
        <v>2015</v>
      </c>
      <c r="C34" s="96" t="s">
        <v>1721</v>
      </c>
      <c r="D34" s="96">
        <v>100</v>
      </c>
      <c r="E34" s="96" t="s">
        <v>1978</v>
      </c>
      <c r="F34" s="96" t="s">
        <v>1995</v>
      </c>
      <c r="G34" s="97">
        <v>700</v>
      </c>
      <c r="H34" s="96" t="s">
        <v>12</v>
      </c>
      <c r="I34" s="96" t="s">
        <v>1971</v>
      </c>
      <c r="J34" s="98">
        <v>46023</v>
      </c>
      <c r="K34" s="96" t="s">
        <v>12</v>
      </c>
      <c r="L34" s="96" t="s">
        <v>1972</v>
      </c>
    </row>
    <row r="35" spans="1:12">
      <c r="A35" s="96">
        <v>34</v>
      </c>
      <c r="B35" s="96" t="s">
        <v>2016</v>
      </c>
      <c r="C35" s="96" t="s">
        <v>1721</v>
      </c>
      <c r="D35" s="96">
        <v>50</v>
      </c>
      <c r="E35" s="96" t="s">
        <v>1981</v>
      </c>
      <c r="F35" s="96" t="s">
        <v>1995</v>
      </c>
      <c r="G35" s="97">
        <v>400</v>
      </c>
      <c r="H35" s="96" t="s">
        <v>12</v>
      </c>
      <c r="I35" s="96" t="s">
        <v>1971</v>
      </c>
      <c r="J35" s="98">
        <v>46023</v>
      </c>
      <c r="K35" s="96" t="s">
        <v>12</v>
      </c>
      <c r="L35" s="96" t="s">
        <v>1972</v>
      </c>
    </row>
    <row r="36" spans="1:12">
      <c r="A36" s="96">
        <v>35</v>
      </c>
      <c r="B36" s="96" t="s">
        <v>2017</v>
      </c>
      <c r="C36" s="96" t="s">
        <v>1721</v>
      </c>
      <c r="D36" s="96">
        <v>200</v>
      </c>
      <c r="E36" s="96" t="s">
        <v>1978</v>
      </c>
      <c r="F36" s="96" t="s">
        <v>1995</v>
      </c>
      <c r="G36" s="97">
        <v>4400</v>
      </c>
      <c r="H36" s="96" t="s">
        <v>12</v>
      </c>
      <c r="I36" s="96" t="s">
        <v>1971</v>
      </c>
      <c r="J36" s="98">
        <v>46023</v>
      </c>
      <c r="K36" s="96" t="s">
        <v>12</v>
      </c>
      <c r="L36" s="96" t="s">
        <v>1972</v>
      </c>
    </row>
    <row r="37" spans="1:12">
      <c r="A37" s="96">
        <v>36</v>
      </c>
      <c r="B37" s="96" t="s">
        <v>2018</v>
      </c>
      <c r="C37" s="96" t="s">
        <v>1721</v>
      </c>
      <c r="D37" s="96">
        <v>40</v>
      </c>
      <c r="E37" s="96" t="s">
        <v>1978</v>
      </c>
      <c r="F37" s="96" t="s">
        <v>1995</v>
      </c>
      <c r="G37" s="97">
        <v>520</v>
      </c>
      <c r="H37" s="96" t="s">
        <v>12</v>
      </c>
      <c r="I37" s="96" t="s">
        <v>1971</v>
      </c>
      <c r="J37" s="98">
        <v>46023</v>
      </c>
      <c r="K37" s="96" t="s">
        <v>12</v>
      </c>
      <c r="L37" s="96" t="s">
        <v>1972</v>
      </c>
    </row>
    <row r="38" spans="1:12">
      <c r="A38" s="96">
        <v>38</v>
      </c>
      <c r="B38" s="96" t="s">
        <v>2019</v>
      </c>
      <c r="C38" s="96" t="s">
        <v>1721</v>
      </c>
      <c r="D38" s="96">
        <v>100</v>
      </c>
      <c r="E38" s="96" t="s">
        <v>1981</v>
      </c>
      <c r="F38" s="96" t="s">
        <v>1995</v>
      </c>
      <c r="G38" s="97">
        <v>1300</v>
      </c>
      <c r="H38" s="96" t="s">
        <v>12</v>
      </c>
      <c r="I38" s="96" t="s">
        <v>1971</v>
      </c>
      <c r="J38" s="98">
        <v>46023</v>
      </c>
      <c r="K38" s="96" t="s">
        <v>12</v>
      </c>
      <c r="L38" s="96" t="s">
        <v>1972</v>
      </c>
    </row>
    <row r="39" spans="1:12">
      <c r="A39" s="96">
        <v>39</v>
      </c>
      <c r="B39" s="96" t="s">
        <v>2020</v>
      </c>
      <c r="C39" s="96" t="s">
        <v>1721</v>
      </c>
      <c r="D39" s="96">
        <v>80</v>
      </c>
      <c r="E39" s="96" t="s">
        <v>1981</v>
      </c>
      <c r="F39" s="96" t="s">
        <v>1995</v>
      </c>
      <c r="G39" s="97">
        <v>4000</v>
      </c>
      <c r="H39" s="96" t="s">
        <v>12</v>
      </c>
      <c r="I39" s="96" t="s">
        <v>1971</v>
      </c>
      <c r="J39" s="98">
        <v>46023</v>
      </c>
      <c r="K39" s="96" t="s">
        <v>12</v>
      </c>
      <c r="L39" s="96" t="s">
        <v>1972</v>
      </c>
    </row>
    <row r="40" spans="1:12">
      <c r="A40" s="96">
        <v>40</v>
      </c>
      <c r="B40" s="96" t="s">
        <v>2021</v>
      </c>
      <c r="C40" s="96" t="s">
        <v>1721</v>
      </c>
      <c r="D40" s="96">
        <v>80</v>
      </c>
      <c r="E40" s="96" t="s">
        <v>1981</v>
      </c>
      <c r="F40" s="96" t="s">
        <v>1995</v>
      </c>
      <c r="G40" s="97">
        <v>4000</v>
      </c>
      <c r="H40" s="96" t="s">
        <v>12</v>
      </c>
      <c r="I40" s="96" t="s">
        <v>1971</v>
      </c>
      <c r="J40" s="98">
        <v>46023</v>
      </c>
      <c r="K40" s="96" t="s">
        <v>12</v>
      </c>
      <c r="L40" s="96" t="s">
        <v>1972</v>
      </c>
    </row>
    <row r="41" spans="1:12">
      <c r="A41" s="96">
        <v>41</v>
      </c>
      <c r="B41" s="96" t="s">
        <v>2022</v>
      </c>
      <c r="C41" s="96" t="s">
        <v>1721</v>
      </c>
      <c r="D41" s="96">
        <v>1</v>
      </c>
      <c r="E41" s="96" t="s">
        <v>1981</v>
      </c>
      <c r="F41" s="96" t="s">
        <v>1995</v>
      </c>
      <c r="G41" s="97">
        <v>240</v>
      </c>
      <c r="H41" s="96" t="s">
        <v>12</v>
      </c>
      <c r="I41" s="96" t="s">
        <v>1971</v>
      </c>
      <c r="J41" s="98">
        <v>46023</v>
      </c>
      <c r="K41" s="96" t="s">
        <v>12</v>
      </c>
      <c r="L41" s="96" t="s">
        <v>1972</v>
      </c>
    </row>
    <row r="42" spans="1:12">
      <c r="A42" s="96">
        <v>42</v>
      </c>
      <c r="B42" s="96" t="s">
        <v>2023</v>
      </c>
      <c r="C42" s="96" t="s">
        <v>1721</v>
      </c>
      <c r="D42" s="96">
        <v>100</v>
      </c>
      <c r="E42" s="96" t="s">
        <v>1981</v>
      </c>
      <c r="F42" s="96" t="s">
        <v>1995</v>
      </c>
      <c r="G42" s="97">
        <v>3000</v>
      </c>
      <c r="H42" s="96" t="s">
        <v>12</v>
      </c>
      <c r="I42" s="96" t="s">
        <v>1971</v>
      </c>
      <c r="J42" s="98">
        <v>46023</v>
      </c>
      <c r="K42" s="96" t="s">
        <v>12</v>
      </c>
      <c r="L42" s="96" t="s">
        <v>1972</v>
      </c>
    </row>
    <row r="43" spans="1:12">
      <c r="A43" s="96">
        <v>45</v>
      </c>
      <c r="B43" s="96" t="s">
        <v>2024</v>
      </c>
      <c r="C43" s="96" t="s">
        <v>1721</v>
      </c>
      <c r="D43" s="96">
        <v>30</v>
      </c>
      <c r="E43" s="96" t="s">
        <v>1981</v>
      </c>
      <c r="F43" s="96" t="s">
        <v>1995</v>
      </c>
      <c r="G43" s="97">
        <v>1500</v>
      </c>
      <c r="H43" s="96" t="s">
        <v>12</v>
      </c>
      <c r="I43" s="96" t="s">
        <v>1971</v>
      </c>
      <c r="J43" s="98">
        <v>46023</v>
      </c>
      <c r="K43" s="96" t="s">
        <v>12</v>
      </c>
      <c r="L43" s="96" t="s">
        <v>1972</v>
      </c>
    </row>
    <row r="44" spans="1:12">
      <c r="A44" s="96">
        <v>46</v>
      </c>
      <c r="B44" s="96" t="s">
        <v>2025</v>
      </c>
      <c r="C44" s="96" t="s">
        <v>1721</v>
      </c>
      <c r="D44" s="96">
        <v>50</v>
      </c>
      <c r="E44" s="96" t="s">
        <v>1981</v>
      </c>
      <c r="F44" s="96" t="s">
        <v>1995</v>
      </c>
      <c r="G44" s="97">
        <v>1000</v>
      </c>
      <c r="H44" s="96" t="s">
        <v>12</v>
      </c>
      <c r="I44" s="96" t="s">
        <v>1971</v>
      </c>
      <c r="J44" s="98">
        <v>46023</v>
      </c>
      <c r="K44" s="96" t="s">
        <v>12</v>
      </c>
      <c r="L44" s="96" t="s">
        <v>1972</v>
      </c>
    </row>
    <row r="45" spans="1:12">
      <c r="A45" s="96">
        <v>47</v>
      </c>
      <c r="B45" s="96" t="s">
        <v>2026</v>
      </c>
      <c r="C45" s="96" t="s">
        <v>1721</v>
      </c>
      <c r="D45" s="96">
        <v>50</v>
      </c>
      <c r="E45" s="96" t="s">
        <v>1981</v>
      </c>
      <c r="F45" s="96" t="s">
        <v>1995</v>
      </c>
      <c r="G45" s="97">
        <v>1000</v>
      </c>
      <c r="H45" s="96" t="s">
        <v>12</v>
      </c>
      <c r="I45" s="96" t="s">
        <v>1971</v>
      </c>
      <c r="J45" s="98">
        <v>46023</v>
      </c>
      <c r="K45" s="96" t="s">
        <v>12</v>
      </c>
      <c r="L45" s="96" t="s">
        <v>1972</v>
      </c>
    </row>
    <row r="46" spans="1:12">
      <c r="A46" s="96">
        <v>48</v>
      </c>
      <c r="B46" s="96" t="s">
        <v>1929</v>
      </c>
      <c r="C46" s="96" t="s">
        <v>1721</v>
      </c>
      <c r="D46" s="96">
        <v>300</v>
      </c>
      <c r="E46" s="96" t="s">
        <v>1981</v>
      </c>
      <c r="F46" s="96" t="s">
        <v>1995</v>
      </c>
      <c r="G46" s="97">
        <v>3000</v>
      </c>
      <c r="H46" s="96" t="s">
        <v>12</v>
      </c>
      <c r="I46" s="96" t="s">
        <v>1971</v>
      </c>
      <c r="J46" s="98">
        <v>46023</v>
      </c>
      <c r="K46" s="96" t="s">
        <v>12</v>
      </c>
      <c r="L46" s="96" t="s">
        <v>1972</v>
      </c>
    </row>
    <row r="47" spans="1:12">
      <c r="A47" s="96">
        <v>49</v>
      </c>
      <c r="B47" s="96" t="s">
        <v>2027</v>
      </c>
      <c r="C47" s="96" t="s">
        <v>1721</v>
      </c>
      <c r="D47" s="96">
        <v>100</v>
      </c>
      <c r="E47" s="96" t="s">
        <v>1978</v>
      </c>
      <c r="F47" s="96" t="s">
        <v>1995</v>
      </c>
      <c r="G47" s="100">
        <v>1000</v>
      </c>
      <c r="H47" s="96" t="s">
        <v>12</v>
      </c>
      <c r="I47" s="96" t="s">
        <v>1971</v>
      </c>
      <c r="J47" s="98">
        <v>46023</v>
      </c>
      <c r="K47" s="96" t="s">
        <v>12</v>
      </c>
      <c r="L47" s="96" t="s">
        <v>1972</v>
      </c>
    </row>
    <row r="48" spans="1:12">
      <c r="A48" s="96">
        <v>50</v>
      </c>
      <c r="B48" s="96" t="s">
        <v>2028</v>
      </c>
      <c r="C48" s="96" t="s">
        <v>1721</v>
      </c>
      <c r="D48" s="96">
        <v>100</v>
      </c>
      <c r="E48" s="96" t="s">
        <v>1981</v>
      </c>
      <c r="F48" s="96" t="s">
        <v>1995</v>
      </c>
      <c r="G48" s="97">
        <v>500</v>
      </c>
      <c r="H48" s="96" t="s">
        <v>12</v>
      </c>
      <c r="I48" s="96" t="s">
        <v>1971</v>
      </c>
      <c r="J48" s="98">
        <v>46023</v>
      </c>
      <c r="K48" s="96" t="s">
        <v>12</v>
      </c>
      <c r="L48" s="96" t="s">
        <v>1972</v>
      </c>
    </row>
    <row r="49" spans="1:12">
      <c r="A49" s="96">
        <v>51</v>
      </c>
      <c r="B49" s="96" t="s">
        <v>2029</v>
      </c>
      <c r="C49" s="96" t="s">
        <v>1721</v>
      </c>
      <c r="D49" s="96">
        <v>100</v>
      </c>
      <c r="E49" s="96" t="s">
        <v>1981</v>
      </c>
      <c r="F49" s="96" t="s">
        <v>1995</v>
      </c>
      <c r="G49" s="97">
        <v>500</v>
      </c>
      <c r="H49" s="96" t="s">
        <v>12</v>
      </c>
      <c r="I49" s="96" t="s">
        <v>1971</v>
      </c>
      <c r="J49" s="98">
        <v>46023</v>
      </c>
      <c r="K49" s="96" t="s">
        <v>12</v>
      </c>
      <c r="L49" s="96" t="s">
        <v>1972</v>
      </c>
    </row>
    <row r="50" spans="1:12">
      <c r="A50" s="96">
        <v>52</v>
      </c>
      <c r="B50" s="96" t="s">
        <v>2030</v>
      </c>
      <c r="C50" s="96" t="s">
        <v>1721</v>
      </c>
      <c r="D50" s="96">
        <v>1000</v>
      </c>
      <c r="E50" s="96" t="s">
        <v>1978</v>
      </c>
      <c r="F50" s="96" t="s">
        <v>1995</v>
      </c>
      <c r="G50" s="102">
        <v>18000</v>
      </c>
      <c r="H50" s="96" t="s">
        <v>12</v>
      </c>
      <c r="I50" s="96" t="s">
        <v>1971</v>
      </c>
      <c r="J50" s="98">
        <v>46023</v>
      </c>
      <c r="K50" s="96" t="s">
        <v>12</v>
      </c>
      <c r="L50" s="96" t="s">
        <v>1972</v>
      </c>
    </row>
    <row r="51" spans="1:12">
      <c r="A51" s="96">
        <v>53</v>
      </c>
      <c r="B51" s="96" t="s">
        <v>2031</v>
      </c>
      <c r="C51" s="96" t="s">
        <v>1721</v>
      </c>
      <c r="D51" s="96">
        <v>500</v>
      </c>
      <c r="E51" s="96" t="s">
        <v>1978</v>
      </c>
      <c r="F51" s="96" t="s">
        <v>1995</v>
      </c>
      <c r="G51" s="97">
        <v>7000</v>
      </c>
      <c r="H51" s="96" t="s">
        <v>12</v>
      </c>
      <c r="I51" s="96" t="s">
        <v>1971</v>
      </c>
      <c r="J51" s="98">
        <v>46023</v>
      </c>
      <c r="K51" s="96" t="s">
        <v>12</v>
      </c>
      <c r="L51" s="96" t="s">
        <v>1972</v>
      </c>
    </row>
    <row r="52" spans="1:12">
      <c r="A52" s="96">
        <v>55</v>
      </c>
      <c r="B52" s="96" t="s">
        <v>2032</v>
      </c>
      <c r="C52" s="96" t="s">
        <v>1721</v>
      </c>
      <c r="D52" s="96">
        <v>100</v>
      </c>
      <c r="E52" s="96" t="s">
        <v>1981</v>
      </c>
      <c r="F52" s="96" t="s">
        <v>1995</v>
      </c>
      <c r="G52" s="97">
        <v>2400</v>
      </c>
      <c r="H52" s="96" t="s">
        <v>12</v>
      </c>
      <c r="I52" s="96" t="s">
        <v>1971</v>
      </c>
      <c r="J52" s="98">
        <v>46023</v>
      </c>
      <c r="K52" s="96" t="s">
        <v>12</v>
      </c>
      <c r="L52" s="96" t="s">
        <v>1972</v>
      </c>
    </row>
    <row r="53" spans="1:12">
      <c r="A53" s="96">
        <v>56</v>
      </c>
      <c r="B53" s="96" t="s">
        <v>2033</v>
      </c>
      <c r="C53" s="96" t="s">
        <v>1721</v>
      </c>
      <c r="D53" s="96">
        <v>100</v>
      </c>
      <c r="E53" s="96" t="s">
        <v>1981</v>
      </c>
      <c r="F53" s="96" t="s">
        <v>1995</v>
      </c>
      <c r="G53" s="97">
        <v>2000</v>
      </c>
      <c r="H53" s="96" t="s">
        <v>12</v>
      </c>
      <c r="I53" s="96" t="s">
        <v>1971</v>
      </c>
      <c r="J53" s="98">
        <v>46023</v>
      </c>
      <c r="K53" s="96" t="s">
        <v>12</v>
      </c>
      <c r="L53" s="96" t="s">
        <v>1972</v>
      </c>
    </row>
    <row r="54" spans="1:12">
      <c r="A54" s="96">
        <v>57</v>
      </c>
      <c r="B54" s="96" t="s">
        <v>2034</v>
      </c>
      <c r="C54" s="96" t="s">
        <v>1721</v>
      </c>
      <c r="D54" s="96">
        <v>100</v>
      </c>
      <c r="E54" s="96" t="s">
        <v>1981</v>
      </c>
      <c r="F54" s="96" t="s">
        <v>1995</v>
      </c>
      <c r="G54" s="97">
        <v>2000</v>
      </c>
      <c r="H54" s="96" t="s">
        <v>12</v>
      </c>
      <c r="I54" s="96" t="s">
        <v>1971</v>
      </c>
      <c r="J54" s="98">
        <v>46023</v>
      </c>
      <c r="K54" s="96" t="s">
        <v>12</v>
      </c>
      <c r="L54" s="96" t="s">
        <v>1972</v>
      </c>
    </row>
    <row r="55" spans="1:12">
      <c r="A55" s="96">
        <v>58</v>
      </c>
      <c r="B55" s="96" t="s">
        <v>2035</v>
      </c>
      <c r="C55" s="96" t="s">
        <v>1721</v>
      </c>
      <c r="D55" s="96">
        <v>100</v>
      </c>
      <c r="E55" s="96" t="s">
        <v>1981</v>
      </c>
      <c r="F55" s="96" t="s">
        <v>1995</v>
      </c>
      <c r="G55" s="97">
        <v>2000</v>
      </c>
      <c r="H55" s="96" t="s">
        <v>12</v>
      </c>
      <c r="I55" s="96" t="s">
        <v>1971</v>
      </c>
      <c r="J55" s="98">
        <v>46023</v>
      </c>
      <c r="K55" s="96" t="s">
        <v>12</v>
      </c>
      <c r="L55" s="96" t="s">
        <v>1972</v>
      </c>
    </row>
    <row r="56" spans="1:12">
      <c r="A56" s="96">
        <v>59</v>
      </c>
      <c r="B56" s="96" t="s">
        <v>2036</v>
      </c>
      <c r="C56" s="96" t="s">
        <v>1721</v>
      </c>
      <c r="D56" s="96">
        <v>100</v>
      </c>
      <c r="E56" s="96" t="s">
        <v>1981</v>
      </c>
      <c r="F56" s="96" t="s">
        <v>1995</v>
      </c>
      <c r="G56" s="97">
        <v>1500</v>
      </c>
      <c r="H56" s="96" t="s">
        <v>12</v>
      </c>
      <c r="I56" s="96" t="s">
        <v>1971</v>
      </c>
      <c r="J56" s="98">
        <v>46023</v>
      </c>
      <c r="K56" s="96" t="s">
        <v>12</v>
      </c>
      <c r="L56" s="96" t="s">
        <v>1972</v>
      </c>
    </row>
    <row r="57" spans="1:12">
      <c r="A57" s="96">
        <v>67</v>
      </c>
      <c r="B57" s="96" t="s">
        <v>2037</v>
      </c>
      <c r="C57" s="96" t="s">
        <v>1721</v>
      </c>
      <c r="D57" s="96">
        <v>100</v>
      </c>
      <c r="E57" s="96" t="s">
        <v>1981</v>
      </c>
      <c r="F57" s="96" t="s">
        <v>1995</v>
      </c>
      <c r="G57" s="100">
        <v>2500</v>
      </c>
      <c r="H57" s="96" t="s">
        <v>12</v>
      </c>
      <c r="I57" s="96" t="s">
        <v>1971</v>
      </c>
      <c r="J57" s="98">
        <v>46023</v>
      </c>
      <c r="K57" s="96" t="s">
        <v>12</v>
      </c>
      <c r="L57" s="96" t="s">
        <v>1972</v>
      </c>
    </row>
    <row r="58" spans="1:12">
      <c r="A58" s="96">
        <v>70</v>
      </c>
      <c r="B58" s="96" t="s">
        <v>2038</v>
      </c>
      <c r="C58" s="96" t="s">
        <v>1721</v>
      </c>
      <c r="D58" s="96">
        <v>100</v>
      </c>
      <c r="E58" s="96" t="s">
        <v>1981</v>
      </c>
      <c r="F58" s="96" t="s">
        <v>1995</v>
      </c>
      <c r="G58" s="97">
        <v>1500</v>
      </c>
      <c r="H58" s="96" t="s">
        <v>12</v>
      </c>
      <c r="I58" s="96" t="s">
        <v>1971</v>
      </c>
      <c r="J58" s="98">
        <v>46023</v>
      </c>
      <c r="K58" s="96" t="s">
        <v>12</v>
      </c>
      <c r="L58" s="96" t="s">
        <v>1972</v>
      </c>
    </row>
    <row r="59" spans="1:12">
      <c r="A59" s="96">
        <v>72</v>
      </c>
      <c r="B59" s="96" t="s">
        <v>2039</v>
      </c>
      <c r="C59" s="96" t="s">
        <v>1721</v>
      </c>
      <c r="D59" s="96">
        <v>50</v>
      </c>
      <c r="E59" s="96" t="s">
        <v>1981</v>
      </c>
      <c r="F59" s="96" t="s">
        <v>1995</v>
      </c>
      <c r="G59" s="97">
        <v>500</v>
      </c>
      <c r="H59" s="96" t="s">
        <v>12</v>
      </c>
      <c r="I59" s="96" t="s">
        <v>1971</v>
      </c>
      <c r="J59" s="98">
        <v>46023</v>
      </c>
      <c r="K59" s="96" t="s">
        <v>12</v>
      </c>
      <c r="L59" s="96" t="s">
        <v>1972</v>
      </c>
    </row>
    <row r="60" spans="1:12">
      <c r="A60" s="96">
        <v>74</v>
      </c>
      <c r="B60" s="96" t="s">
        <v>2040</v>
      </c>
      <c r="C60" s="96" t="s">
        <v>1721</v>
      </c>
      <c r="D60" s="96">
        <v>10</v>
      </c>
      <c r="E60" s="96" t="s">
        <v>1981</v>
      </c>
      <c r="F60" s="96" t="s">
        <v>1995</v>
      </c>
      <c r="G60" s="102">
        <v>2500</v>
      </c>
      <c r="H60" s="96" t="s">
        <v>12</v>
      </c>
      <c r="I60" s="96" t="s">
        <v>1971</v>
      </c>
      <c r="J60" s="98">
        <v>46023</v>
      </c>
      <c r="K60" s="96" t="s">
        <v>12</v>
      </c>
      <c r="L60" s="96" t="s">
        <v>1972</v>
      </c>
    </row>
    <row r="61" spans="1:12">
      <c r="A61" s="96">
        <v>77</v>
      </c>
      <c r="B61" s="96" t="s">
        <v>2041</v>
      </c>
      <c r="C61" s="96" t="s">
        <v>1721</v>
      </c>
      <c r="D61" s="96">
        <v>300</v>
      </c>
      <c r="E61" s="96" t="s">
        <v>1981</v>
      </c>
      <c r="F61" s="96" t="s">
        <v>1976</v>
      </c>
      <c r="G61" s="97">
        <v>6300</v>
      </c>
      <c r="H61" s="96" t="s">
        <v>12</v>
      </c>
      <c r="I61" s="96" t="s">
        <v>1971</v>
      </c>
      <c r="J61" s="98">
        <v>46023</v>
      </c>
      <c r="K61" s="96" t="s">
        <v>12</v>
      </c>
      <c r="L61" s="96" t="s">
        <v>1972</v>
      </c>
    </row>
    <row r="62" spans="1:12">
      <c r="A62" s="96">
        <v>78</v>
      </c>
      <c r="B62" s="96" t="s">
        <v>2042</v>
      </c>
      <c r="C62" s="96" t="s">
        <v>1721</v>
      </c>
      <c r="D62" s="96">
        <v>300</v>
      </c>
      <c r="E62" s="96" t="s">
        <v>1981</v>
      </c>
      <c r="F62" s="96" t="s">
        <v>1976</v>
      </c>
      <c r="G62" s="97">
        <v>6000</v>
      </c>
      <c r="H62" s="96" t="s">
        <v>12</v>
      </c>
      <c r="I62" s="96" t="s">
        <v>1971</v>
      </c>
      <c r="J62" s="98">
        <v>46023</v>
      </c>
      <c r="K62" s="96" t="s">
        <v>12</v>
      </c>
      <c r="L62" s="96" t="s">
        <v>1972</v>
      </c>
    </row>
    <row r="63" spans="1:12">
      <c r="A63" s="96">
        <v>79</v>
      </c>
      <c r="B63" s="96" t="s">
        <v>2043</v>
      </c>
      <c r="C63" s="96" t="s">
        <v>1721</v>
      </c>
      <c r="D63" s="96">
        <v>300</v>
      </c>
      <c r="E63" s="96" t="s">
        <v>1981</v>
      </c>
      <c r="F63" s="96" t="s">
        <v>1976</v>
      </c>
      <c r="G63" s="97">
        <v>6000</v>
      </c>
      <c r="H63" s="96" t="s">
        <v>12</v>
      </c>
      <c r="I63" s="96" t="s">
        <v>1971</v>
      </c>
      <c r="J63" s="98">
        <v>46023</v>
      </c>
      <c r="K63" s="96" t="s">
        <v>12</v>
      </c>
      <c r="L63" s="96" t="s">
        <v>1972</v>
      </c>
    </row>
    <row r="64" spans="1:12">
      <c r="A64" s="96">
        <v>80</v>
      </c>
      <c r="B64" s="96" t="s">
        <v>2044</v>
      </c>
      <c r="C64" s="96" t="s">
        <v>1721</v>
      </c>
      <c r="D64" s="96">
        <v>300</v>
      </c>
      <c r="E64" s="96" t="s">
        <v>1981</v>
      </c>
      <c r="F64" s="96" t="s">
        <v>1976</v>
      </c>
      <c r="G64" s="97">
        <v>6000</v>
      </c>
      <c r="H64" s="96" t="s">
        <v>12</v>
      </c>
      <c r="I64" s="96" t="s">
        <v>1971</v>
      </c>
      <c r="J64" s="98">
        <v>46023</v>
      </c>
      <c r="K64" s="96" t="s">
        <v>12</v>
      </c>
      <c r="L64" s="96" t="s">
        <v>1972</v>
      </c>
    </row>
    <row r="65" spans="1:12">
      <c r="A65" s="96">
        <v>81</v>
      </c>
      <c r="B65" s="96" t="s">
        <v>2045</v>
      </c>
      <c r="C65" s="96" t="s">
        <v>1721</v>
      </c>
      <c r="D65" s="96">
        <v>300</v>
      </c>
      <c r="E65" s="96" t="s">
        <v>1981</v>
      </c>
      <c r="F65" s="96" t="s">
        <v>1976</v>
      </c>
      <c r="G65" s="97">
        <v>5400</v>
      </c>
      <c r="H65" s="96" t="s">
        <v>12</v>
      </c>
      <c r="I65" s="96" t="s">
        <v>1971</v>
      </c>
      <c r="J65" s="98">
        <v>46023</v>
      </c>
      <c r="K65" s="96" t="s">
        <v>12</v>
      </c>
      <c r="L65" s="96" t="s">
        <v>1972</v>
      </c>
    </row>
    <row r="66" spans="1:12">
      <c r="A66" s="96">
        <v>82</v>
      </c>
      <c r="B66" s="96" t="s">
        <v>2046</v>
      </c>
      <c r="C66" s="96" t="s">
        <v>1721</v>
      </c>
      <c r="D66" s="96">
        <v>300</v>
      </c>
      <c r="E66" s="96" t="s">
        <v>1981</v>
      </c>
      <c r="F66" s="96" t="s">
        <v>1976</v>
      </c>
      <c r="G66" s="97">
        <v>7500</v>
      </c>
      <c r="H66" s="96" t="s">
        <v>12</v>
      </c>
      <c r="I66" s="96" t="s">
        <v>1971</v>
      </c>
      <c r="J66" s="98">
        <v>46023</v>
      </c>
      <c r="K66" s="96" t="s">
        <v>12</v>
      </c>
      <c r="L66" s="96" t="s">
        <v>1972</v>
      </c>
    </row>
    <row r="67" spans="1:12">
      <c r="A67" s="96">
        <v>84</v>
      </c>
      <c r="B67" s="96" t="s">
        <v>2047</v>
      </c>
      <c r="C67" s="96" t="s">
        <v>1721</v>
      </c>
      <c r="D67" s="96">
        <v>300</v>
      </c>
      <c r="E67" s="96" t="s">
        <v>1981</v>
      </c>
      <c r="F67" s="96" t="s">
        <v>1976</v>
      </c>
      <c r="G67" s="97">
        <v>3000</v>
      </c>
      <c r="H67" s="96" t="s">
        <v>12</v>
      </c>
      <c r="I67" s="96" t="s">
        <v>1971</v>
      </c>
      <c r="J67" s="98">
        <v>46023</v>
      </c>
      <c r="K67" s="96" t="s">
        <v>12</v>
      </c>
      <c r="L67" s="96" t="s">
        <v>1972</v>
      </c>
    </row>
    <row r="68" spans="1:12">
      <c r="A68" s="96">
        <v>86</v>
      </c>
      <c r="B68" s="96" t="s">
        <v>2048</v>
      </c>
      <c r="C68" s="96" t="s">
        <v>1721</v>
      </c>
      <c r="D68" s="96">
        <v>300</v>
      </c>
      <c r="E68" s="96" t="s">
        <v>1981</v>
      </c>
      <c r="F68" s="96" t="s">
        <v>1976</v>
      </c>
      <c r="G68" s="97">
        <v>4500</v>
      </c>
      <c r="H68" s="96" t="s">
        <v>12</v>
      </c>
      <c r="I68" s="96" t="s">
        <v>1971</v>
      </c>
      <c r="J68" s="98">
        <v>46023</v>
      </c>
      <c r="K68" s="96" t="s">
        <v>12</v>
      </c>
      <c r="L68" s="96" t="s">
        <v>1972</v>
      </c>
    </row>
    <row r="69" spans="1:12">
      <c r="A69" s="96">
        <v>87</v>
      </c>
      <c r="B69" s="96" t="s">
        <v>2049</v>
      </c>
      <c r="C69" s="96" t="s">
        <v>1721</v>
      </c>
      <c r="D69" s="96">
        <v>300</v>
      </c>
      <c r="E69" s="96" t="s">
        <v>1981</v>
      </c>
      <c r="F69" s="96" t="s">
        <v>1976</v>
      </c>
      <c r="G69" s="97">
        <v>6000</v>
      </c>
      <c r="H69" s="96" t="s">
        <v>12</v>
      </c>
      <c r="I69" s="96" t="s">
        <v>1971</v>
      </c>
      <c r="J69" s="98">
        <v>46023</v>
      </c>
      <c r="K69" s="96" t="s">
        <v>12</v>
      </c>
      <c r="L69" s="96" t="s">
        <v>1972</v>
      </c>
    </row>
    <row r="70" spans="1:12">
      <c r="A70" s="96">
        <v>88</v>
      </c>
      <c r="B70" s="96" t="s">
        <v>2050</v>
      </c>
      <c r="C70" s="96" t="s">
        <v>1721</v>
      </c>
      <c r="D70" s="96">
        <v>100</v>
      </c>
      <c r="E70" s="96" t="s">
        <v>1981</v>
      </c>
      <c r="F70" s="96" t="s">
        <v>1976</v>
      </c>
      <c r="G70" s="97">
        <v>3000</v>
      </c>
      <c r="H70" s="96" t="s">
        <v>12</v>
      </c>
      <c r="I70" s="96" t="s">
        <v>1971</v>
      </c>
      <c r="J70" s="98">
        <v>46023</v>
      </c>
      <c r="K70" s="96" t="s">
        <v>12</v>
      </c>
      <c r="L70" s="96" t="s">
        <v>1972</v>
      </c>
    </row>
    <row r="71" spans="1:12">
      <c r="A71" s="96">
        <v>89</v>
      </c>
      <c r="B71" s="96" t="s">
        <v>2051</v>
      </c>
      <c r="C71" s="96" t="s">
        <v>1721</v>
      </c>
      <c r="D71" s="96">
        <v>100</v>
      </c>
      <c r="E71" s="96" t="s">
        <v>1981</v>
      </c>
      <c r="F71" s="96" t="s">
        <v>1976</v>
      </c>
      <c r="G71" s="97">
        <v>6000</v>
      </c>
      <c r="H71" s="96" t="s">
        <v>12</v>
      </c>
      <c r="I71" s="96" t="s">
        <v>1971</v>
      </c>
      <c r="J71" s="98">
        <v>46023</v>
      </c>
      <c r="K71" s="96" t="s">
        <v>12</v>
      </c>
      <c r="L71" s="96" t="s">
        <v>1972</v>
      </c>
    </row>
    <row r="72" spans="1:12">
      <c r="A72" s="96">
        <v>90</v>
      </c>
      <c r="B72" s="96" t="s">
        <v>2052</v>
      </c>
      <c r="C72" s="96" t="s">
        <v>1721</v>
      </c>
      <c r="D72" s="96">
        <v>100</v>
      </c>
      <c r="E72" s="96" t="s">
        <v>1981</v>
      </c>
      <c r="F72" s="96" t="s">
        <v>1976</v>
      </c>
      <c r="G72" s="97">
        <v>6000</v>
      </c>
      <c r="H72" s="96" t="s">
        <v>12</v>
      </c>
      <c r="I72" s="96" t="s">
        <v>1971</v>
      </c>
      <c r="J72" s="98">
        <v>46023</v>
      </c>
      <c r="K72" s="96" t="s">
        <v>12</v>
      </c>
      <c r="L72" s="96" t="s">
        <v>1972</v>
      </c>
    </row>
    <row r="73" spans="1:12">
      <c r="A73" s="96">
        <v>91</v>
      </c>
      <c r="B73" s="96" t="s">
        <v>2053</v>
      </c>
      <c r="C73" s="96" t="s">
        <v>1721</v>
      </c>
      <c r="D73" s="96">
        <v>20</v>
      </c>
      <c r="E73" s="96" t="s">
        <v>1981</v>
      </c>
      <c r="F73" s="96" t="s">
        <v>1976</v>
      </c>
      <c r="G73" s="97">
        <v>4000</v>
      </c>
      <c r="H73" s="96" t="s">
        <v>12</v>
      </c>
      <c r="I73" s="96" t="s">
        <v>1971</v>
      </c>
      <c r="J73" s="98">
        <v>46023</v>
      </c>
      <c r="K73" s="96" t="s">
        <v>12</v>
      </c>
      <c r="L73" s="96" t="s">
        <v>1972</v>
      </c>
    </row>
    <row r="74" spans="1:12">
      <c r="A74" s="96">
        <v>92</v>
      </c>
      <c r="B74" s="96" t="s">
        <v>2054</v>
      </c>
      <c r="C74" s="96" t="s">
        <v>1721</v>
      </c>
      <c r="D74" s="96">
        <v>300</v>
      </c>
      <c r="E74" s="96" t="s">
        <v>1981</v>
      </c>
      <c r="F74" s="96" t="s">
        <v>1976</v>
      </c>
      <c r="G74" s="97">
        <v>1000</v>
      </c>
      <c r="H74" s="96" t="s">
        <v>12</v>
      </c>
      <c r="I74" s="96" t="s">
        <v>1971</v>
      </c>
      <c r="J74" s="98">
        <v>46023</v>
      </c>
      <c r="K74" s="96" t="s">
        <v>12</v>
      </c>
      <c r="L74" s="96" t="s">
        <v>1972</v>
      </c>
    </row>
    <row r="75" spans="1:12">
      <c r="A75" s="96">
        <v>93</v>
      </c>
      <c r="B75" s="96" t="s">
        <v>2055</v>
      </c>
      <c r="C75" s="96" t="s">
        <v>1721</v>
      </c>
      <c r="D75" s="96">
        <v>300</v>
      </c>
      <c r="E75" s="96" t="s">
        <v>1981</v>
      </c>
      <c r="F75" s="96" t="s">
        <v>1976</v>
      </c>
      <c r="G75" s="97">
        <v>1000</v>
      </c>
      <c r="H75" s="96" t="s">
        <v>12</v>
      </c>
      <c r="I75" s="96" t="s">
        <v>1971</v>
      </c>
      <c r="J75" s="98">
        <v>46023</v>
      </c>
      <c r="K75" s="96" t="s">
        <v>12</v>
      </c>
      <c r="L75" s="96" t="s">
        <v>1972</v>
      </c>
    </row>
    <row r="76" spans="1:12">
      <c r="A76" s="96">
        <v>94</v>
      </c>
      <c r="B76" s="96" t="s">
        <v>2056</v>
      </c>
      <c r="C76" s="96" t="s">
        <v>1721</v>
      </c>
      <c r="D76" s="96">
        <v>100</v>
      </c>
      <c r="E76" s="96" t="s">
        <v>1981</v>
      </c>
      <c r="F76" s="96" t="s">
        <v>1976</v>
      </c>
      <c r="G76" s="97">
        <v>2000</v>
      </c>
      <c r="H76" s="96" t="s">
        <v>12</v>
      </c>
      <c r="I76" s="96" t="s">
        <v>1971</v>
      </c>
      <c r="J76" s="98">
        <v>46023</v>
      </c>
      <c r="K76" s="96" t="s">
        <v>12</v>
      </c>
      <c r="L76" s="96" t="s">
        <v>1972</v>
      </c>
    </row>
    <row r="77" spans="1:12">
      <c r="A77" s="96">
        <v>95</v>
      </c>
      <c r="B77" s="96" t="s">
        <v>2057</v>
      </c>
      <c r="C77" s="96" t="s">
        <v>1721</v>
      </c>
      <c r="D77" s="96">
        <v>100</v>
      </c>
      <c r="E77" s="96" t="s">
        <v>1981</v>
      </c>
      <c r="F77" s="96" t="s">
        <v>1976</v>
      </c>
      <c r="G77" s="100">
        <v>1700</v>
      </c>
      <c r="H77" s="96" t="s">
        <v>12</v>
      </c>
      <c r="I77" s="96" t="s">
        <v>1971</v>
      </c>
      <c r="J77" s="98">
        <v>46023</v>
      </c>
      <c r="K77" s="96" t="s">
        <v>12</v>
      </c>
      <c r="L77" s="96" t="s">
        <v>1972</v>
      </c>
    </row>
    <row r="78" spans="1:12">
      <c r="A78" s="96">
        <v>96</v>
      </c>
      <c r="B78" s="96" t="s">
        <v>2058</v>
      </c>
      <c r="C78" s="96" t="s">
        <v>1721</v>
      </c>
      <c r="D78" s="96">
        <v>100</v>
      </c>
      <c r="E78" s="96" t="s">
        <v>1981</v>
      </c>
      <c r="F78" s="96" t="s">
        <v>1976</v>
      </c>
      <c r="G78" s="97">
        <v>1700</v>
      </c>
      <c r="H78" s="96" t="s">
        <v>12</v>
      </c>
      <c r="I78" s="96" t="s">
        <v>1971</v>
      </c>
      <c r="J78" s="98">
        <v>46023</v>
      </c>
      <c r="K78" s="96" t="s">
        <v>12</v>
      </c>
      <c r="L78" s="96" t="s">
        <v>1972</v>
      </c>
    </row>
    <row r="79" spans="1:12">
      <c r="A79" s="96">
        <v>97</v>
      </c>
      <c r="B79" s="96" t="s">
        <v>2059</v>
      </c>
      <c r="C79" s="96" t="s">
        <v>1721</v>
      </c>
      <c r="D79" s="96">
        <v>100</v>
      </c>
      <c r="E79" s="96" t="s">
        <v>1981</v>
      </c>
      <c r="F79" s="96" t="s">
        <v>1976</v>
      </c>
      <c r="G79" s="97">
        <v>1700</v>
      </c>
      <c r="H79" s="96" t="s">
        <v>12</v>
      </c>
      <c r="I79" s="96" t="s">
        <v>1971</v>
      </c>
      <c r="J79" s="98">
        <v>46023</v>
      </c>
      <c r="K79" s="96" t="s">
        <v>12</v>
      </c>
      <c r="L79" s="96" t="s">
        <v>1972</v>
      </c>
    </row>
    <row r="80" spans="1:12">
      <c r="A80" s="96">
        <v>98</v>
      </c>
      <c r="B80" s="96" t="s">
        <v>2060</v>
      </c>
      <c r="C80" s="96" t="s">
        <v>2061</v>
      </c>
      <c r="D80" s="96">
        <v>100</v>
      </c>
      <c r="E80" s="96" t="s">
        <v>1981</v>
      </c>
      <c r="F80" s="96" t="s">
        <v>1976</v>
      </c>
      <c r="G80" s="97">
        <v>2000</v>
      </c>
      <c r="H80" s="96" t="s">
        <v>12</v>
      </c>
      <c r="I80" s="96" t="s">
        <v>1971</v>
      </c>
      <c r="J80" s="98">
        <v>46023</v>
      </c>
      <c r="K80" s="96" t="s">
        <v>12</v>
      </c>
      <c r="L80" s="96" t="s">
        <v>1972</v>
      </c>
    </row>
    <row r="81" spans="1:12">
      <c r="A81" s="96">
        <v>99</v>
      </c>
      <c r="B81" s="96" t="s">
        <v>2062</v>
      </c>
      <c r="C81" s="96" t="s">
        <v>1721</v>
      </c>
      <c r="D81" s="96">
        <v>50</v>
      </c>
      <c r="E81" s="96" t="s">
        <v>1981</v>
      </c>
      <c r="F81" s="96" t="s">
        <v>1976</v>
      </c>
      <c r="G81" s="97">
        <v>1500</v>
      </c>
      <c r="H81" s="96" t="s">
        <v>12</v>
      </c>
      <c r="I81" s="96" t="s">
        <v>1971</v>
      </c>
      <c r="J81" s="98">
        <v>46023</v>
      </c>
      <c r="K81" s="96" t="s">
        <v>12</v>
      </c>
      <c r="L81" s="96" t="s">
        <v>1972</v>
      </c>
    </row>
    <row r="82" spans="1:12">
      <c r="A82" s="96">
        <v>100</v>
      </c>
      <c r="B82" s="96" t="s">
        <v>2063</v>
      </c>
      <c r="C82" s="96" t="s">
        <v>1721</v>
      </c>
      <c r="D82" s="96">
        <v>1000</v>
      </c>
      <c r="E82" s="96" t="s">
        <v>2064</v>
      </c>
      <c r="F82" s="96" t="s">
        <v>1976</v>
      </c>
      <c r="G82" s="97">
        <v>1200</v>
      </c>
      <c r="H82" s="96" t="s">
        <v>12</v>
      </c>
      <c r="I82" s="96" t="s">
        <v>1971</v>
      </c>
      <c r="J82" s="98">
        <v>46023</v>
      </c>
      <c r="K82" s="96" t="s">
        <v>12</v>
      </c>
      <c r="L82" s="96" t="s">
        <v>1972</v>
      </c>
    </row>
    <row r="83" spans="1:12">
      <c r="A83" s="96">
        <v>101</v>
      </c>
      <c r="B83" s="96" t="s">
        <v>2065</v>
      </c>
      <c r="C83" s="96" t="s">
        <v>1721</v>
      </c>
      <c r="D83" s="96">
        <v>1000</v>
      </c>
      <c r="E83" s="96" t="s">
        <v>2064</v>
      </c>
      <c r="F83" s="96" t="s">
        <v>1976</v>
      </c>
      <c r="G83" s="97">
        <v>1200</v>
      </c>
      <c r="H83" s="96" t="s">
        <v>12</v>
      </c>
      <c r="I83" s="96" t="s">
        <v>1971</v>
      </c>
      <c r="J83" s="98">
        <v>46023</v>
      </c>
      <c r="K83" s="96" t="s">
        <v>12</v>
      </c>
      <c r="L83" s="96" t="s">
        <v>1972</v>
      </c>
    </row>
    <row r="84" spans="1:12">
      <c r="A84" s="96">
        <v>102</v>
      </c>
      <c r="B84" s="96" t="s">
        <v>2066</v>
      </c>
      <c r="C84" s="96" t="s">
        <v>2067</v>
      </c>
      <c r="D84" s="96">
        <v>15</v>
      </c>
      <c r="E84" s="96" t="s">
        <v>1981</v>
      </c>
      <c r="F84" s="96" t="s">
        <v>1976</v>
      </c>
      <c r="G84" s="97">
        <v>300</v>
      </c>
      <c r="H84" s="96" t="s">
        <v>12</v>
      </c>
      <c r="I84" s="96" t="s">
        <v>1971</v>
      </c>
      <c r="J84" s="98">
        <v>46023</v>
      </c>
      <c r="K84" s="96" t="s">
        <v>12</v>
      </c>
      <c r="L84" s="96" t="s">
        <v>1972</v>
      </c>
    </row>
    <row r="85" spans="1:12">
      <c r="A85" s="96">
        <v>103</v>
      </c>
      <c r="B85" s="96" t="s">
        <v>2068</v>
      </c>
      <c r="C85" s="96" t="s">
        <v>1721</v>
      </c>
      <c r="D85" s="96">
        <v>17</v>
      </c>
      <c r="E85" s="96" t="s">
        <v>2069</v>
      </c>
      <c r="F85" s="96" t="s">
        <v>1976</v>
      </c>
      <c r="G85" s="97">
        <v>3196</v>
      </c>
      <c r="H85" s="96" t="s">
        <v>12</v>
      </c>
      <c r="I85" s="96" t="s">
        <v>1971</v>
      </c>
      <c r="J85" s="98">
        <v>46023</v>
      </c>
      <c r="K85" s="96" t="s">
        <v>12</v>
      </c>
      <c r="L85" s="96" t="s">
        <v>1972</v>
      </c>
    </row>
    <row r="86" spans="1:12">
      <c r="A86" s="96">
        <v>104</v>
      </c>
      <c r="B86" s="96" t="s">
        <v>2070</v>
      </c>
      <c r="C86" s="96" t="s">
        <v>1721</v>
      </c>
      <c r="D86" s="96">
        <v>10000</v>
      </c>
      <c r="E86" s="96" t="s">
        <v>2071</v>
      </c>
      <c r="F86" s="96" t="s">
        <v>1976</v>
      </c>
      <c r="G86" s="97">
        <v>3000</v>
      </c>
      <c r="H86" s="96" t="s">
        <v>12</v>
      </c>
      <c r="I86" s="96" t="s">
        <v>1971</v>
      </c>
      <c r="J86" s="98">
        <v>46023</v>
      </c>
      <c r="K86" s="96" t="s">
        <v>12</v>
      </c>
      <c r="L86" s="96" t="s">
        <v>1972</v>
      </c>
    </row>
    <row r="87" spans="1:12">
      <c r="A87" s="96">
        <v>105</v>
      </c>
      <c r="B87" s="96" t="s">
        <v>2072</v>
      </c>
      <c r="C87" s="96" t="s">
        <v>1721</v>
      </c>
      <c r="D87" s="96">
        <v>10000</v>
      </c>
      <c r="E87" s="96" t="s">
        <v>2069</v>
      </c>
      <c r="F87" s="96" t="s">
        <v>1976</v>
      </c>
      <c r="G87" s="97">
        <v>3000</v>
      </c>
      <c r="H87" s="96" t="s">
        <v>12</v>
      </c>
      <c r="I87" s="96" t="s">
        <v>1971</v>
      </c>
      <c r="J87" s="98">
        <v>46023</v>
      </c>
      <c r="K87" s="96" t="s">
        <v>12</v>
      </c>
      <c r="L87" s="96" t="s">
        <v>1972</v>
      </c>
    </row>
    <row r="88" spans="1:12">
      <c r="A88" s="96">
        <v>106</v>
      </c>
      <c r="B88" s="96" t="s">
        <v>2073</v>
      </c>
      <c r="C88" s="96" t="s">
        <v>2067</v>
      </c>
      <c r="D88" s="96">
        <v>10000</v>
      </c>
      <c r="E88" s="96" t="s">
        <v>2069</v>
      </c>
      <c r="F88" s="96" t="s">
        <v>1976</v>
      </c>
      <c r="G88" s="97">
        <v>2400</v>
      </c>
      <c r="H88" s="96" t="s">
        <v>12</v>
      </c>
      <c r="I88" s="96" t="s">
        <v>1971</v>
      </c>
      <c r="J88" s="98">
        <v>46023</v>
      </c>
      <c r="K88" s="96" t="s">
        <v>12</v>
      </c>
      <c r="L88" s="96" t="s">
        <v>1972</v>
      </c>
    </row>
    <row r="89" spans="1:12">
      <c r="A89" s="96">
        <v>107</v>
      </c>
      <c r="B89" s="96" t="s">
        <v>2074</v>
      </c>
      <c r="C89" s="96" t="s">
        <v>2067</v>
      </c>
      <c r="D89" s="96">
        <v>10000</v>
      </c>
      <c r="E89" s="96" t="s">
        <v>2069</v>
      </c>
      <c r="F89" s="96" t="s">
        <v>1976</v>
      </c>
      <c r="G89" s="97">
        <v>2400</v>
      </c>
      <c r="H89" s="96" t="s">
        <v>12</v>
      </c>
      <c r="I89" s="96" t="s">
        <v>1971</v>
      </c>
      <c r="J89" s="98">
        <v>46023</v>
      </c>
      <c r="K89" s="96" t="s">
        <v>12</v>
      </c>
      <c r="L89" s="96" t="s">
        <v>1972</v>
      </c>
    </row>
    <row r="90" spans="1:12">
      <c r="A90" s="96">
        <v>108</v>
      </c>
      <c r="B90" s="96" t="s">
        <v>2075</v>
      </c>
      <c r="C90" s="96" t="s">
        <v>2067</v>
      </c>
      <c r="D90" s="96">
        <v>30</v>
      </c>
      <c r="E90" s="96" t="s">
        <v>2069</v>
      </c>
      <c r="F90" s="96" t="s">
        <v>1976</v>
      </c>
      <c r="G90" s="97">
        <v>3000</v>
      </c>
      <c r="H90" s="96" t="s">
        <v>12</v>
      </c>
      <c r="I90" s="96" t="s">
        <v>1971</v>
      </c>
      <c r="J90" s="98">
        <v>46023</v>
      </c>
      <c r="K90" s="96" t="s">
        <v>12</v>
      </c>
      <c r="L90" s="96" t="s">
        <v>1972</v>
      </c>
    </row>
    <row r="91" spans="1:12">
      <c r="A91" s="96">
        <v>109</v>
      </c>
      <c r="B91" s="96" t="s">
        <v>2076</v>
      </c>
      <c r="C91" s="96" t="s">
        <v>1721</v>
      </c>
      <c r="D91" s="96">
        <v>30</v>
      </c>
      <c r="E91" s="96" t="s">
        <v>2069</v>
      </c>
      <c r="F91" s="96" t="s">
        <v>1976</v>
      </c>
      <c r="G91" s="97">
        <v>3000</v>
      </c>
      <c r="H91" s="96" t="s">
        <v>12</v>
      </c>
      <c r="I91" s="96" t="s">
        <v>1971</v>
      </c>
      <c r="J91" s="98">
        <v>46023</v>
      </c>
      <c r="K91" s="96" t="s">
        <v>12</v>
      </c>
      <c r="L91" s="96" t="s">
        <v>1972</v>
      </c>
    </row>
    <row r="92" spans="1:12">
      <c r="A92" s="96">
        <v>110</v>
      </c>
      <c r="B92" s="96" t="s">
        <v>2077</v>
      </c>
      <c r="C92" s="96" t="s">
        <v>2067</v>
      </c>
      <c r="D92" s="96">
        <v>100</v>
      </c>
      <c r="E92" s="96" t="s">
        <v>2069</v>
      </c>
      <c r="F92" s="96" t="s">
        <v>1976</v>
      </c>
      <c r="G92" s="97">
        <v>3000</v>
      </c>
      <c r="H92" s="96" t="s">
        <v>12</v>
      </c>
      <c r="I92" s="96" t="s">
        <v>1971</v>
      </c>
      <c r="J92" s="98">
        <v>46023</v>
      </c>
      <c r="K92" s="96" t="s">
        <v>12</v>
      </c>
      <c r="L92" s="96" t="s">
        <v>1972</v>
      </c>
    </row>
    <row r="93" spans="1:12">
      <c r="A93" s="96">
        <v>111</v>
      </c>
      <c r="B93" s="96" t="s">
        <v>2078</v>
      </c>
      <c r="C93" s="96" t="s">
        <v>2067</v>
      </c>
      <c r="D93" s="96">
        <v>30</v>
      </c>
      <c r="E93" s="96" t="s">
        <v>1981</v>
      </c>
      <c r="F93" s="96" t="s">
        <v>1976</v>
      </c>
      <c r="G93" s="97">
        <v>1200</v>
      </c>
      <c r="H93" s="96" t="s">
        <v>12</v>
      </c>
      <c r="I93" s="96" t="s">
        <v>1971</v>
      </c>
      <c r="J93" s="98">
        <v>46023</v>
      </c>
      <c r="K93" s="96" t="s">
        <v>12</v>
      </c>
      <c r="L93" s="96" t="s">
        <v>1972</v>
      </c>
    </row>
    <row r="94" spans="1:12">
      <c r="A94" s="96">
        <v>112</v>
      </c>
      <c r="B94" s="96" t="s">
        <v>2079</v>
      </c>
      <c r="C94" s="96" t="s">
        <v>1721</v>
      </c>
      <c r="D94" s="96">
        <v>10</v>
      </c>
      <c r="E94" s="96" t="s">
        <v>1981</v>
      </c>
      <c r="F94" s="96" t="s">
        <v>1976</v>
      </c>
      <c r="G94" s="97">
        <v>300</v>
      </c>
      <c r="H94" s="96" t="s">
        <v>12</v>
      </c>
      <c r="I94" s="96" t="s">
        <v>1971</v>
      </c>
      <c r="J94" s="98">
        <v>46023</v>
      </c>
      <c r="K94" s="96" t="s">
        <v>12</v>
      </c>
      <c r="L94" s="96" t="s">
        <v>1972</v>
      </c>
    </row>
    <row r="95" spans="1:12">
      <c r="A95" s="96">
        <v>113</v>
      </c>
      <c r="B95" s="96" t="s">
        <v>2080</v>
      </c>
      <c r="C95" s="96" t="s">
        <v>1721</v>
      </c>
      <c r="D95" s="96">
        <v>10</v>
      </c>
      <c r="E95" s="96" t="s">
        <v>1981</v>
      </c>
      <c r="F95" s="96" t="s">
        <v>1976</v>
      </c>
      <c r="G95" s="97">
        <v>300</v>
      </c>
      <c r="H95" s="96" t="s">
        <v>12</v>
      </c>
      <c r="I95" s="96" t="s">
        <v>1971</v>
      </c>
      <c r="J95" s="98">
        <v>46023</v>
      </c>
      <c r="K95" s="96" t="s">
        <v>12</v>
      </c>
      <c r="L95" s="96" t="s">
        <v>1972</v>
      </c>
    </row>
    <row r="96" spans="1:12">
      <c r="A96" s="96">
        <v>114</v>
      </c>
      <c r="B96" s="96" t="s">
        <v>2081</v>
      </c>
      <c r="C96" s="96" t="s">
        <v>1721</v>
      </c>
      <c r="D96" s="96">
        <v>10</v>
      </c>
      <c r="E96" s="96" t="s">
        <v>1981</v>
      </c>
      <c r="F96" s="96" t="s">
        <v>1976</v>
      </c>
      <c r="G96" s="97">
        <v>300</v>
      </c>
      <c r="H96" s="96" t="s">
        <v>12</v>
      </c>
      <c r="I96" s="96" t="s">
        <v>1971</v>
      </c>
      <c r="J96" s="98">
        <v>46023</v>
      </c>
      <c r="K96" s="96" t="s">
        <v>12</v>
      </c>
      <c r="L96" s="96" t="s">
        <v>1972</v>
      </c>
    </row>
    <row r="97" spans="1:12">
      <c r="A97" s="96">
        <v>115</v>
      </c>
      <c r="B97" s="96" t="s">
        <v>2082</v>
      </c>
      <c r="C97" s="96" t="s">
        <v>1721</v>
      </c>
      <c r="D97" s="96">
        <v>10</v>
      </c>
      <c r="E97" s="96" t="s">
        <v>1981</v>
      </c>
      <c r="F97" s="96" t="s">
        <v>1976</v>
      </c>
      <c r="G97" s="97">
        <v>300</v>
      </c>
      <c r="H97" s="96" t="s">
        <v>12</v>
      </c>
      <c r="I97" s="96" t="s">
        <v>1971</v>
      </c>
      <c r="J97" s="98">
        <v>46023</v>
      </c>
      <c r="K97" s="96" t="s">
        <v>12</v>
      </c>
      <c r="L97" s="96" t="s">
        <v>1972</v>
      </c>
    </row>
    <row r="98" spans="1:12">
      <c r="A98" s="96">
        <v>116</v>
      </c>
      <c r="B98" s="96" t="s">
        <v>2083</v>
      </c>
      <c r="C98" s="96" t="s">
        <v>1721</v>
      </c>
      <c r="D98" s="96">
        <v>10</v>
      </c>
      <c r="E98" s="96" t="s">
        <v>1981</v>
      </c>
      <c r="F98" s="96" t="s">
        <v>1976</v>
      </c>
      <c r="G98" s="97">
        <v>300</v>
      </c>
      <c r="H98" s="96" t="s">
        <v>12</v>
      </c>
      <c r="I98" s="96" t="s">
        <v>1971</v>
      </c>
      <c r="J98" s="98">
        <v>46023</v>
      </c>
      <c r="K98" s="96" t="s">
        <v>12</v>
      </c>
      <c r="L98" s="96" t="s">
        <v>1972</v>
      </c>
    </row>
    <row r="99" spans="1:12">
      <c r="A99" s="96">
        <v>117</v>
      </c>
      <c r="B99" s="96" t="s">
        <v>2084</v>
      </c>
      <c r="C99" s="96" t="s">
        <v>1721</v>
      </c>
      <c r="D99" s="96">
        <v>10</v>
      </c>
      <c r="E99" s="96" t="s">
        <v>1981</v>
      </c>
      <c r="F99" s="96" t="s">
        <v>1976</v>
      </c>
      <c r="G99" s="97">
        <v>300</v>
      </c>
      <c r="H99" s="96" t="s">
        <v>12</v>
      </c>
      <c r="I99" s="96" t="s">
        <v>1971</v>
      </c>
      <c r="J99" s="98">
        <v>46023</v>
      </c>
      <c r="K99" s="96" t="s">
        <v>12</v>
      </c>
      <c r="L99" s="96" t="s">
        <v>1972</v>
      </c>
    </row>
    <row r="100" spans="1:12">
      <c r="A100" s="96">
        <v>118</v>
      </c>
      <c r="B100" s="96" t="s">
        <v>2085</v>
      </c>
      <c r="C100" s="96" t="s">
        <v>1721</v>
      </c>
      <c r="D100" s="96">
        <v>100</v>
      </c>
      <c r="E100" s="96" t="s">
        <v>2069</v>
      </c>
      <c r="F100" s="96" t="s">
        <v>1976</v>
      </c>
      <c r="G100" s="97">
        <v>1800</v>
      </c>
      <c r="H100" s="96" t="s">
        <v>12</v>
      </c>
      <c r="I100" s="96" t="s">
        <v>1971</v>
      </c>
      <c r="J100" s="98">
        <v>46023</v>
      </c>
      <c r="K100" s="96" t="s">
        <v>12</v>
      </c>
      <c r="L100" s="96" t="s">
        <v>1972</v>
      </c>
    </row>
    <row r="101" spans="1:12">
      <c r="A101" s="96">
        <v>119</v>
      </c>
      <c r="B101" s="96" t="s">
        <v>2086</v>
      </c>
      <c r="C101" s="96" t="s">
        <v>1721</v>
      </c>
      <c r="D101" s="96">
        <v>100</v>
      </c>
      <c r="E101" s="96" t="s">
        <v>2069</v>
      </c>
      <c r="F101" s="96" t="s">
        <v>1976</v>
      </c>
      <c r="G101" s="97">
        <v>1800</v>
      </c>
      <c r="H101" s="96" t="s">
        <v>12</v>
      </c>
      <c r="I101" s="96" t="s">
        <v>1971</v>
      </c>
      <c r="J101" s="98">
        <v>46023</v>
      </c>
      <c r="K101" s="96" t="s">
        <v>12</v>
      </c>
      <c r="L101" s="96" t="s">
        <v>1972</v>
      </c>
    </row>
    <row r="102" spans="1:12">
      <c r="A102" s="96">
        <v>120</v>
      </c>
      <c r="B102" s="96" t="s">
        <v>2087</v>
      </c>
      <c r="C102" s="96" t="s">
        <v>1721</v>
      </c>
      <c r="D102" s="96">
        <v>100</v>
      </c>
      <c r="E102" s="96" t="s">
        <v>2069</v>
      </c>
      <c r="F102" s="96" t="s">
        <v>1976</v>
      </c>
      <c r="G102" s="97">
        <v>1800</v>
      </c>
      <c r="H102" s="96" t="s">
        <v>12</v>
      </c>
      <c r="I102" s="96" t="s">
        <v>1971</v>
      </c>
      <c r="J102" s="98">
        <v>46023</v>
      </c>
      <c r="K102" s="96" t="s">
        <v>12</v>
      </c>
      <c r="L102" s="96" t="s">
        <v>1972</v>
      </c>
    </row>
    <row r="103" spans="1:12">
      <c r="A103" s="96">
        <v>121</v>
      </c>
      <c r="B103" s="96" t="s">
        <v>2088</v>
      </c>
      <c r="C103" s="96" t="s">
        <v>1721</v>
      </c>
      <c r="D103" s="96">
        <v>100</v>
      </c>
      <c r="E103" s="96" t="s">
        <v>2069</v>
      </c>
      <c r="F103" s="96" t="s">
        <v>1976</v>
      </c>
      <c r="G103" s="97">
        <v>1800</v>
      </c>
      <c r="H103" s="96" t="s">
        <v>12</v>
      </c>
      <c r="I103" s="96" t="s">
        <v>1971</v>
      </c>
      <c r="J103" s="98">
        <v>46023</v>
      </c>
      <c r="K103" s="96" t="s">
        <v>12</v>
      </c>
      <c r="L103" s="96" t="s">
        <v>1972</v>
      </c>
    </row>
    <row r="104" spans="1:12">
      <c r="A104" s="96">
        <v>122</v>
      </c>
      <c r="B104" s="96" t="s">
        <v>2089</v>
      </c>
      <c r="C104" s="96" t="s">
        <v>1721</v>
      </c>
      <c r="D104" s="96">
        <v>100</v>
      </c>
      <c r="E104" s="96" t="s">
        <v>2069</v>
      </c>
      <c r="F104" s="96" t="s">
        <v>1976</v>
      </c>
      <c r="G104" s="97">
        <v>3000</v>
      </c>
      <c r="H104" s="96" t="s">
        <v>12</v>
      </c>
      <c r="I104" s="96" t="s">
        <v>1971</v>
      </c>
      <c r="J104" s="98">
        <v>46023</v>
      </c>
      <c r="K104" s="96" t="s">
        <v>12</v>
      </c>
      <c r="L104" s="96" t="s">
        <v>1972</v>
      </c>
    </row>
    <row r="105" spans="1:12">
      <c r="A105" s="96">
        <v>123</v>
      </c>
      <c r="B105" s="96" t="s">
        <v>2090</v>
      </c>
      <c r="C105" s="96" t="s">
        <v>1721</v>
      </c>
      <c r="D105" s="96">
        <v>1</v>
      </c>
      <c r="E105" s="96" t="s">
        <v>2069</v>
      </c>
      <c r="F105" s="96" t="s">
        <v>1976</v>
      </c>
      <c r="G105" s="97">
        <v>100</v>
      </c>
      <c r="H105" s="96" t="s">
        <v>12</v>
      </c>
      <c r="I105" s="96" t="s">
        <v>1971</v>
      </c>
      <c r="J105" s="98">
        <v>46023</v>
      </c>
      <c r="K105" s="96" t="s">
        <v>12</v>
      </c>
      <c r="L105" s="96" t="s">
        <v>1972</v>
      </c>
    </row>
    <row r="106" spans="1:12">
      <c r="A106" s="96">
        <v>124</v>
      </c>
      <c r="B106" s="96" t="s">
        <v>2091</v>
      </c>
      <c r="C106" s="96" t="s">
        <v>1721</v>
      </c>
      <c r="D106" s="96">
        <v>15</v>
      </c>
      <c r="E106" s="96" t="s">
        <v>2069</v>
      </c>
      <c r="F106" s="96" t="s">
        <v>1976</v>
      </c>
      <c r="G106" s="97">
        <v>150</v>
      </c>
      <c r="H106" s="96" t="s">
        <v>12</v>
      </c>
      <c r="I106" s="96" t="s">
        <v>1971</v>
      </c>
      <c r="J106" s="98">
        <v>46023</v>
      </c>
      <c r="K106" s="96" t="s">
        <v>12</v>
      </c>
      <c r="L106" s="96" t="s">
        <v>1972</v>
      </c>
    </row>
    <row r="107" spans="1:12">
      <c r="A107" s="96">
        <v>125</v>
      </c>
      <c r="B107" s="96" t="s">
        <v>2092</v>
      </c>
      <c r="C107" s="96" t="s">
        <v>1721</v>
      </c>
      <c r="D107" s="96">
        <v>50</v>
      </c>
      <c r="E107" s="96" t="s">
        <v>1981</v>
      </c>
      <c r="F107" s="96" t="s">
        <v>1976</v>
      </c>
      <c r="G107" s="97">
        <v>2500</v>
      </c>
      <c r="H107" s="96" t="s">
        <v>12</v>
      </c>
      <c r="I107" s="96" t="s">
        <v>1971</v>
      </c>
      <c r="J107" s="98">
        <v>46023</v>
      </c>
      <c r="K107" s="96" t="s">
        <v>12</v>
      </c>
      <c r="L107" s="96" t="s">
        <v>1972</v>
      </c>
    </row>
    <row r="108" spans="1:12">
      <c r="A108" s="96">
        <v>126</v>
      </c>
      <c r="B108" s="96" t="s">
        <v>2093</v>
      </c>
      <c r="C108" s="96" t="s">
        <v>1721</v>
      </c>
      <c r="D108" s="96">
        <v>50</v>
      </c>
      <c r="E108" s="96" t="s">
        <v>1981</v>
      </c>
      <c r="F108" s="96" t="s">
        <v>1976</v>
      </c>
      <c r="G108" s="97">
        <v>2500</v>
      </c>
      <c r="H108" s="96" t="s">
        <v>12</v>
      </c>
      <c r="I108" s="96" t="s">
        <v>1971</v>
      </c>
      <c r="J108" s="98">
        <v>46023</v>
      </c>
      <c r="K108" s="96" t="s">
        <v>12</v>
      </c>
      <c r="L108" s="96" t="s">
        <v>1972</v>
      </c>
    </row>
    <row r="109" spans="1:12">
      <c r="A109" s="96">
        <v>127</v>
      </c>
      <c r="B109" s="96" t="s">
        <v>2094</v>
      </c>
      <c r="C109" s="96" t="s">
        <v>1721</v>
      </c>
      <c r="D109" s="96">
        <v>50</v>
      </c>
      <c r="E109" s="96" t="s">
        <v>2069</v>
      </c>
      <c r="F109" s="96" t="s">
        <v>1976</v>
      </c>
      <c r="G109" s="97">
        <v>1000</v>
      </c>
      <c r="H109" s="96" t="s">
        <v>12</v>
      </c>
      <c r="I109" s="96" t="s">
        <v>1971</v>
      </c>
      <c r="J109" s="98">
        <v>46023</v>
      </c>
      <c r="K109" s="96" t="s">
        <v>12</v>
      </c>
      <c r="L109" s="96" t="s">
        <v>1972</v>
      </c>
    </row>
    <row r="110" spans="1:12">
      <c r="A110" s="96">
        <v>128</v>
      </c>
      <c r="B110" s="96" t="s">
        <v>2095</v>
      </c>
      <c r="C110" s="96" t="s">
        <v>1721</v>
      </c>
      <c r="D110" s="96">
        <v>50</v>
      </c>
      <c r="E110" s="96" t="s">
        <v>2071</v>
      </c>
      <c r="F110" s="96" t="s">
        <v>1976</v>
      </c>
      <c r="G110" s="97">
        <v>1000</v>
      </c>
      <c r="H110" s="96" t="s">
        <v>12</v>
      </c>
      <c r="I110" s="96" t="s">
        <v>1971</v>
      </c>
      <c r="J110" s="98">
        <v>46023</v>
      </c>
      <c r="K110" s="96" t="s">
        <v>12</v>
      </c>
      <c r="L110" s="96" t="s">
        <v>1972</v>
      </c>
    </row>
    <row r="111" spans="1:12">
      <c r="A111" s="96">
        <v>129</v>
      </c>
      <c r="B111" s="96" t="s">
        <v>2096</v>
      </c>
      <c r="C111" s="96" t="s">
        <v>1721</v>
      </c>
      <c r="D111" s="96">
        <v>50</v>
      </c>
      <c r="E111" s="96" t="s">
        <v>2071</v>
      </c>
      <c r="F111" s="96" t="s">
        <v>1976</v>
      </c>
      <c r="G111" s="97">
        <v>1000</v>
      </c>
      <c r="H111" s="96" t="s">
        <v>12</v>
      </c>
      <c r="I111" s="96" t="s">
        <v>1971</v>
      </c>
      <c r="J111" s="98">
        <v>46023</v>
      </c>
      <c r="K111" s="96" t="s">
        <v>12</v>
      </c>
      <c r="L111" s="96" t="s">
        <v>1972</v>
      </c>
    </row>
    <row r="112" spans="1:12">
      <c r="A112" s="96">
        <v>130</v>
      </c>
      <c r="B112" s="96" t="s">
        <v>2097</v>
      </c>
      <c r="C112" s="96" t="s">
        <v>1721</v>
      </c>
      <c r="D112" s="96">
        <v>1000</v>
      </c>
      <c r="E112" s="96" t="s">
        <v>2071</v>
      </c>
      <c r="F112" s="96" t="s">
        <v>1976</v>
      </c>
      <c r="G112" s="100">
        <v>2500</v>
      </c>
      <c r="H112" s="96" t="s">
        <v>12</v>
      </c>
      <c r="I112" s="96" t="s">
        <v>1971</v>
      </c>
      <c r="J112" s="98">
        <v>46023</v>
      </c>
      <c r="K112" s="96" t="s">
        <v>12</v>
      </c>
      <c r="L112" s="96" t="s">
        <v>1972</v>
      </c>
    </row>
    <row r="113" spans="1:12">
      <c r="A113" s="96">
        <v>131</v>
      </c>
      <c r="B113" s="96" t="s">
        <v>2098</v>
      </c>
      <c r="C113" s="96" t="s">
        <v>1721</v>
      </c>
      <c r="D113" s="96">
        <v>10</v>
      </c>
      <c r="E113" s="96" t="s">
        <v>1981</v>
      </c>
      <c r="F113" s="96" t="s">
        <v>1976</v>
      </c>
      <c r="G113" s="97">
        <v>500</v>
      </c>
      <c r="H113" s="96" t="s">
        <v>12</v>
      </c>
      <c r="I113" s="96" t="s">
        <v>1971</v>
      </c>
      <c r="J113" s="98">
        <v>46023</v>
      </c>
      <c r="K113" s="96" t="s">
        <v>12</v>
      </c>
      <c r="L113" s="96" t="s">
        <v>1972</v>
      </c>
    </row>
    <row r="114" spans="1:12">
      <c r="A114" s="96">
        <v>133</v>
      </c>
      <c r="B114" s="96" t="s">
        <v>2099</v>
      </c>
      <c r="C114" s="96" t="s">
        <v>1721</v>
      </c>
      <c r="D114" s="96">
        <v>10</v>
      </c>
      <c r="E114" s="96" t="s">
        <v>1981</v>
      </c>
      <c r="F114" s="96" t="s">
        <v>1976</v>
      </c>
      <c r="G114" s="97">
        <v>250</v>
      </c>
      <c r="H114" s="96" t="s">
        <v>12</v>
      </c>
      <c r="I114" s="96" t="s">
        <v>1971</v>
      </c>
      <c r="J114" s="98">
        <v>46023</v>
      </c>
      <c r="K114" s="96" t="s">
        <v>12</v>
      </c>
      <c r="L114" s="96" t="s">
        <v>1972</v>
      </c>
    </row>
    <row r="115" spans="1:12">
      <c r="A115" s="96">
        <v>134</v>
      </c>
      <c r="B115" s="96" t="s">
        <v>2100</v>
      </c>
      <c r="C115" s="96" t="s">
        <v>1721</v>
      </c>
      <c r="D115" s="96">
        <v>10</v>
      </c>
      <c r="E115" s="96" t="s">
        <v>1981</v>
      </c>
      <c r="F115" s="96" t="s">
        <v>1976</v>
      </c>
      <c r="G115" s="97">
        <v>250</v>
      </c>
      <c r="H115" s="96" t="s">
        <v>12</v>
      </c>
      <c r="I115" s="96" t="s">
        <v>1971</v>
      </c>
      <c r="J115" s="98">
        <v>46023</v>
      </c>
      <c r="K115" s="96" t="s">
        <v>12</v>
      </c>
      <c r="L115" s="96" t="s">
        <v>1972</v>
      </c>
    </row>
    <row r="116" spans="1:12">
      <c r="A116" s="96">
        <v>137</v>
      </c>
      <c r="B116" s="96" t="s">
        <v>2101</v>
      </c>
      <c r="C116" s="96" t="s">
        <v>1721</v>
      </c>
      <c r="D116" s="96">
        <v>20</v>
      </c>
      <c r="E116" s="96" t="s">
        <v>1981</v>
      </c>
      <c r="F116" s="96" t="s">
        <v>1976</v>
      </c>
      <c r="G116" s="97">
        <v>100</v>
      </c>
      <c r="H116" s="96" t="s">
        <v>12</v>
      </c>
      <c r="I116" s="96" t="s">
        <v>1971</v>
      </c>
      <c r="J116" s="98">
        <v>46023</v>
      </c>
      <c r="K116" s="96" t="s">
        <v>12</v>
      </c>
      <c r="L116" s="96" t="s">
        <v>1972</v>
      </c>
    </row>
    <row r="117" spans="1:12">
      <c r="A117" s="96">
        <v>138</v>
      </c>
      <c r="B117" s="96" t="s">
        <v>2102</v>
      </c>
      <c r="C117" s="96" t="s">
        <v>1721</v>
      </c>
      <c r="D117" s="96">
        <v>20</v>
      </c>
      <c r="E117" s="96" t="s">
        <v>1981</v>
      </c>
      <c r="F117" s="96" t="s">
        <v>1976</v>
      </c>
      <c r="G117" s="97">
        <v>400</v>
      </c>
      <c r="H117" s="96" t="s">
        <v>12</v>
      </c>
      <c r="I117" s="96" t="s">
        <v>1971</v>
      </c>
      <c r="J117" s="98">
        <v>46023</v>
      </c>
      <c r="K117" s="96" t="s">
        <v>12</v>
      </c>
      <c r="L117" s="96" t="s">
        <v>1972</v>
      </c>
    </row>
    <row r="118" spans="1:12">
      <c r="A118" s="96">
        <v>139</v>
      </c>
      <c r="B118" s="96" t="s">
        <v>2103</v>
      </c>
      <c r="C118" s="96" t="s">
        <v>1721</v>
      </c>
      <c r="D118" s="96">
        <v>500</v>
      </c>
      <c r="E118" s="96" t="s">
        <v>1981</v>
      </c>
      <c r="F118" s="96" t="s">
        <v>1976</v>
      </c>
      <c r="G118" s="97">
        <v>1000</v>
      </c>
      <c r="H118" s="96" t="s">
        <v>12</v>
      </c>
      <c r="I118" s="96" t="s">
        <v>1971</v>
      </c>
      <c r="J118" s="98">
        <v>46023</v>
      </c>
      <c r="K118" s="96" t="s">
        <v>12</v>
      </c>
      <c r="L118" s="96" t="s">
        <v>1972</v>
      </c>
    </row>
    <row r="119" spans="1:12">
      <c r="A119" s="96">
        <v>140</v>
      </c>
      <c r="B119" s="96" t="s">
        <v>2104</v>
      </c>
      <c r="C119" s="96" t="s">
        <v>1721</v>
      </c>
      <c r="D119" s="96">
        <v>1000</v>
      </c>
      <c r="E119" s="96" t="s">
        <v>1981</v>
      </c>
      <c r="F119" s="96" t="s">
        <v>1976</v>
      </c>
      <c r="G119" s="97">
        <v>2000</v>
      </c>
      <c r="H119" s="96" t="s">
        <v>12</v>
      </c>
      <c r="I119" s="96" t="s">
        <v>1971</v>
      </c>
      <c r="J119" s="98">
        <v>46023</v>
      </c>
      <c r="K119" s="96" t="s">
        <v>12</v>
      </c>
      <c r="L119" s="96" t="s">
        <v>1972</v>
      </c>
    </row>
    <row r="120" spans="1:12">
      <c r="A120" s="96">
        <v>141</v>
      </c>
      <c r="B120" s="96" t="s">
        <v>2105</v>
      </c>
      <c r="C120" s="96" t="s">
        <v>1721</v>
      </c>
      <c r="D120" s="96">
        <v>1000</v>
      </c>
      <c r="E120" s="96" t="s">
        <v>1981</v>
      </c>
      <c r="F120" s="96" t="s">
        <v>1976</v>
      </c>
      <c r="G120" s="97">
        <v>2000</v>
      </c>
      <c r="H120" s="96" t="s">
        <v>12</v>
      </c>
      <c r="I120" s="96" t="s">
        <v>1971</v>
      </c>
      <c r="J120" s="98">
        <v>46023</v>
      </c>
      <c r="K120" s="96" t="s">
        <v>12</v>
      </c>
      <c r="L120" s="96" t="s">
        <v>1972</v>
      </c>
    </row>
    <row r="121" spans="1:12">
      <c r="A121" s="96">
        <v>142</v>
      </c>
      <c r="B121" s="96" t="s">
        <v>2106</v>
      </c>
      <c r="C121" s="96" t="s">
        <v>1721</v>
      </c>
      <c r="D121" s="96">
        <v>1000</v>
      </c>
      <c r="E121" s="96" t="s">
        <v>1981</v>
      </c>
      <c r="F121" s="96" t="s">
        <v>1976</v>
      </c>
      <c r="G121" s="97">
        <v>2000</v>
      </c>
      <c r="H121" s="96" t="s">
        <v>12</v>
      </c>
      <c r="I121" s="96" t="s">
        <v>1971</v>
      </c>
      <c r="J121" s="98">
        <v>46023</v>
      </c>
      <c r="K121" s="96" t="s">
        <v>12</v>
      </c>
      <c r="L121" s="96" t="s">
        <v>1972</v>
      </c>
    </row>
    <row r="122" spans="1:12">
      <c r="A122" s="96">
        <v>143</v>
      </c>
      <c r="B122" s="96" t="s">
        <v>2107</v>
      </c>
      <c r="C122" s="96" t="s">
        <v>1721</v>
      </c>
      <c r="D122" s="96">
        <v>1000</v>
      </c>
      <c r="E122" s="96" t="s">
        <v>1981</v>
      </c>
      <c r="F122" s="96" t="s">
        <v>1976</v>
      </c>
      <c r="G122" s="97">
        <v>2000</v>
      </c>
      <c r="H122" s="96" t="s">
        <v>12</v>
      </c>
      <c r="I122" s="96" t="s">
        <v>1971</v>
      </c>
      <c r="J122" s="98">
        <v>46023</v>
      </c>
      <c r="K122" s="96" t="s">
        <v>12</v>
      </c>
      <c r="L122" s="96" t="s">
        <v>1972</v>
      </c>
    </row>
    <row r="123" spans="1:12">
      <c r="A123" s="96">
        <v>144</v>
      </c>
      <c r="B123" s="96" t="s">
        <v>2108</v>
      </c>
      <c r="C123" s="96" t="s">
        <v>1721</v>
      </c>
      <c r="D123" s="96">
        <v>1000</v>
      </c>
      <c r="E123" s="96" t="s">
        <v>1981</v>
      </c>
      <c r="F123" s="96" t="s">
        <v>1976</v>
      </c>
      <c r="G123" s="97">
        <v>2000</v>
      </c>
      <c r="H123" s="96" t="s">
        <v>12</v>
      </c>
      <c r="I123" s="96" t="s">
        <v>1971</v>
      </c>
      <c r="J123" s="98">
        <v>46023</v>
      </c>
      <c r="K123" s="96" t="s">
        <v>12</v>
      </c>
      <c r="L123" s="96" t="s">
        <v>1972</v>
      </c>
    </row>
    <row r="124" spans="1:12">
      <c r="A124" s="96">
        <v>145</v>
      </c>
      <c r="B124" s="96" t="s">
        <v>2109</v>
      </c>
      <c r="C124" s="96" t="s">
        <v>1721</v>
      </c>
      <c r="D124" s="96">
        <v>500</v>
      </c>
      <c r="E124" s="96" t="s">
        <v>1981</v>
      </c>
      <c r="F124" s="96" t="s">
        <v>1976</v>
      </c>
      <c r="G124" s="97">
        <v>7500</v>
      </c>
      <c r="H124" s="96" t="s">
        <v>12</v>
      </c>
      <c r="I124" s="96" t="s">
        <v>1971</v>
      </c>
      <c r="J124" s="98">
        <v>46023</v>
      </c>
      <c r="K124" s="96" t="s">
        <v>12</v>
      </c>
      <c r="L124" s="96" t="s">
        <v>1972</v>
      </c>
    </row>
    <row r="125" spans="1:12">
      <c r="A125" s="96">
        <v>146</v>
      </c>
      <c r="B125" s="96" t="s">
        <v>2110</v>
      </c>
      <c r="C125" s="96" t="s">
        <v>1721</v>
      </c>
      <c r="D125" s="96">
        <v>500</v>
      </c>
      <c r="E125" s="96" t="s">
        <v>1981</v>
      </c>
      <c r="F125" s="96" t="s">
        <v>1976</v>
      </c>
      <c r="G125" s="97">
        <v>7500</v>
      </c>
      <c r="H125" s="96" t="s">
        <v>12</v>
      </c>
      <c r="I125" s="96" t="s">
        <v>1971</v>
      </c>
      <c r="J125" s="98">
        <v>46023</v>
      </c>
      <c r="K125" s="96" t="s">
        <v>12</v>
      </c>
      <c r="L125" s="96" t="s">
        <v>1972</v>
      </c>
    </row>
    <row r="126" spans="1:12">
      <c r="A126" s="96">
        <v>147</v>
      </c>
      <c r="B126" s="96" t="s">
        <v>2111</v>
      </c>
      <c r="C126" s="96" t="s">
        <v>2067</v>
      </c>
      <c r="D126" s="96">
        <v>10000</v>
      </c>
      <c r="E126" s="96" t="s">
        <v>1981</v>
      </c>
      <c r="F126" s="96" t="s">
        <v>1976</v>
      </c>
      <c r="G126" s="97">
        <v>19000</v>
      </c>
      <c r="H126" s="96" t="s">
        <v>12</v>
      </c>
      <c r="I126" s="96" t="s">
        <v>1971</v>
      </c>
      <c r="J126" s="98">
        <v>46023</v>
      </c>
      <c r="K126" s="96" t="s">
        <v>12</v>
      </c>
      <c r="L126" s="96" t="s">
        <v>1972</v>
      </c>
    </row>
    <row r="127" spans="1:12">
      <c r="A127" s="96">
        <v>148</v>
      </c>
      <c r="B127" s="96" t="s">
        <v>2112</v>
      </c>
      <c r="C127" s="96" t="s">
        <v>1721</v>
      </c>
      <c r="D127" s="96">
        <v>100</v>
      </c>
      <c r="E127" s="96" t="s">
        <v>1981</v>
      </c>
      <c r="F127" s="96" t="s">
        <v>1976</v>
      </c>
      <c r="G127" s="97">
        <v>2600</v>
      </c>
      <c r="H127" s="96" t="s">
        <v>12</v>
      </c>
      <c r="I127" s="96" t="s">
        <v>1971</v>
      </c>
      <c r="J127" s="98">
        <v>46023</v>
      </c>
      <c r="K127" s="96" t="s">
        <v>12</v>
      </c>
      <c r="L127" s="96" t="s">
        <v>1972</v>
      </c>
    </row>
    <row r="128" spans="1:12">
      <c r="A128" s="96">
        <v>149</v>
      </c>
      <c r="B128" s="96" t="s">
        <v>2113</v>
      </c>
      <c r="C128" s="96" t="s">
        <v>1721</v>
      </c>
      <c r="D128" s="96">
        <v>1</v>
      </c>
      <c r="E128" s="96" t="s">
        <v>2069</v>
      </c>
      <c r="F128" s="96" t="s">
        <v>1976</v>
      </c>
      <c r="G128" s="97">
        <v>22</v>
      </c>
      <c r="H128" s="96" t="s">
        <v>12</v>
      </c>
      <c r="I128" s="96" t="s">
        <v>1971</v>
      </c>
      <c r="J128" s="98">
        <v>46023</v>
      </c>
      <c r="K128" s="96" t="s">
        <v>12</v>
      </c>
      <c r="L128" s="96" t="s">
        <v>1972</v>
      </c>
    </row>
    <row r="129" spans="1:12">
      <c r="A129" s="96">
        <v>150</v>
      </c>
      <c r="B129" s="96" t="s">
        <v>2114</v>
      </c>
      <c r="C129" s="96" t="s">
        <v>1721</v>
      </c>
      <c r="D129" s="96">
        <v>1</v>
      </c>
      <c r="E129" s="96" t="s">
        <v>2069</v>
      </c>
      <c r="F129" s="96" t="s">
        <v>1976</v>
      </c>
      <c r="G129" s="97">
        <v>20</v>
      </c>
      <c r="H129" s="96" t="s">
        <v>12</v>
      </c>
      <c r="I129" s="96" t="s">
        <v>1971</v>
      </c>
      <c r="J129" s="98">
        <v>46023</v>
      </c>
      <c r="K129" s="96" t="s">
        <v>12</v>
      </c>
      <c r="L129" s="96" t="s">
        <v>1972</v>
      </c>
    </row>
    <row r="130" spans="1:12">
      <c r="A130" s="96">
        <v>151</v>
      </c>
      <c r="B130" s="96" t="s">
        <v>2115</v>
      </c>
      <c r="C130" s="96" t="s">
        <v>1721</v>
      </c>
      <c r="D130" s="96">
        <v>10</v>
      </c>
      <c r="E130" s="96" t="s">
        <v>2069</v>
      </c>
      <c r="F130" s="96" t="s">
        <v>1976</v>
      </c>
      <c r="G130" s="97">
        <v>500</v>
      </c>
      <c r="H130" s="96" t="s">
        <v>12</v>
      </c>
      <c r="I130" s="96" t="s">
        <v>1971</v>
      </c>
      <c r="J130" s="98">
        <v>46023</v>
      </c>
      <c r="K130" s="96" t="s">
        <v>12</v>
      </c>
      <c r="L130" s="96" t="s">
        <v>1972</v>
      </c>
    </row>
    <row r="131" spans="1:12">
      <c r="A131" s="96">
        <v>152</v>
      </c>
      <c r="B131" s="96" t="s">
        <v>2116</v>
      </c>
      <c r="C131" s="96" t="s">
        <v>1721</v>
      </c>
      <c r="D131" s="96">
        <v>10</v>
      </c>
      <c r="E131" s="96" t="s">
        <v>2069</v>
      </c>
      <c r="F131" s="96" t="s">
        <v>1976</v>
      </c>
      <c r="G131" s="97">
        <v>500</v>
      </c>
      <c r="H131" s="96" t="s">
        <v>12</v>
      </c>
      <c r="I131" s="96" t="s">
        <v>1971</v>
      </c>
      <c r="J131" s="98">
        <v>46023</v>
      </c>
      <c r="K131" s="96" t="s">
        <v>12</v>
      </c>
      <c r="L131" s="96" t="s">
        <v>1972</v>
      </c>
    </row>
    <row r="132" spans="1:12">
      <c r="A132" s="96">
        <v>153</v>
      </c>
      <c r="B132" s="96" t="s">
        <v>2117</v>
      </c>
      <c r="C132" s="96" t="s">
        <v>1721</v>
      </c>
      <c r="D132" s="96">
        <v>10</v>
      </c>
      <c r="E132" s="96" t="s">
        <v>2069</v>
      </c>
      <c r="F132" s="96" t="s">
        <v>1976</v>
      </c>
      <c r="G132" s="97">
        <v>500</v>
      </c>
      <c r="H132" s="96" t="s">
        <v>12</v>
      </c>
      <c r="I132" s="96" t="s">
        <v>1971</v>
      </c>
      <c r="J132" s="98">
        <v>46023</v>
      </c>
      <c r="K132" s="96" t="s">
        <v>12</v>
      </c>
      <c r="L132" s="96" t="s">
        <v>1972</v>
      </c>
    </row>
    <row r="133" spans="1:12">
      <c r="A133" s="96">
        <v>154</v>
      </c>
      <c r="B133" s="96" t="s">
        <v>2118</v>
      </c>
      <c r="C133" s="96" t="s">
        <v>1721</v>
      </c>
      <c r="D133" s="96">
        <v>10</v>
      </c>
      <c r="E133" s="96" t="s">
        <v>2069</v>
      </c>
      <c r="F133" s="96" t="s">
        <v>1976</v>
      </c>
      <c r="G133" s="97">
        <v>1500</v>
      </c>
      <c r="H133" s="96" t="s">
        <v>12</v>
      </c>
      <c r="I133" s="96" t="s">
        <v>1971</v>
      </c>
      <c r="J133" s="98">
        <v>46023</v>
      </c>
      <c r="K133" s="96" t="s">
        <v>12</v>
      </c>
      <c r="L133" s="96" t="s">
        <v>1972</v>
      </c>
    </row>
    <row r="134" spans="1:12">
      <c r="A134" s="96">
        <v>155</v>
      </c>
      <c r="B134" s="96" t="s">
        <v>2119</v>
      </c>
      <c r="C134" s="96" t="s">
        <v>1721</v>
      </c>
      <c r="D134" s="96">
        <v>10</v>
      </c>
      <c r="E134" s="96" t="s">
        <v>2071</v>
      </c>
      <c r="F134" s="96" t="s">
        <v>1976</v>
      </c>
      <c r="G134" s="97">
        <v>1500</v>
      </c>
      <c r="H134" s="96" t="s">
        <v>12</v>
      </c>
      <c r="I134" s="96" t="s">
        <v>1971</v>
      </c>
      <c r="J134" s="98">
        <v>46023</v>
      </c>
      <c r="K134" s="96" t="s">
        <v>12</v>
      </c>
      <c r="L134" s="96" t="s">
        <v>1972</v>
      </c>
    </row>
    <row r="135" spans="1:12">
      <c r="A135" s="96">
        <v>156</v>
      </c>
      <c r="B135" s="96" t="s">
        <v>2120</v>
      </c>
      <c r="C135" s="96" t="s">
        <v>1721</v>
      </c>
      <c r="D135" s="96">
        <v>10</v>
      </c>
      <c r="E135" s="96" t="s">
        <v>2071</v>
      </c>
      <c r="F135" s="96" t="s">
        <v>1976</v>
      </c>
      <c r="G135" s="97">
        <v>1500</v>
      </c>
      <c r="H135" s="96" t="s">
        <v>12</v>
      </c>
      <c r="I135" s="96" t="s">
        <v>1971</v>
      </c>
      <c r="J135" s="98">
        <v>46023</v>
      </c>
      <c r="K135" s="96" t="s">
        <v>12</v>
      </c>
      <c r="L135" s="96" t="s">
        <v>1972</v>
      </c>
    </row>
    <row r="136" spans="1:12">
      <c r="A136" s="96">
        <v>157</v>
      </c>
      <c r="B136" s="96" t="s">
        <v>2121</v>
      </c>
      <c r="C136" s="96" t="s">
        <v>1721</v>
      </c>
      <c r="D136" s="96">
        <v>10</v>
      </c>
      <c r="E136" s="96" t="s">
        <v>2071</v>
      </c>
      <c r="F136" s="96" t="s">
        <v>1976</v>
      </c>
      <c r="G136" s="97">
        <v>1500</v>
      </c>
      <c r="H136" s="96" t="s">
        <v>12</v>
      </c>
      <c r="I136" s="96" t="s">
        <v>1971</v>
      </c>
      <c r="J136" s="98">
        <v>46023</v>
      </c>
      <c r="K136" s="96" t="s">
        <v>12</v>
      </c>
      <c r="L136" s="96" t="s">
        <v>1972</v>
      </c>
    </row>
    <row r="137" spans="1:12">
      <c r="A137" s="96">
        <v>158</v>
      </c>
      <c r="B137" s="96" t="s">
        <v>2122</v>
      </c>
      <c r="C137" s="96" t="s">
        <v>1721</v>
      </c>
      <c r="D137" s="96">
        <v>10</v>
      </c>
      <c r="E137" s="96" t="s">
        <v>2071</v>
      </c>
      <c r="F137" s="96" t="s">
        <v>1976</v>
      </c>
      <c r="G137" s="97">
        <v>1500</v>
      </c>
      <c r="H137" s="96" t="s">
        <v>12</v>
      </c>
      <c r="I137" s="96" t="s">
        <v>1971</v>
      </c>
      <c r="J137" s="98">
        <v>46023</v>
      </c>
      <c r="K137" s="96" t="s">
        <v>12</v>
      </c>
      <c r="L137" s="96" t="s">
        <v>1972</v>
      </c>
    </row>
    <row r="138" spans="1:12">
      <c r="A138" s="96">
        <v>159</v>
      </c>
      <c r="B138" s="96" t="s">
        <v>2123</v>
      </c>
      <c r="C138" s="96" t="s">
        <v>1721</v>
      </c>
      <c r="D138" s="96">
        <v>10</v>
      </c>
      <c r="E138" s="96" t="s">
        <v>1981</v>
      </c>
      <c r="F138" s="96" t="s">
        <v>1976</v>
      </c>
      <c r="G138" s="97">
        <v>100</v>
      </c>
      <c r="H138" s="96" t="s">
        <v>12</v>
      </c>
      <c r="I138" s="96" t="s">
        <v>1971</v>
      </c>
      <c r="J138" s="98">
        <v>46023</v>
      </c>
      <c r="K138" s="96" t="s">
        <v>12</v>
      </c>
      <c r="L138" s="96" t="s">
        <v>1972</v>
      </c>
    </row>
    <row r="139" spans="1:12">
      <c r="A139" s="96">
        <v>160</v>
      </c>
      <c r="B139" s="96" t="s">
        <v>2124</v>
      </c>
      <c r="C139" s="96" t="s">
        <v>1721</v>
      </c>
      <c r="D139" s="96">
        <v>5</v>
      </c>
      <c r="E139" s="96" t="s">
        <v>2069</v>
      </c>
      <c r="F139" s="96" t="s">
        <v>1976</v>
      </c>
      <c r="G139" s="97">
        <v>350</v>
      </c>
      <c r="H139" s="96" t="s">
        <v>12</v>
      </c>
      <c r="I139" s="96" t="s">
        <v>1971</v>
      </c>
      <c r="J139" s="98">
        <v>46023</v>
      </c>
      <c r="K139" s="96" t="s">
        <v>12</v>
      </c>
      <c r="L139" s="96" t="s">
        <v>1972</v>
      </c>
    </row>
    <row r="140" spans="1:12">
      <c r="A140" s="96">
        <v>162</v>
      </c>
      <c r="B140" s="96" t="s">
        <v>2125</v>
      </c>
      <c r="C140" s="96" t="s">
        <v>1721</v>
      </c>
      <c r="D140" s="96">
        <v>5</v>
      </c>
      <c r="E140" s="96" t="s">
        <v>2069</v>
      </c>
      <c r="F140" s="96" t="s">
        <v>1976</v>
      </c>
      <c r="G140" s="97">
        <v>350</v>
      </c>
      <c r="H140" s="96" t="s">
        <v>12</v>
      </c>
      <c r="I140" s="96" t="s">
        <v>1971</v>
      </c>
      <c r="J140" s="98">
        <v>46023</v>
      </c>
      <c r="K140" s="96" t="s">
        <v>12</v>
      </c>
      <c r="L140" s="96" t="s">
        <v>1972</v>
      </c>
    </row>
    <row r="141" spans="1:12">
      <c r="A141" s="96">
        <v>163</v>
      </c>
      <c r="B141" s="96" t="s">
        <v>2126</v>
      </c>
      <c r="C141" s="96" t="s">
        <v>1721</v>
      </c>
      <c r="D141" s="96">
        <v>5</v>
      </c>
      <c r="E141" s="96" t="s">
        <v>2069</v>
      </c>
      <c r="F141" s="96" t="s">
        <v>1976</v>
      </c>
      <c r="G141" s="97">
        <v>350</v>
      </c>
      <c r="H141" s="96" t="s">
        <v>12</v>
      </c>
      <c r="I141" s="96" t="s">
        <v>1971</v>
      </c>
      <c r="J141" s="98">
        <v>46023</v>
      </c>
      <c r="K141" s="96" t="s">
        <v>12</v>
      </c>
      <c r="L141" s="96" t="s">
        <v>1972</v>
      </c>
    </row>
    <row r="142" spans="1:12">
      <c r="A142" s="96">
        <v>164</v>
      </c>
      <c r="B142" s="96" t="s">
        <v>2127</v>
      </c>
      <c r="C142" s="96" t="s">
        <v>1721</v>
      </c>
      <c r="D142" s="96">
        <v>1</v>
      </c>
      <c r="E142" s="96" t="s">
        <v>2069</v>
      </c>
      <c r="F142" s="96" t="s">
        <v>1976</v>
      </c>
      <c r="G142" s="97">
        <v>70</v>
      </c>
      <c r="H142" s="96" t="s">
        <v>12</v>
      </c>
      <c r="I142" s="96" t="s">
        <v>1971</v>
      </c>
      <c r="J142" s="98">
        <v>46023</v>
      </c>
      <c r="K142" s="96" t="s">
        <v>12</v>
      </c>
      <c r="L142" s="96" t="s">
        <v>1972</v>
      </c>
    </row>
    <row r="143" spans="1:12">
      <c r="A143" s="96">
        <v>165</v>
      </c>
      <c r="B143" s="96" t="s">
        <v>2128</v>
      </c>
      <c r="C143" s="96" t="s">
        <v>1721</v>
      </c>
      <c r="D143" s="96">
        <v>1</v>
      </c>
      <c r="E143" s="96" t="s">
        <v>2069</v>
      </c>
      <c r="F143" s="96" t="s">
        <v>1976</v>
      </c>
      <c r="G143" s="97">
        <v>70</v>
      </c>
      <c r="H143" s="96" t="s">
        <v>12</v>
      </c>
      <c r="I143" s="96" t="s">
        <v>1971</v>
      </c>
      <c r="J143" s="98">
        <v>46023</v>
      </c>
      <c r="K143" s="96" t="s">
        <v>12</v>
      </c>
      <c r="L143" s="96" t="s">
        <v>1972</v>
      </c>
    </row>
    <row r="144" spans="1:12">
      <c r="A144" s="96">
        <v>166</v>
      </c>
      <c r="B144" s="96" t="s">
        <v>2129</v>
      </c>
      <c r="C144" s="96" t="s">
        <v>1721</v>
      </c>
      <c r="D144" s="96">
        <v>1</v>
      </c>
      <c r="E144" s="96" t="s">
        <v>2069</v>
      </c>
      <c r="F144" s="96" t="s">
        <v>1976</v>
      </c>
      <c r="G144" s="97">
        <v>70</v>
      </c>
      <c r="H144" s="96" t="s">
        <v>12</v>
      </c>
      <c r="I144" s="96" t="s">
        <v>1971</v>
      </c>
      <c r="J144" s="98">
        <v>46023</v>
      </c>
      <c r="K144" s="96" t="s">
        <v>12</v>
      </c>
      <c r="L144" s="96" t="s">
        <v>1972</v>
      </c>
    </row>
    <row r="145" spans="1:12">
      <c r="A145" s="96">
        <v>167</v>
      </c>
      <c r="B145" s="96" t="s">
        <v>2130</v>
      </c>
      <c r="C145" s="96" t="s">
        <v>1721</v>
      </c>
      <c r="D145" s="96">
        <v>10</v>
      </c>
      <c r="E145" s="96" t="s">
        <v>2069</v>
      </c>
      <c r="F145" s="96" t="s">
        <v>1976</v>
      </c>
      <c r="G145" s="97">
        <v>600</v>
      </c>
      <c r="H145" s="96" t="s">
        <v>12</v>
      </c>
      <c r="I145" s="96" t="s">
        <v>1971</v>
      </c>
      <c r="J145" s="98">
        <v>46023</v>
      </c>
      <c r="K145" s="96" t="s">
        <v>12</v>
      </c>
      <c r="L145" s="96" t="s">
        <v>1972</v>
      </c>
    </row>
    <row r="146" spans="1:12">
      <c r="A146" s="96">
        <v>168</v>
      </c>
      <c r="B146" s="96" t="s">
        <v>2131</v>
      </c>
      <c r="C146" s="96" t="s">
        <v>1721</v>
      </c>
      <c r="D146" s="96">
        <v>10</v>
      </c>
      <c r="E146" s="96" t="s">
        <v>1981</v>
      </c>
      <c r="F146" s="96" t="s">
        <v>1976</v>
      </c>
      <c r="G146" s="100">
        <v>800</v>
      </c>
      <c r="H146" s="96" t="s">
        <v>12</v>
      </c>
      <c r="I146" s="96" t="s">
        <v>1971</v>
      </c>
      <c r="J146" s="98">
        <v>46023</v>
      </c>
      <c r="K146" s="96" t="s">
        <v>12</v>
      </c>
      <c r="L146" s="96" t="s">
        <v>1972</v>
      </c>
    </row>
    <row r="147" spans="1:12">
      <c r="A147" s="96">
        <v>169</v>
      </c>
      <c r="B147" s="96" t="s">
        <v>2132</v>
      </c>
      <c r="C147" s="96" t="s">
        <v>1721</v>
      </c>
      <c r="D147" s="96">
        <v>10</v>
      </c>
      <c r="E147" s="96" t="s">
        <v>2069</v>
      </c>
      <c r="F147" s="96" t="s">
        <v>1976</v>
      </c>
      <c r="G147" s="97">
        <v>1000</v>
      </c>
      <c r="H147" s="96" t="s">
        <v>12</v>
      </c>
      <c r="I147" s="96" t="s">
        <v>1971</v>
      </c>
      <c r="J147" s="98">
        <v>46023</v>
      </c>
      <c r="K147" s="96" t="s">
        <v>12</v>
      </c>
      <c r="L147" s="96" t="s">
        <v>1972</v>
      </c>
    </row>
    <row r="148" spans="1:12">
      <c r="A148" s="96">
        <v>170</v>
      </c>
      <c r="B148" s="96" t="s">
        <v>2133</v>
      </c>
      <c r="C148" s="96" t="s">
        <v>1721</v>
      </c>
      <c r="D148" s="96">
        <v>10</v>
      </c>
      <c r="E148" s="96" t="s">
        <v>2069</v>
      </c>
      <c r="F148" s="96" t="s">
        <v>1976</v>
      </c>
      <c r="G148" s="97">
        <v>1000</v>
      </c>
      <c r="H148" s="96" t="s">
        <v>12</v>
      </c>
      <c r="I148" s="96" t="s">
        <v>1971</v>
      </c>
      <c r="J148" s="98">
        <v>46023</v>
      </c>
      <c r="K148" s="96" t="s">
        <v>12</v>
      </c>
      <c r="L148" s="96" t="s">
        <v>1972</v>
      </c>
    </row>
    <row r="149" spans="1:12">
      <c r="A149" s="96">
        <v>171</v>
      </c>
      <c r="B149" s="96" t="s">
        <v>2134</v>
      </c>
      <c r="C149" s="96" t="s">
        <v>1721</v>
      </c>
      <c r="D149" s="96">
        <v>10</v>
      </c>
      <c r="E149" s="96" t="s">
        <v>2069</v>
      </c>
      <c r="F149" s="96" t="s">
        <v>1976</v>
      </c>
      <c r="G149" s="97">
        <v>1000</v>
      </c>
      <c r="H149" s="96" t="s">
        <v>12</v>
      </c>
      <c r="I149" s="96" t="s">
        <v>1971</v>
      </c>
      <c r="J149" s="98">
        <v>46023</v>
      </c>
      <c r="K149" s="96" t="s">
        <v>12</v>
      </c>
      <c r="L149" s="96" t="s">
        <v>1972</v>
      </c>
    </row>
    <row r="150" spans="1:12">
      <c r="A150" s="96">
        <v>172</v>
      </c>
      <c r="B150" s="96" t="s">
        <v>2135</v>
      </c>
      <c r="C150" s="96" t="s">
        <v>1721</v>
      </c>
      <c r="D150" s="96">
        <v>5</v>
      </c>
      <c r="E150" s="96" t="s">
        <v>2069</v>
      </c>
      <c r="F150" s="96" t="s">
        <v>1976</v>
      </c>
      <c r="G150" s="97">
        <v>2500</v>
      </c>
      <c r="H150" s="96" t="s">
        <v>12</v>
      </c>
      <c r="I150" s="96" t="s">
        <v>1971</v>
      </c>
      <c r="J150" s="98">
        <v>46023</v>
      </c>
      <c r="K150" s="96" t="s">
        <v>12</v>
      </c>
      <c r="L150" s="96" t="s">
        <v>1972</v>
      </c>
    </row>
    <row r="151" spans="1:12">
      <c r="A151" s="96">
        <v>173</v>
      </c>
      <c r="B151" s="96" t="s">
        <v>2136</v>
      </c>
      <c r="C151" s="96" t="s">
        <v>1721</v>
      </c>
      <c r="D151" s="96">
        <v>5</v>
      </c>
      <c r="E151" s="96" t="s">
        <v>2069</v>
      </c>
      <c r="F151" s="96" t="s">
        <v>1976</v>
      </c>
      <c r="G151" s="97">
        <v>2500</v>
      </c>
      <c r="H151" s="96" t="s">
        <v>12</v>
      </c>
      <c r="I151" s="96" t="s">
        <v>1971</v>
      </c>
      <c r="J151" s="98">
        <v>46023</v>
      </c>
      <c r="K151" s="96" t="s">
        <v>12</v>
      </c>
      <c r="L151" s="96" t="s">
        <v>1972</v>
      </c>
    </row>
    <row r="152" spans="1:12">
      <c r="A152" s="96">
        <v>174</v>
      </c>
      <c r="B152" s="96" t="s">
        <v>2137</v>
      </c>
      <c r="C152" s="96" t="s">
        <v>1721</v>
      </c>
      <c r="D152" s="96">
        <v>100</v>
      </c>
      <c r="E152" s="96" t="s">
        <v>1981</v>
      </c>
      <c r="F152" s="96" t="s">
        <v>1976</v>
      </c>
      <c r="G152" s="97">
        <v>1000</v>
      </c>
      <c r="H152" s="96" t="s">
        <v>12</v>
      </c>
      <c r="I152" s="96" t="s">
        <v>1971</v>
      </c>
      <c r="J152" s="98">
        <v>46023</v>
      </c>
      <c r="K152" s="96" t="s">
        <v>12</v>
      </c>
      <c r="L152" s="96" t="s">
        <v>1972</v>
      </c>
    </row>
    <row r="153" spans="1:12">
      <c r="A153" s="96">
        <v>175</v>
      </c>
      <c r="B153" s="96" t="s">
        <v>2138</v>
      </c>
      <c r="C153" s="96" t="s">
        <v>1721</v>
      </c>
      <c r="D153" s="96">
        <v>3000</v>
      </c>
      <c r="E153" s="96" t="s">
        <v>2139</v>
      </c>
      <c r="F153" s="96" t="s">
        <v>2140</v>
      </c>
      <c r="G153" s="97">
        <v>18450</v>
      </c>
      <c r="H153" s="96" t="s">
        <v>12</v>
      </c>
      <c r="I153" s="96" t="s">
        <v>1971</v>
      </c>
      <c r="J153" s="98">
        <v>46023</v>
      </c>
      <c r="K153" s="96" t="s">
        <v>12</v>
      </c>
      <c r="L153" s="96" t="s">
        <v>1972</v>
      </c>
    </row>
    <row r="154" spans="1:12">
      <c r="A154" s="96">
        <v>176</v>
      </c>
      <c r="B154" s="96" t="s">
        <v>2141</v>
      </c>
      <c r="C154" s="96" t="s">
        <v>1721</v>
      </c>
      <c r="D154" s="96">
        <v>1</v>
      </c>
      <c r="E154" s="96" t="s">
        <v>1981</v>
      </c>
      <c r="F154" s="96" t="s">
        <v>2142</v>
      </c>
      <c r="G154" s="97">
        <v>150000</v>
      </c>
      <c r="H154" s="96" t="s">
        <v>12</v>
      </c>
      <c r="I154" s="96" t="s">
        <v>1971</v>
      </c>
      <c r="J154" s="98">
        <v>46023</v>
      </c>
      <c r="K154" s="96" t="s">
        <v>12</v>
      </c>
      <c r="L154" s="96" t="s">
        <v>1972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5566B-5A38-44B4-B30F-80421BB56048}">
  <dimension ref="A1:N71"/>
  <sheetViews>
    <sheetView workbookViewId="0">
      <selection sqref="A1:N3"/>
    </sheetView>
  </sheetViews>
  <sheetFormatPr defaultRowHeight="14.5"/>
  <cols>
    <col min="1" max="1" width="8.7265625" style="2"/>
    <col min="2" max="2" width="25.81640625" style="2" customWidth="1"/>
    <col min="3" max="6" width="8.7265625" style="2"/>
    <col min="7" max="7" width="20.36328125" style="2" customWidth="1"/>
    <col min="8" max="13" width="8.7265625" style="2"/>
    <col min="14" max="14" width="15.453125" style="2" customWidth="1"/>
  </cols>
  <sheetData>
    <row r="1" spans="1:14" ht="16.5" thickBot="1">
      <c r="A1" s="139" t="s">
        <v>2143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1"/>
    </row>
    <row r="2" spans="1:14" ht="17.5" thickBot="1">
      <c r="A2" s="142"/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</row>
    <row r="3" spans="1:14" ht="17.5" thickBot="1">
      <c r="A3" s="139" t="s">
        <v>2144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5"/>
    </row>
    <row r="4" spans="1:14">
      <c r="A4" s="146"/>
    </row>
    <row r="5" spans="1:14">
      <c r="A5" s="146"/>
    </row>
    <row r="6" spans="1:14" ht="53.5">
      <c r="A6" s="111" t="s">
        <v>1819</v>
      </c>
      <c r="B6" s="111" t="s">
        <v>1964</v>
      </c>
      <c r="C6" s="111" t="s">
        <v>1965</v>
      </c>
      <c r="D6" s="111" t="s">
        <v>0</v>
      </c>
      <c r="E6" s="111" t="s">
        <v>1966</v>
      </c>
      <c r="F6" s="111" t="s">
        <v>7</v>
      </c>
      <c r="G6" s="111" t="s">
        <v>1967</v>
      </c>
      <c r="H6" s="111" t="s">
        <v>2145</v>
      </c>
      <c r="I6" s="112" t="s">
        <v>2</v>
      </c>
      <c r="J6" s="113" t="s">
        <v>3</v>
      </c>
      <c r="K6" s="113" t="s">
        <v>4</v>
      </c>
      <c r="L6" s="113" t="s">
        <v>1968</v>
      </c>
      <c r="M6" s="113" t="s">
        <v>6</v>
      </c>
      <c r="N6" s="113" t="s">
        <v>10</v>
      </c>
    </row>
    <row r="7" spans="1:14" ht="36.5">
      <c r="A7" s="147">
        <v>1</v>
      </c>
      <c r="B7" s="126" t="s">
        <v>2146</v>
      </c>
      <c r="C7" s="133" t="s">
        <v>1721</v>
      </c>
      <c r="D7" s="133" t="s">
        <v>2147</v>
      </c>
      <c r="E7" s="133">
        <v>12</v>
      </c>
      <c r="F7" s="133" t="s">
        <v>2148</v>
      </c>
      <c r="G7" s="133" t="s">
        <v>2149</v>
      </c>
      <c r="H7" s="148">
        <v>1.2</v>
      </c>
      <c r="I7" s="149">
        <f>E7*H7</f>
        <v>14.399999999999999</v>
      </c>
      <c r="J7" s="133" t="s">
        <v>143</v>
      </c>
      <c r="K7" s="133" t="s">
        <v>1702</v>
      </c>
      <c r="L7" s="133" t="s">
        <v>143</v>
      </c>
      <c r="M7" s="133" t="s">
        <v>143</v>
      </c>
      <c r="N7" s="119" t="s">
        <v>2150</v>
      </c>
    </row>
    <row r="8" spans="1:14" ht="36.5">
      <c r="A8" s="147">
        <v>2</v>
      </c>
      <c r="B8" s="126" t="s">
        <v>2151</v>
      </c>
      <c r="C8" s="133" t="s">
        <v>1721</v>
      </c>
      <c r="D8" s="133" t="s">
        <v>2147</v>
      </c>
      <c r="E8" s="150">
        <v>12</v>
      </c>
      <c r="F8" s="133" t="s">
        <v>2148</v>
      </c>
      <c r="G8" s="133" t="s">
        <v>2149</v>
      </c>
      <c r="H8" s="148">
        <v>1.2</v>
      </c>
      <c r="I8" s="149">
        <f t="shared" ref="I8:I51" si="0">E8*H8</f>
        <v>14.399999999999999</v>
      </c>
      <c r="J8" s="133" t="s">
        <v>143</v>
      </c>
      <c r="K8" s="133" t="s">
        <v>1702</v>
      </c>
      <c r="L8" s="133" t="s">
        <v>143</v>
      </c>
      <c r="M8" s="133" t="s">
        <v>143</v>
      </c>
      <c r="N8" s="119" t="s">
        <v>2150</v>
      </c>
    </row>
    <row r="9" spans="1:14" ht="36.5">
      <c r="A9" s="147">
        <v>3</v>
      </c>
      <c r="B9" s="126" t="s">
        <v>2152</v>
      </c>
      <c r="C9" s="133" t="s">
        <v>1721</v>
      </c>
      <c r="D9" s="133" t="s">
        <v>2147</v>
      </c>
      <c r="E9" s="133">
        <v>12</v>
      </c>
      <c r="F9" s="133" t="s">
        <v>2148</v>
      </c>
      <c r="G9" s="133" t="s">
        <v>2149</v>
      </c>
      <c r="H9" s="148">
        <v>1.2</v>
      </c>
      <c r="I9" s="149">
        <f t="shared" si="0"/>
        <v>14.399999999999999</v>
      </c>
      <c r="J9" s="133" t="s">
        <v>143</v>
      </c>
      <c r="K9" s="133" t="s">
        <v>1702</v>
      </c>
      <c r="L9" s="133" t="s">
        <v>143</v>
      </c>
      <c r="M9" s="133" t="s">
        <v>143</v>
      </c>
      <c r="N9" s="119" t="s">
        <v>2150</v>
      </c>
    </row>
    <row r="10" spans="1:14" ht="36.5">
      <c r="A10" s="147">
        <v>4</v>
      </c>
      <c r="B10" s="126" t="s">
        <v>2153</v>
      </c>
      <c r="C10" s="133" t="s">
        <v>1721</v>
      </c>
      <c r="D10" s="133" t="s">
        <v>2147</v>
      </c>
      <c r="E10" s="133">
        <v>6</v>
      </c>
      <c r="F10" s="133" t="s">
        <v>2148</v>
      </c>
      <c r="G10" s="133" t="s">
        <v>2149</v>
      </c>
      <c r="H10" s="148">
        <v>1.8</v>
      </c>
      <c r="I10" s="149">
        <f t="shared" si="0"/>
        <v>10.8</v>
      </c>
      <c r="J10" s="133" t="s">
        <v>143</v>
      </c>
      <c r="K10" s="133" t="s">
        <v>1702</v>
      </c>
      <c r="L10" s="133" t="s">
        <v>143</v>
      </c>
      <c r="M10" s="133" t="s">
        <v>143</v>
      </c>
      <c r="N10" s="119" t="s">
        <v>2150</v>
      </c>
    </row>
    <row r="11" spans="1:14" ht="36.5">
      <c r="A11" s="147">
        <v>5</v>
      </c>
      <c r="B11" s="126" t="s">
        <v>2154</v>
      </c>
      <c r="C11" s="133" t="s">
        <v>1721</v>
      </c>
      <c r="D11" s="133" t="s">
        <v>2147</v>
      </c>
      <c r="E11" s="133">
        <v>6</v>
      </c>
      <c r="F11" s="133" t="s">
        <v>2148</v>
      </c>
      <c r="G11" s="133" t="s">
        <v>2149</v>
      </c>
      <c r="H11" s="148">
        <v>1.8</v>
      </c>
      <c r="I11" s="149">
        <f t="shared" si="0"/>
        <v>10.8</v>
      </c>
      <c r="J11" s="133" t="s">
        <v>143</v>
      </c>
      <c r="K11" s="133" t="s">
        <v>1702</v>
      </c>
      <c r="L11" s="133" t="s">
        <v>143</v>
      </c>
      <c r="M11" s="133" t="s">
        <v>143</v>
      </c>
      <c r="N11" s="119" t="s">
        <v>2150</v>
      </c>
    </row>
    <row r="12" spans="1:14" ht="36.5">
      <c r="A12" s="147">
        <v>6</v>
      </c>
      <c r="B12" s="126" t="s">
        <v>2155</v>
      </c>
      <c r="C12" s="133" t="s">
        <v>1721</v>
      </c>
      <c r="D12" s="133" t="s">
        <v>2147</v>
      </c>
      <c r="E12" s="133">
        <v>6</v>
      </c>
      <c r="F12" s="133" t="s">
        <v>2156</v>
      </c>
      <c r="G12" s="133" t="s">
        <v>2149</v>
      </c>
      <c r="H12" s="148">
        <v>1.8</v>
      </c>
      <c r="I12" s="149">
        <f t="shared" si="0"/>
        <v>10.8</v>
      </c>
      <c r="J12" s="133" t="s">
        <v>143</v>
      </c>
      <c r="K12" s="133" t="s">
        <v>1702</v>
      </c>
      <c r="L12" s="133" t="s">
        <v>143</v>
      </c>
      <c r="M12" s="133" t="s">
        <v>143</v>
      </c>
      <c r="N12" s="119" t="s">
        <v>2150</v>
      </c>
    </row>
    <row r="13" spans="1:14" ht="36.5">
      <c r="A13" s="147">
        <v>7</v>
      </c>
      <c r="B13" s="151" t="s">
        <v>2157</v>
      </c>
      <c r="C13" s="133" t="s">
        <v>1721</v>
      </c>
      <c r="D13" s="133" t="s">
        <v>2147</v>
      </c>
      <c r="E13" s="133">
        <v>6</v>
      </c>
      <c r="F13" s="133" t="s">
        <v>2148</v>
      </c>
      <c r="G13" s="133" t="s">
        <v>2149</v>
      </c>
      <c r="H13" s="148">
        <v>1.9</v>
      </c>
      <c r="I13" s="149">
        <f t="shared" si="0"/>
        <v>11.399999999999999</v>
      </c>
      <c r="J13" s="133" t="s">
        <v>143</v>
      </c>
      <c r="K13" s="133" t="s">
        <v>1702</v>
      </c>
      <c r="L13" s="133" t="s">
        <v>143</v>
      </c>
      <c r="M13" s="133" t="s">
        <v>143</v>
      </c>
      <c r="N13" s="119" t="s">
        <v>2150</v>
      </c>
    </row>
    <row r="14" spans="1:14" ht="36.5">
      <c r="A14" s="147">
        <v>8</v>
      </c>
      <c r="B14" s="151" t="s">
        <v>2158</v>
      </c>
      <c r="C14" s="133" t="s">
        <v>1721</v>
      </c>
      <c r="D14" s="133" t="s">
        <v>2147</v>
      </c>
      <c r="E14" s="133">
        <v>6</v>
      </c>
      <c r="F14" s="133" t="s">
        <v>2148</v>
      </c>
      <c r="G14" s="133" t="s">
        <v>2149</v>
      </c>
      <c r="H14" s="148">
        <v>1.9</v>
      </c>
      <c r="I14" s="149">
        <f t="shared" si="0"/>
        <v>11.399999999999999</v>
      </c>
      <c r="J14" s="133" t="s">
        <v>143</v>
      </c>
      <c r="K14" s="133" t="s">
        <v>1702</v>
      </c>
      <c r="L14" s="133" t="s">
        <v>143</v>
      </c>
      <c r="M14" s="133" t="s">
        <v>143</v>
      </c>
      <c r="N14" s="119" t="s">
        <v>2150</v>
      </c>
    </row>
    <row r="15" spans="1:14" ht="36.5">
      <c r="A15" s="147">
        <v>9</v>
      </c>
      <c r="B15" s="151" t="s">
        <v>2159</v>
      </c>
      <c r="C15" s="133" t="s">
        <v>1721</v>
      </c>
      <c r="D15" s="133" t="s">
        <v>2147</v>
      </c>
      <c r="E15" s="133">
        <v>6</v>
      </c>
      <c r="F15" s="133" t="s">
        <v>2148</v>
      </c>
      <c r="G15" s="133" t="s">
        <v>2149</v>
      </c>
      <c r="H15" s="148">
        <v>1.9</v>
      </c>
      <c r="I15" s="149">
        <f t="shared" si="0"/>
        <v>11.399999999999999</v>
      </c>
      <c r="J15" s="133" t="s">
        <v>143</v>
      </c>
      <c r="K15" s="133" t="s">
        <v>1702</v>
      </c>
      <c r="L15" s="133" t="s">
        <v>143</v>
      </c>
      <c r="M15" s="133" t="s">
        <v>143</v>
      </c>
      <c r="N15" s="119" t="s">
        <v>2150</v>
      </c>
    </row>
    <row r="16" spans="1:14" ht="36.5">
      <c r="A16" s="147">
        <v>10</v>
      </c>
      <c r="B16" s="126" t="s">
        <v>2160</v>
      </c>
      <c r="C16" s="133" t="s">
        <v>1721</v>
      </c>
      <c r="D16" s="133" t="s">
        <v>2147</v>
      </c>
      <c r="E16" s="133">
        <v>12</v>
      </c>
      <c r="F16" s="133" t="s">
        <v>2148</v>
      </c>
      <c r="G16" s="133" t="s">
        <v>2149</v>
      </c>
      <c r="H16" s="148">
        <v>1</v>
      </c>
      <c r="I16" s="149">
        <f t="shared" si="0"/>
        <v>12</v>
      </c>
      <c r="J16" s="133" t="s">
        <v>143</v>
      </c>
      <c r="K16" s="133" t="s">
        <v>1702</v>
      </c>
      <c r="L16" s="133" t="s">
        <v>143</v>
      </c>
      <c r="M16" s="133" t="s">
        <v>143</v>
      </c>
      <c r="N16" s="119" t="s">
        <v>2150</v>
      </c>
    </row>
    <row r="17" spans="1:14" ht="36.5">
      <c r="A17" s="147">
        <v>10</v>
      </c>
      <c r="B17" s="126" t="s">
        <v>2161</v>
      </c>
      <c r="C17" s="133" t="s">
        <v>1721</v>
      </c>
      <c r="D17" s="133" t="s">
        <v>2147</v>
      </c>
      <c r="E17" s="133">
        <v>100</v>
      </c>
      <c r="F17" s="133" t="s">
        <v>2156</v>
      </c>
      <c r="G17" s="133" t="s">
        <v>2149</v>
      </c>
      <c r="H17" s="148">
        <v>32.9</v>
      </c>
      <c r="I17" s="149">
        <f t="shared" si="0"/>
        <v>3290</v>
      </c>
      <c r="J17" s="133" t="s">
        <v>143</v>
      </c>
      <c r="K17" s="133" t="s">
        <v>1702</v>
      </c>
      <c r="L17" s="133" t="s">
        <v>143</v>
      </c>
      <c r="M17" s="133" t="s">
        <v>143</v>
      </c>
      <c r="N17" s="119" t="s">
        <v>2150</v>
      </c>
    </row>
    <row r="18" spans="1:14" ht="36.5">
      <c r="A18" s="147">
        <v>12</v>
      </c>
      <c r="B18" s="126" t="s">
        <v>2162</v>
      </c>
      <c r="C18" s="133" t="s">
        <v>1721</v>
      </c>
      <c r="D18" s="133" t="s">
        <v>2147</v>
      </c>
      <c r="E18" s="133">
        <v>5</v>
      </c>
      <c r="F18" s="133" t="s">
        <v>2071</v>
      </c>
      <c r="G18" s="133" t="s">
        <v>2149</v>
      </c>
      <c r="H18" s="148">
        <v>34.9</v>
      </c>
      <c r="I18" s="149">
        <f t="shared" si="0"/>
        <v>174.5</v>
      </c>
      <c r="J18" s="133" t="s">
        <v>143</v>
      </c>
      <c r="K18" s="133" t="s">
        <v>1702</v>
      </c>
      <c r="L18" s="133" t="s">
        <v>143</v>
      </c>
      <c r="M18" s="133" t="s">
        <v>143</v>
      </c>
      <c r="N18" s="119" t="s">
        <v>2150</v>
      </c>
    </row>
    <row r="19" spans="1:14" ht="36.5">
      <c r="A19" s="147">
        <v>13</v>
      </c>
      <c r="B19" s="126" t="s">
        <v>2163</v>
      </c>
      <c r="C19" s="133" t="s">
        <v>1721</v>
      </c>
      <c r="D19" s="133" t="s">
        <v>2147</v>
      </c>
      <c r="E19" s="133">
        <v>2</v>
      </c>
      <c r="F19" s="133" t="s">
        <v>2071</v>
      </c>
      <c r="G19" s="133" t="s">
        <v>2149</v>
      </c>
      <c r="H19" s="148">
        <v>13.5</v>
      </c>
      <c r="I19" s="149">
        <f t="shared" si="0"/>
        <v>27</v>
      </c>
      <c r="J19" s="133" t="s">
        <v>143</v>
      </c>
      <c r="K19" s="133" t="s">
        <v>1702</v>
      </c>
      <c r="L19" s="133" t="s">
        <v>143</v>
      </c>
      <c r="M19" s="133" t="s">
        <v>143</v>
      </c>
      <c r="N19" s="119" t="s">
        <v>2150</v>
      </c>
    </row>
    <row r="20" spans="1:14" ht="36.5">
      <c r="A20" s="147">
        <v>14</v>
      </c>
      <c r="B20" s="126" t="s">
        <v>2164</v>
      </c>
      <c r="C20" s="152" t="s">
        <v>1721</v>
      </c>
      <c r="D20" s="133" t="s">
        <v>2147</v>
      </c>
      <c r="E20" s="133">
        <v>2</v>
      </c>
      <c r="F20" s="133" t="s">
        <v>2071</v>
      </c>
      <c r="G20" s="133" t="s">
        <v>2149</v>
      </c>
      <c r="H20" s="148">
        <v>14.9</v>
      </c>
      <c r="I20" s="149">
        <f t="shared" si="0"/>
        <v>29.8</v>
      </c>
      <c r="J20" s="133" t="s">
        <v>143</v>
      </c>
      <c r="K20" s="133" t="s">
        <v>1702</v>
      </c>
      <c r="L20" s="133" t="s">
        <v>143</v>
      </c>
      <c r="M20" s="133" t="s">
        <v>143</v>
      </c>
      <c r="N20" s="119" t="s">
        <v>2150</v>
      </c>
    </row>
    <row r="21" spans="1:14" ht="36.5">
      <c r="A21" s="147">
        <v>15</v>
      </c>
      <c r="B21" s="153" t="s">
        <v>2165</v>
      </c>
      <c r="C21" s="152" t="s">
        <v>1721</v>
      </c>
      <c r="D21" s="133" t="s">
        <v>2147</v>
      </c>
      <c r="E21" s="133">
        <v>2</v>
      </c>
      <c r="F21" s="133" t="s">
        <v>2071</v>
      </c>
      <c r="G21" s="152" t="s">
        <v>2149</v>
      </c>
      <c r="H21" s="148">
        <v>22.9</v>
      </c>
      <c r="I21" s="149">
        <f t="shared" si="0"/>
        <v>45.8</v>
      </c>
      <c r="J21" s="133" t="s">
        <v>143</v>
      </c>
      <c r="K21" s="133" t="s">
        <v>1702</v>
      </c>
      <c r="L21" s="133" t="s">
        <v>143</v>
      </c>
      <c r="M21" s="133" t="s">
        <v>143</v>
      </c>
      <c r="N21" s="119" t="s">
        <v>2150</v>
      </c>
    </row>
    <row r="22" spans="1:14" ht="36.5">
      <c r="A22" s="147">
        <v>16</v>
      </c>
      <c r="B22" s="126" t="s">
        <v>2166</v>
      </c>
      <c r="C22" s="133" t="s">
        <v>1721</v>
      </c>
      <c r="D22" s="133" t="s">
        <v>2147</v>
      </c>
      <c r="E22" s="133">
        <v>10</v>
      </c>
      <c r="F22" s="133" t="s">
        <v>2148</v>
      </c>
      <c r="G22" s="133" t="s">
        <v>2149</v>
      </c>
      <c r="H22" s="148">
        <v>2.4</v>
      </c>
      <c r="I22" s="149">
        <f t="shared" si="0"/>
        <v>24</v>
      </c>
      <c r="J22" s="133" t="s">
        <v>143</v>
      </c>
      <c r="K22" s="133" t="s">
        <v>1702</v>
      </c>
      <c r="L22" s="133" t="s">
        <v>143</v>
      </c>
      <c r="M22" s="133" t="s">
        <v>143</v>
      </c>
      <c r="N22" s="119" t="s">
        <v>2150</v>
      </c>
    </row>
    <row r="23" spans="1:14" ht="36.5">
      <c r="A23" s="147">
        <v>17</v>
      </c>
      <c r="B23" s="126" t="s">
        <v>2167</v>
      </c>
      <c r="C23" s="133" t="s">
        <v>1721</v>
      </c>
      <c r="D23" s="133" t="s">
        <v>2147</v>
      </c>
      <c r="E23" s="133">
        <v>10</v>
      </c>
      <c r="F23" s="152" t="s">
        <v>2148</v>
      </c>
      <c r="G23" s="152" t="s">
        <v>2149</v>
      </c>
      <c r="H23" s="148">
        <v>5.7</v>
      </c>
      <c r="I23" s="149">
        <f t="shared" si="0"/>
        <v>57</v>
      </c>
      <c r="J23" s="133" t="s">
        <v>143</v>
      </c>
      <c r="K23" s="133" t="s">
        <v>1702</v>
      </c>
      <c r="L23" s="133" t="s">
        <v>143</v>
      </c>
      <c r="M23" s="133" t="s">
        <v>143</v>
      </c>
      <c r="N23" s="119" t="s">
        <v>2150</v>
      </c>
    </row>
    <row r="24" spans="1:14" ht="36.5">
      <c r="A24" s="147">
        <v>18</v>
      </c>
      <c r="B24" s="126" t="s">
        <v>2168</v>
      </c>
      <c r="C24" s="152" t="s">
        <v>1721</v>
      </c>
      <c r="D24" s="133" t="s">
        <v>2147</v>
      </c>
      <c r="E24" s="133">
        <v>12</v>
      </c>
      <c r="F24" s="133" t="s">
        <v>2148</v>
      </c>
      <c r="G24" s="133" t="s">
        <v>2149</v>
      </c>
      <c r="H24" s="148">
        <v>7.9</v>
      </c>
      <c r="I24" s="149">
        <f t="shared" si="0"/>
        <v>94.800000000000011</v>
      </c>
      <c r="J24" s="133" t="s">
        <v>143</v>
      </c>
      <c r="K24" s="133" t="s">
        <v>1702</v>
      </c>
      <c r="L24" s="133" t="s">
        <v>143</v>
      </c>
      <c r="M24" s="133" t="s">
        <v>143</v>
      </c>
      <c r="N24" s="119" t="s">
        <v>2150</v>
      </c>
    </row>
    <row r="25" spans="1:14" ht="36.5">
      <c r="A25" s="147">
        <v>19</v>
      </c>
      <c r="B25" s="126" t="s">
        <v>2169</v>
      </c>
      <c r="C25" s="133" t="s">
        <v>1721</v>
      </c>
      <c r="D25" s="133" t="s">
        <v>2147</v>
      </c>
      <c r="E25" s="133">
        <v>12</v>
      </c>
      <c r="F25" s="152" t="s">
        <v>2148</v>
      </c>
      <c r="G25" s="152" t="s">
        <v>2149</v>
      </c>
      <c r="H25" s="148">
        <v>2.4500000000000002</v>
      </c>
      <c r="I25" s="149">
        <f t="shared" si="0"/>
        <v>29.400000000000002</v>
      </c>
      <c r="J25" s="133" t="s">
        <v>143</v>
      </c>
      <c r="K25" s="133" t="s">
        <v>1702</v>
      </c>
      <c r="L25" s="133" t="s">
        <v>143</v>
      </c>
      <c r="M25" s="133" t="s">
        <v>143</v>
      </c>
      <c r="N25" s="119" t="s">
        <v>2150</v>
      </c>
    </row>
    <row r="26" spans="1:14" ht="36.5">
      <c r="A26" s="147">
        <v>20</v>
      </c>
      <c r="B26" s="126" t="s">
        <v>2170</v>
      </c>
      <c r="C26" s="152" t="s">
        <v>1721</v>
      </c>
      <c r="D26" s="133" t="s">
        <v>2147</v>
      </c>
      <c r="E26" s="154">
        <v>100</v>
      </c>
      <c r="F26" s="80" t="s">
        <v>2148</v>
      </c>
      <c r="G26" s="133" t="s">
        <v>2149</v>
      </c>
      <c r="H26" s="148">
        <v>1</v>
      </c>
      <c r="I26" s="149">
        <f t="shared" si="0"/>
        <v>100</v>
      </c>
      <c r="J26" s="133" t="s">
        <v>143</v>
      </c>
      <c r="K26" s="133" t="s">
        <v>1702</v>
      </c>
      <c r="L26" s="133" t="s">
        <v>143</v>
      </c>
      <c r="M26" s="133" t="s">
        <v>143</v>
      </c>
      <c r="N26" s="119" t="s">
        <v>2150</v>
      </c>
    </row>
    <row r="27" spans="1:14" ht="36.5">
      <c r="A27" s="147">
        <v>21</v>
      </c>
      <c r="B27" s="126" t="s">
        <v>2170</v>
      </c>
      <c r="C27" s="152" t="s">
        <v>1721</v>
      </c>
      <c r="D27" s="133" t="s">
        <v>2147</v>
      </c>
      <c r="E27" s="154">
        <v>100</v>
      </c>
      <c r="F27" s="80" t="s">
        <v>2148</v>
      </c>
      <c r="G27" s="133" t="s">
        <v>2149</v>
      </c>
      <c r="H27" s="148">
        <v>1</v>
      </c>
      <c r="I27" s="149">
        <f t="shared" si="0"/>
        <v>100</v>
      </c>
      <c r="J27" s="133" t="s">
        <v>143</v>
      </c>
      <c r="K27" s="133" t="s">
        <v>1702</v>
      </c>
      <c r="L27" s="133" t="s">
        <v>143</v>
      </c>
      <c r="M27" s="133" t="s">
        <v>143</v>
      </c>
      <c r="N27" s="119" t="s">
        <v>2150</v>
      </c>
    </row>
    <row r="28" spans="1:14" ht="36.5">
      <c r="A28" s="147">
        <v>22</v>
      </c>
      <c r="B28" s="126" t="s">
        <v>2171</v>
      </c>
      <c r="C28" s="133" t="s">
        <v>1721</v>
      </c>
      <c r="D28" s="133" t="s">
        <v>2147</v>
      </c>
      <c r="E28" s="154">
        <v>500</v>
      </c>
      <c r="F28" s="80" t="s">
        <v>2148</v>
      </c>
      <c r="G28" s="152" t="s">
        <v>2149</v>
      </c>
      <c r="H28" s="148">
        <v>1</v>
      </c>
      <c r="I28" s="149">
        <f t="shared" si="0"/>
        <v>500</v>
      </c>
      <c r="J28" s="133" t="s">
        <v>143</v>
      </c>
      <c r="K28" s="133" t="s">
        <v>1702</v>
      </c>
      <c r="L28" s="133" t="s">
        <v>143</v>
      </c>
      <c r="M28" s="133" t="s">
        <v>143</v>
      </c>
      <c r="N28" s="119" t="s">
        <v>2150</v>
      </c>
    </row>
    <row r="29" spans="1:14" ht="36.5">
      <c r="A29" s="147">
        <v>23</v>
      </c>
      <c r="B29" s="126" t="s">
        <v>2172</v>
      </c>
      <c r="C29" s="133" t="s">
        <v>1721</v>
      </c>
      <c r="D29" s="133" t="s">
        <v>2147</v>
      </c>
      <c r="E29" s="154">
        <v>6</v>
      </c>
      <c r="F29" s="80" t="s">
        <v>2148</v>
      </c>
      <c r="G29" s="133" t="s">
        <v>2149</v>
      </c>
      <c r="H29" s="148">
        <v>6.5</v>
      </c>
      <c r="I29" s="149">
        <f t="shared" si="0"/>
        <v>39</v>
      </c>
      <c r="J29" s="133" t="s">
        <v>143</v>
      </c>
      <c r="K29" s="133" t="s">
        <v>1702</v>
      </c>
      <c r="L29" s="133" t="s">
        <v>143</v>
      </c>
      <c r="M29" s="133" t="s">
        <v>143</v>
      </c>
      <c r="N29" s="119" t="s">
        <v>2150</v>
      </c>
    </row>
    <row r="30" spans="1:14" ht="36.5">
      <c r="A30" s="147">
        <v>24</v>
      </c>
      <c r="B30" s="126" t="s">
        <v>2173</v>
      </c>
      <c r="C30" s="133" t="s">
        <v>1721</v>
      </c>
      <c r="D30" s="133" t="s">
        <v>2147</v>
      </c>
      <c r="E30" s="154">
        <v>10</v>
      </c>
      <c r="F30" s="80" t="s">
        <v>2148</v>
      </c>
      <c r="G30" s="152" t="s">
        <v>2149</v>
      </c>
      <c r="H30" s="148">
        <v>5.75</v>
      </c>
      <c r="I30" s="149">
        <f t="shared" si="0"/>
        <v>57.5</v>
      </c>
      <c r="J30" s="133" t="s">
        <v>143</v>
      </c>
      <c r="K30" s="133" t="s">
        <v>1702</v>
      </c>
      <c r="L30" s="133" t="s">
        <v>143</v>
      </c>
      <c r="M30" s="133" t="s">
        <v>143</v>
      </c>
      <c r="N30" s="119" t="s">
        <v>2150</v>
      </c>
    </row>
    <row r="31" spans="1:14" ht="36.5">
      <c r="A31" s="147">
        <v>25</v>
      </c>
      <c r="B31" s="126" t="s">
        <v>2174</v>
      </c>
      <c r="C31" s="133" t="s">
        <v>1721</v>
      </c>
      <c r="D31" s="133" t="s">
        <v>2147</v>
      </c>
      <c r="E31" s="154">
        <v>4</v>
      </c>
      <c r="F31" s="80" t="s">
        <v>2148</v>
      </c>
      <c r="G31" s="133" t="s">
        <v>2149</v>
      </c>
      <c r="H31" s="148">
        <v>5</v>
      </c>
      <c r="I31" s="149">
        <f t="shared" si="0"/>
        <v>20</v>
      </c>
      <c r="J31" s="133" t="s">
        <v>143</v>
      </c>
      <c r="K31" s="133" t="s">
        <v>1702</v>
      </c>
      <c r="L31" s="133" t="s">
        <v>143</v>
      </c>
      <c r="M31" s="133" t="s">
        <v>143</v>
      </c>
      <c r="N31" s="119" t="s">
        <v>2150</v>
      </c>
    </row>
    <row r="32" spans="1:14" ht="36.5">
      <c r="A32" s="147">
        <v>26</v>
      </c>
      <c r="B32" s="126" t="s">
        <v>2175</v>
      </c>
      <c r="C32" s="133" t="s">
        <v>1721</v>
      </c>
      <c r="D32" s="133" t="s">
        <v>2147</v>
      </c>
      <c r="E32" s="154">
        <v>2</v>
      </c>
      <c r="F32" s="80" t="s">
        <v>2148</v>
      </c>
      <c r="G32" s="152" t="s">
        <v>2149</v>
      </c>
      <c r="H32" s="148">
        <v>19.68</v>
      </c>
      <c r="I32" s="149">
        <f t="shared" si="0"/>
        <v>39.36</v>
      </c>
      <c r="J32" s="133" t="s">
        <v>143</v>
      </c>
      <c r="K32" s="133" t="s">
        <v>1702</v>
      </c>
      <c r="L32" s="133" t="s">
        <v>143</v>
      </c>
      <c r="M32" s="133" t="s">
        <v>143</v>
      </c>
      <c r="N32" s="119" t="s">
        <v>2150</v>
      </c>
    </row>
    <row r="33" spans="1:14" ht="36.5">
      <c r="A33" s="147">
        <v>27</v>
      </c>
      <c r="B33" s="126" t="s">
        <v>2176</v>
      </c>
      <c r="C33" s="152" t="s">
        <v>1721</v>
      </c>
      <c r="D33" s="133" t="s">
        <v>2147</v>
      </c>
      <c r="E33" s="154">
        <v>6</v>
      </c>
      <c r="F33" s="80" t="s">
        <v>2148</v>
      </c>
      <c r="G33" s="133" t="s">
        <v>2149</v>
      </c>
      <c r="H33" s="148">
        <v>9.99</v>
      </c>
      <c r="I33" s="149">
        <f t="shared" si="0"/>
        <v>59.94</v>
      </c>
      <c r="J33" s="133" t="s">
        <v>143</v>
      </c>
      <c r="K33" s="133" t="s">
        <v>1702</v>
      </c>
      <c r="L33" s="133" t="s">
        <v>143</v>
      </c>
      <c r="M33" s="133" t="s">
        <v>143</v>
      </c>
      <c r="N33" s="119" t="s">
        <v>2150</v>
      </c>
    </row>
    <row r="34" spans="1:14" ht="36.5">
      <c r="A34" s="147">
        <v>28</v>
      </c>
      <c r="B34" s="126" t="s">
        <v>2177</v>
      </c>
      <c r="C34" s="152" t="s">
        <v>1721</v>
      </c>
      <c r="D34" s="133" t="s">
        <v>2147</v>
      </c>
      <c r="E34" s="154">
        <v>4</v>
      </c>
      <c r="F34" s="80" t="s">
        <v>2148</v>
      </c>
      <c r="G34" s="152" t="s">
        <v>2149</v>
      </c>
      <c r="H34" s="148">
        <v>29.95</v>
      </c>
      <c r="I34" s="149">
        <f t="shared" si="0"/>
        <v>119.8</v>
      </c>
      <c r="J34" s="133" t="s">
        <v>143</v>
      </c>
      <c r="K34" s="133" t="s">
        <v>1702</v>
      </c>
      <c r="L34" s="133" t="s">
        <v>143</v>
      </c>
      <c r="M34" s="133" t="s">
        <v>143</v>
      </c>
      <c r="N34" s="119" t="s">
        <v>2150</v>
      </c>
    </row>
    <row r="35" spans="1:14" ht="36.5">
      <c r="A35" s="147">
        <v>29</v>
      </c>
      <c r="B35" s="126" t="s">
        <v>2178</v>
      </c>
      <c r="C35" s="133" t="s">
        <v>1721</v>
      </c>
      <c r="D35" s="133" t="s">
        <v>2147</v>
      </c>
      <c r="E35" s="154">
        <v>2</v>
      </c>
      <c r="F35" s="80" t="s">
        <v>2148</v>
      </c>
      <c r="G35" s="133" t="s">
        <v>2149</v>
      </c>
      <c r="H35" s="148">
        <v>44.17</v>
      </c>
      <c r="I35" s="149">
        <f t="shared" si="0"/>
        <v>88.34</v>
      </c>
      <c r="J35" s="133" t="s">
        <v>143</v>
      </c>
      <c r="K35" s="133" t="s">
        <v>1702</v>
      </c>
      <c r="L35" s="133" t="s">
        <v>143</v>
      </c>
      <c r="M35" s="133" t="s">
        <v>143</v>
      </c>
      <c r="N35" s="119" t="s">
        <v>2150</v>
      </c>
    </row>
    <row r="36" spans="1:14" ht="36.5">
      <c r="A36" s="147">
        <v>30</v>
      </c>
      <c r="B36" s="126" t="s">
        <v>2179</v>
      </c>
      <c r="C36" s="133" t="s">
        <v>1721</v>
      </c>
      <c r="D36" s="133" t="s">
        <v>2147</v>
      </c>
      <c r="E36" s="154">
        <v>2</v>
      </c>
      <c r="F36" s="80" t="s">
        <v>2148</v>
      </c>
      <c r="G36" s="152" t="s">
        <v>2149</v>
      </c>
      <c r="H36" s="148">
        <v>25</v>
      </c>
      <c r="I36" s="149">
        <f t="shared" si="0"/>
        <v>50</v>
      </c>
      <c r="J36" s="133" t="s">
        <v>143</v>
      </c>
      <c r="K36" s="133" t="s">
        <v>1702</v>
      </c>
      <c r="L36" s="133" t="s">
        <v>143</v>
      </c>
      <c r="M36" s="133" t="s">
        <v>143</v>
      </c>
      <c r="N36" s="119" t="s">
        <v>2150</v>
      </c>
    </row>
    <row r="37" spans="1:14" ht="36.5">
      <c r="A37" s="147">
        <v>31</v>
      </c>
      <c r="B37" s="126" t="s">
        <v>2180</v>
      </c>
      <c r="C37" s="133" t="s">
        <v>1721</v>
      </c>
      <c r="D37" s="133" t="s">
        <v>2147</v>
      </c>
      <c r="E37" s="154">
        <v>4</v>
      </c>
      <c r="F37" s="80" t="s">
        <v>2148</v>
      </c>
      <c r="G37" s="133" t="s">
        <v>2149</v>
      </c>
      <c r="H37" s="148">
        <v>21.3</v>
      </c>
      <c r="I37" s="149">
        <f t="shared" si="0"/>
        <v>85.2</v>
      </c>
      <c r="J37" s="133" t="s">
        <v>143</v>
      </c>
      <c r="K37" s="133" t="s">
        <v>1702</v>
      </c>
      <c r="L37" s="133" t="s">
        <v>143</v>
      </c>
      <c r="M37" s="133" t="s">
        <v>143</v>
      </c>
      <c r="N37" s="119" t="s">
        <v>2150</v>
      </c>
    </row>
    <row r="38" spans="1:14" ht="36.5">
      <c r="A38" s="147">
        <v>32</v>
      </c>
      <c r="B38" s="126" t="s">
        <v>2181</v>
      </c>
      <c r="C38" s="133" t="s">
        <v>1721</v>
      </c>
      <c r="D38" s="133" t="s">
        <v>2147</v>
      </c>
      <c r="E38" s="154">
        <v>1</v>
      </c>
      <c r="F38" s="80" t="s">
        <v>2148</v>
      </c>
      <c r="G38" s="133" t="s">
        <v>2149</v>
      </c>
      <c r="H38" s="148">
        <v>113.13</v>
      </c>
      <c r="I38" s="149">
        <f t="shared" si="0"/>
        <v>113.13</v>
      </c>
      <c r="J38" s="133" t="s">
        <v>143</v>
      </c>
      <c r="K38" s="133" t="s">
        <v>1702</v>
      </c>
      <c r="L38" s="133" t="s">
        <v>143</v>
      </c>
      <c r="M38" s="133" t="s">
        <v>143</v>
      </c>
      <c r="N38" s="119" t="s">
        <v>2150</v>
      </c>
    </row>
    <row r="39" spans="1:14" ht="36.5">
      <c r="A39" s="147">
        <v>33</v>
      </c>
      <c r="B39" s="126" t="s">
        <v>2182</v>
      </c>
      <c r="C39" s="133" t="s">
        <v>1721</v>
      </c>
      <c r="D39" s="133" t="s">
        <v>2147</v>
      </c>
      <c r="E39" s="154">
        <v>100</v>
      </c>
      <c r="F39" s="80" t="s">
        <v>2148</v>
      </c>
      <c r="G39" s="133" t="s">
        <v>2149</v>
      </c>
      <c r="H39" s="148">
        <v>0.2</v>
      </c>
      <c r="I39" s="149">
        <f t="shared" si="0"/>
        <v>20</v>
      </c>
      <c r="J39" s="133" t="s">
        <v>143</v>
      </c>
      <c r="K39" s="133" t="s">
        <v>1702</v>
      </c>
      <c r="L39" s="133" t="s">
        <v>143</v>
      </c>
      <c r="M39" s="133" t="s">
        <v>143</v>
      </c>
      <c r="N39" s="119" t="s">
        <v>2150</v>
      </c>
    </row>
    <row r="40" spans="1:14" ht="36.5">
      <c r="A40" s="147">
        <v>34</v>
      </c>
      <c r="B40" s="126" t="s">
        <v>2183</v>
      </c>
      <c r="C40" s="133" t="s">
        <v>1721</v>
      </c>
      <c r="D40" s="133" t="s">
        <v>2147</v>
      </c>
      <c r="E40" s="154">
        <v>4</v>
      </c>
      <c r="F40" s="80" t="s">
        <v>2148</v>
      </c>
      <c r="G40" s="133" t="s">
        <v>2149</v>
      </c>
      <c r="H40" s="148">
        <v>18.739999999999998</v>
      </c>
      <c r="I40" s="149">
        <f t="shared" si="0"/>
        <v>74.959999999999994</v>
      </c>
      <c r="J40" s="133" t="s">
        <v>143</v>
      </c>
      <c r="K40" s="133" t="s">
        <v>1702</v>
      </c>
      <c r="L40" s="133" t="s">
        <v>143</v>
      </c>
      <c r="M40" s="133" t="s">
        <v>143</v>
      </c>
      <c r="N40" s="119" t="s">
        <v>2150</v>
      </c>
    </row>
    <row r="41" spans="1:14" ht="47">
      <c r="A41" s="147">
        <v>35</v>
      </c>
      <c r="B41" s="126" t="s">
        <v>2184</v>
      </c>
      <c r="C41" s="133" t="s">
        <v>1721</v>
      </c>
      <c r="D41" s="133" t="s">
        <v>2147</v>
      </c>
      <c r="E41" s="154">
        <v>10</v>
      </c>
      <c r="F41" s="154" t="s">
        <v>2185</v>
      </c>
      <c r="G41" s="133" t="s">
        <v>2149</v>
      </c>
      <c r="H41" s="148">
        <v>14.89</v>
      </c>
      <c r="I41" s="149">
        <f t="shared" si="0"/>
        <v>148.9</v>
      </c>
      <c r="J41" s="133" t="s">
        <v>143</v>
      </c>
      <c r="K41" s="133" t="s">
        <v>1702</v>
      </c>
      <c r="L41" s="133" t="s">
        <v>143</v>
      </c>
      <c r="M41" s="133" t="s">
        <v>143</v>
      </c>
      <c r="N41" s="119" t="s">
        <v>2150</v>
      </c>
    </row>
    <row r="42" spans="1:14" ht="36.5">
      <c r="A42" s="147">
        <v>36</v>
      </c>
      <c r="B42" s="126" t="s">
        <v>2186</v>
      </c>
      <c r="C42" s="133" t="s">
        <v>1721</v>
      </c>
      <c r="D42" s="133" t="s">
        <v>2147</v>
      </c>
      <c r="E42" s="154">
        <v>6</v>
      </c>
      <c r="F42" s="154" t="s">
        <v>2148</v>
      </c>
      <c r="G42" s="133" t="s">
        <v>2149</v>
      </c>
      <c r="H42" s="148">
        <v>3.6</v>
      </c>
      <c r="I42" s="149">
        <f t="shared" si="0"/>
        <v>21.6</v>
      </c>
      <c r="J42" s="133" t="s">
        <v>143</v>
      </c>
      <c r="K42" s="133" t="s">
        <v>1702</v>
      </c>
      <c r="L42" s="133" t="s">
        <v>143</v>
      </c>
      <c r="M42" s="133" t="s">
        <v>143</v>
      </c>
      <c r="N42" s="119" t="s">
        <v>2150</v>
      </c>
    </row>
    <row r="43" spans="1:14" ht="36.5">
      <c r="A43" s="147">
        <v>37</v>
      </c>
      <c r="B43" s="126" t="s">
        <v>2187</v>
      </c>
      <c r="C43" s="133" t="s">
        <v>2188</v>
      </c>
      <c r="D43" s="133" t="s">
        <v>2147</v>
      </c>
      <c r="E43" s="154">
        <v>30</v>
      </c>
      <c r="F43" s="154" t="s">
        <v>2148</v>
      </c>
      <c r="G43" s="133" t="s">
        <v>2149</v>
      </c>
      <c r="H43" s="148">
        <v>10</v>
      </c>
      <c r="I43" s="149">
        <f t="shared" si="0"/>
        <v>300</v>
      </c>
      <c r="J43" s="133" t="s">
        <v>143</v>
      </c>
      <c r="K43" s="133" t="s">
        <v>1702</v>
      </c>
      <c r="L43" s="133" t="s">
        <v>143</v>
      </c>
      <c r="M43" s="133" t="s">
        <v>143</v>
      </c>
      <c r="N43" s="119" t="s">
        <v>2150</v>
      </c>
    </row>
    <row r="44" spans="1:14" ht="36.5">
      <c r="A44" s="147">
        <v>39</v>
      </c>
      <c r="B44" s="126" t="s">
        <v>2189</v>
      </c>
      <c r="C44" s="133" t="s">
        <v>1721</v>
      </c>
      <c r="D44" s="133" t="s">
        <v>1731</v>
      </c>
      <c r="E44" s="133">
        <v>2</v>
      </c>
      <c r="F44" s="133" t="s">
        <v>2148</v>
      </c>
      <c r="G44" s="133" t="s">
        <v>2149</v>
      </c>
      <c r="H44" s="155">
        <v>100</v>
      </c>
      <c r="I44" s="156">
        <f t="shared" si="0"/>
        <v>200</v>
      </c>
      <c r="J44" s="133" t="s">
        <v>12</v>
      </c>
      <c r="K44" s="133" t="s">
        <v>1702</v>
      </c>
      <c r="L44" s="133" t="s">
        <v>143</v>
      </c>
      <c r="M44" s="133" t="s">
        <v>143</v>
      </c>
      <c r="N44" s="119" t="s">
        <v>2150</v>
      </c>
    </row>
    <row r="45" spans="1:14" ht="36.5">
      <c r="A45" s="147">
        <v>40</v>
      </c>
      <c r="B45" s="126" t="s">
        <v>2190</v>
      </c>
      <c r="C45" s="133" t="s">
        <v>2067</v>
      </c>
      <c r="D45" s="133" t="s">
        <v>1731</v>
      </c>
      <c r="E45" s="133">
        <v>4</v>
      </c>
      <c r="F45" s="133" t="s">
        <v>2148</v>
      </c>
      <c r="G45" s="133" t="s">
        <v>2149</v>
      </c>
      <c r="H45" s="157">
        <v>369</v>
      </c>
      <c r="I45" s="156">
        <f t="shared" si="0"/>
        <v>1476</v>
      </c>
      <c r="J45" s="133" t="s">
        <v>12</v>
      </c>
      <c r="K45" s="133" t="s">
        <v>1702</v>
      </c>
      <c r="L45" s="133" t="s">
        <v>143</v>
      </c>
      <c r="M45" s="133" t="s">
        <v>143</v>
      </c>
      <c r="N45" s="119" t="s">
        <v>2150</v>
      </c>
    </row>
    <row r="46" spans="1:14" ht="36.5">
      <c r="A46" s="147">
        <v>41</v>
      </c>
      <c r="B46" s="126" t="s">
        <v>2191</v>
      </c>
      <c r="C46" s="133" t="s">
        <v>2192</v>
      </c>
      <c r="D46" s="133" t="s">
        <v>1731</v>
      </c>
      <c r="E46" s="133">
        <v>4</v>
      </c>
      <c r="F46" s="133" t="s">
        <v>2148</v>
      </c>
      <c r="G46" s="133" t="s">
        <v>2193</v>
      </c>
      <c r="H46" s="155">
        <v>299</v>
      </c>
      <c r="I46" s="156">
        <f t="shared" si="0"/>
        <v>1196</v>
      </c>
      <c r="J46" s="133" t="s">
        <v>12</v>
      </c>
      <c r="K46" s="133" t="s">
        <v>1702</v>
      </c>
      <c r="L46" s="133" t="s">
        <v>143</v>
      </c>
      <c r="M46" s="133" t="s">
        <v>143</v>
      </c>
      <c r="N46" s="119" t="s">
        <v>2150</v>
      </c>
    </row>
    <row r="47" spans="1:14" ht="36.5">
      <c r="A47" s="147">
        <v>43</v>
      </c>
      <c r="B47" s="126" t="s">
        <v>2194</v>
      </c>
      <c r="C47" s="133" t="s">
        <v>1721</v>
      </c>
      <c r="D47" s="133" t="s">
        <v>1731</v>
      </c>
      <c r="E47" s="133">
        <v>1</v>
      </c>
      <c r="F47" s="133" t="s">
        <v>2148</v>
      </c>
      <c r="G47" s="133" t="s">
        <v>2149</v>
      </c>
      <c r="H47" s="149">
        <v>60</v>
      </c>
      <c r="I47" s="149">
        <f t="shared" si="0"/>
        <v>60</v>
      </c>
      <c r="J47" s="133" t="s">
        <v>143</v>
      </c>
      <c r="K47" s="133" t="s">
        <v>1702</v>
      </c>
      <c r="L47" s="133" t="s">
        <v>143</v>
      </c>
      <c r="M47" s="133" t="s">
        <v>143</v>
      </c>
      <c r="N47" s="119" t="s">
        <v>2150</v>
      </c>
    </row>
    <row r="48" spans="1:14" ht="36.5">
      <c r="A48" s="147">
        <v>44</v>
      </c>
      <c r="B48" s="126" t="s">
        <v>2195</v>
      </c>
      <c r="C48" s="133" t="s">
        <v>1721</v>
      </c>
      <c r="D48" s="133" t="s">
        <v>2196</v>
      </c>
      <c r="E48" s="133">
        <v>1</v>
      </c>
      <c r="F48" s="133" t="s">
        <v>2148</v>
      </c>
      <c r="G48" s="133" t="s">
        <v>2149</v>
      </c>
      <c r="H48" s="149">
        <v>350</v>
      </c>
      <c r="I48" s="149">
        <f t="shared" si="0"/>
        <v>350</v>
      </c>
      <c r="J48" s="133" t="s">
        <v>143</v>
      </c>
      <c r="K48" s="133" t="s">
        <v>1702</v>
      </c>
      <c r="L48" s="133" t="s">
        <v>143</v>
      </c>
      <c r="M48" s="133" t="s">
        <v>143</v>
      </c>
      <c r="N48" s="119" t="s">
        <v>2150</v>
      </c>
    </row>
    <row r="49" spans="1:14" ht="36.5">
      <c r="A49" s="147">
        <v>45</v>
      </c>
      <c r="B49" s="126" t="s">
        <v>2197</v>
      </c>
      <c r="C49" s="133" t="s">
        <v>1721</v>
      </c>
      <c r="D49" s="133" t="s">
        <v>1731</v>
      </c>
      <c r="E49" s="133">
        <v>2</v>
      </c>
      <c r="F49" s="133" t="s">
        <v>2148</v>
      </c>
      <c r="G49" s="133" t="s">
        <v>2149</v>
      </c>
      <c r="H49" s="149">
        <v>6500</v>
      </c>
      <c r="I49" s="149">
        <f t="shared" si="0"/>
        <v>13000</v>
      </c>
      <c r="J49" s="133" t="s">
        <v>143</v>
      </c>
      <c r="K49" s="133" t="s">
        <v>1702</v>
      </c>
      <c r="L49" s="133" t="s">
        <v>143</v>
      </c>
      <c r="M49" s="133" t="s">
        <v>143</v>
      </c>
      <c r="N49" s="119" t="s">
        <v>2150</v>
      </c>
    </row>
    <row r="50" spans="1:14" ht="47">
      <c r="A50" s="147">
        <v>46</v>
      </c>
      <c r="B50" s="126" t="s">
        <v>2198</v>
      </c>
      <c r="C50" s="133" t="s">
        <v>1721</v>
      </c>
      <c r="D50" s="133" t="s">
        <v>1731</v>
      </c>
      <c r="E50" s="133">
        <v>1</v>
      </c>
      <c r="F50" s="133" t="s">
        <v>2148</v>
      </c>
      <c r="G50" s="133" t="s">
        <v>2149</v>
      </c>
      <c r="H50" s="158">
        <v>2399</v>
      </c>
      <c r="I50" s="149">
        <f t="shared" si="0"/>
        <v>2399</v>
      </c>
      <c r="J50" s="133" t="s">
        <v>143</v>
      </c>
      <c r="K50" s="133" t="s">
        <v>1702</v>
      </c>
      <c r="L50" s="133" t="s">
        <v>143</v>
      </c>
      <c r="M50" s="133" t="s">
        <v>143</v>
      </c>
      <c r="N50" s="119" t="s">
        <v>2150</v>
      </c>
    </row>
    <row r="51" spans="1:14" ht="36.5">
      <c r="A51" s="147">
        <v>47</v>
      </c>
      <c r="B51" s="159" t="s">
        <v>2199</v>
      </c>
      <c r="C51" s="133" t="s">
        <v>1721</v>
      </c>
      <c r="D51" s="133" t="s">
        <v>1731</v>
      </c>
      <c r="E51" s="133">
        <v>1</v>
      </c>
      <c r="F51" s="133" t="s">
        <v>2148</v>
      </c>
      <c r="G51" s="133" t="s">
        <v>2149</v>
      </c>
      <c r="H51" s="149">
        <v>289.89999999999998</v>
      </c>
      <c r="I51" s="149">
        <f t="shared" si="0"/>
        <v>289.89999999999998</v>
      </c>
      <c r="J51" s="133" t="s">
        <v>143</v>
      </c>
      <c r="K51" s="133" t="s">
        <v>1702</v>
      </c>
      <c r="L51" s="133" t="s">
        <v>143</v>
      </c>
      <c r="M51" s="133" t="s">
        <v>143</v>
      </c>
      <c r="N51" s="119" t="s">
        <v>2150</v>
      </c>
    </row>
    <row r="52" spans="1:14" ht="36.5">
      <c r="A52" s="147">
        <v>48</v>
      </c>
      <c r="B52" s="160" t="s">
        <v>2200</v>
      </c>
      <c r="C52" s="133" t="s">
        <v>1721</v>
      </c>
      <c r="D52" s="133" t="s">
        <v>1731</v>
      </c>
      <c r="E52" s="150">
        <v>4</v>
      </c>
      <c r="F52" s="133" t="s">
        <v>2148</v>
      </c>
      <c r="G52" s="133" t="s">
        <v>2149</v>
      </c>
      <c r="H52" s="149">
        <v>50</v>
      </c>
      <c r="I52" s="149">
        <v>200</v>
      </c>
      <c r="J52" s="133" t="s">
        <v>143</v>
      </c>
      <c r="K52" s="133" t="s">
        <v>1702</v>
      </c>
      <c r="L52" s="133" t="s">
        <v>143</v>
      </c>
      <c r="M52" s="133" t="s">
        <v>143</v>
      </c>
      <c r="N52" s="119" t="s">
        <v>2150</v>
      </c>
    </row>
    <row r="53" spans="1:14" ht="36.5">
      <c r="A53" s="147">
        <v>49</v>
      </c>
      <c r="B53" s="154" t="s">
        <v>2201</v>
      </c>
      <c r="C53" s="133" t="s">
        <v>1721</v>
      </c>
      <c r="D53" s="133" t="s">
        <v>1731</v>
      </c>
      <c r="E53" s="150">
        <v>3</v>
      </c>
      <c r="F53" s="133" t="s">
        <v>2148</v>
      </c>
      <c r="G53" s="133" t="s">
        <v>2149</v>
      </c>
      <c r="H53" s="149">
        <v>49</v>
      </c>
      <c r="I53" s="149">
        <v>147</v>
      </c>
      <c r="J53" s="133" t="s">
        <v>12</v>
      </c>
      <c r="K53" s="133" t="s">
        <v>1702</v>
      </c>
      <c r="L53" s="133" t="s">
        <v>12</v>
      </c>
      <c r="M53" s="133" t="s">
        <v>12</v>
      </c>
      <c r="N53" s="119" t="s">
        <v>2150</v>
      </c>
    </row>
    <row r="54" spans="1:14" ht="36.5">
      <c r="A54" s="147">
        <v>50</v>
      </c>
      <c r="B54" s="154" t="s">
        <v>2202</v>
      </c>
      <c r="C54" s="133" t="s">
        <v>1721</v>
      </c>
      <c r="D54" s="133" t="s">
        <v>1731</v>
      </c>
      <c r="E54" s="150">
        <v>1</v>
      </c>
      <c r="F54" s="133" t="s">
        <v>2148</v>
      </c>
      <c r="G54" s="133" t="s">
        <v>2149</v>
      </c>
      <c r="H54" s="149">
        <v>146</v>
      </c>
      <c r="I54" s="149">
        <v>146</v>
      </c>
      <c r="J54" s="133" t="s">
        <v>12</v>
      </c>
      <c r="K54" s="133" t="s">
        <v>1702</v>
      </c>
      <c r="L54" s="133" t="s">
        <v>12</v>
      </c>
      <c r="M54" s="133" t="s">
        <v>12</v>
      </c>
      <c r="N54" s="119" t="s">
        <v>2150</v>
      </c>
    </row>
    <row r="55" spans="1:14" ht="36.5">
      <c r="A55" s="147">
        <v>51</v>
      </c>
      <c r="B55" s="161" t="s">
        <v>2203</v>
      </c>
      <c r="C55" s="133" t="s">
        <v>1721</v>
      </c>
      <c r="D55" s="133" t="s">
        <v>1731</v>
      </c>
      <c r="E55" s="150">
        <v>1</v>
      </c>
      <c r="F55" s="133" t="s">
        <v>2148</v>
      </c>
      <c r="G55" s="133" t="s">
        <v>2149</v>
      </c>
      <c r="H55" s="149">
        <v>150000</v>
      </c>
      <c r="I55" s="149">
        <v>150000</v>
      </c>
      <c r="J55" s="133" t="s">
        <v>143</v>
      </c>
      <c r="K55" s="133" t="s">
        <v>1702</v>
      </c>
      <c r="L55" s="133" t="s">
        <v>143</v>
      </c>
      <c r="M55" s="133" t="s">
        <v>143</v>
      </c>
      <c r="N55" s="119" t="s">
        <v>2150</v>
      </c>
    </row>
    <row r="56" spans="1:14" ht="39.5">
      <c r="A56" s="147">
        <v>52</v>
      </c>
      <c r="B56" s="133" t="s">
        <v>2204</v>
      </c>
      <c r="C56" s="133" t="s">
        <v>64</v>
      </c>
      <c r="D56" s="133" t="s">
        <v>2205</v>
      </c>
      <c r="E56" s="133">
        <v>2</v>
      </c>
      <c r="F56" s="133" t="s">
        <v>2206</v>
      </c>
      <c r="G56" s="133" t="s">
        <v>2149</v>
      </c>
      <c r="H56" s="148">
        <v>600</v>
      </c>
      <c r="I56" s="162">
        <f>E56*H56</f>
        <v>1200</v>
      </c>
      <c r="J56" s="133" t="s">
        <v>12</v>
      </c>
      <c r="K56" s="133" t="s">
        <v>48</v>
      </c>
      <c r="L56" s="133"/>
      <c r="M56" s="133"/>
      <c r="N56" s="119" t="s">
        <v>2150</v>
      </c>
    </row>
    <row r="57" spans="1:14" ht="36.5">
      <c r="A57" s="147">
        <v>53</v>
      </c>
      <c r="B57" s="133" t="s">
        <v>2207</v>
      </c>
      <c r="C57" s="133" t="s">
        <v>2208</v>
      </c>
      <c r="D57" s="133" t="s">
        <v>1724</v>
      </c>
      <c r="E57" s="133">
        <v>8</v>
      </c>
      <c r="F57" s="133" t="s">
        <v>2148</v>
      </c>
      <c r="G57" s="133" t="s">
        <v>2149</v>
      </c>
      <c r="H57" s="148">
        <v>230</v>
      </c>
      <c r="I57" s="162">
        <v>1840</v>
      </c>
      <c r="J57" s="133" t="s">
        <v>143</v>
      </c>
      <c r="K57" s="133" t="s">
        <v>1702</v>
      </c>
      <c r="L57" s="133" t="s">
        <v>12</v>
      </c>
      <c r="M57" s="133" t="s">
        <v>12</v>
      </c>
      <c r="N57" s="119" t="s">
        <v>2150</v>
      </c>
    </row>
    <row r="58" spans="1:14" ht="36.5">
      <c r="A58" s="147">
        <v>54</v>
      </c>
      <c r="B58" s="133" t="s">
        <v>2209</v>
      </c>
      <c r="C58" s="133" t="s">
        <v>1721</v>
      </c>
      <c r="D58" s="133" t="s">
        <v>1724</v>
      </c>
      <c r="E58" s="133">
        <v>4</v>
      </c>
      <c r="F58" s="133" t="s">
        <v>2210</v>
      </c>
      <c r="G58" s="133" t="s">
        <v>2149</v>
      </c>
      <c r="H58" s="148">
        <v>115</v>
      </c>
      <c r="I58" s="162">
        <v>460</v>
      </c>
      <c r="J58" s="133" t="s">
        <v>12</v>
      </c>
      <c r="K58" s="133" t="s">
        <v>1702</v>
      </c>
      <c r="L58" s="133" t="s">
        <v>12</v>
      </c>
      <c r="M58" s="133" t="s">
        <v>12</v>
      </c>
      <c r="N58" s="119" t="s">
        <v>2150</v>
      </c>
    </row>
    <row r="59" spans="1:14" ht="36.5">
      <c r="A59" s="147">
        <v>55</v>
      </c>
      <c r="B59" s="133" t="s">
        <v>2211</v>
      </c>
      <c r="C59" s="133" t="s">
        <v>1721</v>
      </c>
      <c r="D59" s="133" t="s">
        <v>1724</v>
      </c>
      <c r="E59" s="133">
        <v>6</v>
      </c>
      <c r="F59" s="133" t="s">
        <v>2148</v>
      </c>
      <c r="G59" s="133" t="s">
        <v>2149</v>
      </c>
      <c r="H59" s="148">
        <v>14.5</v>
      </c>
      <c r="I59" s="162">
        <v>87</v>
      </c>
      <c r="J59" s="133" t="s">
        <v>12</v>
      </c>
      <c r="K59" s="133" t="s">
        <v>1702</v>
      </c>
      <c r="L59" s="133" t="s">
        <v>143</v>
      </c>
      <c r="M59" s="133" t="s">
        <v>12</v>
      </c>
      <c r="N59" s="119" t="s">
        <v>2150</v>
      </c>
    </row>
    <row r="60" spans="1:14" ht="36.5">
      <c r="A60" s="147">
        <v>56</v>
      </c>
      <c r="B60" s="126" t="s">
        <v>2212</v>
      </c>
      <c r="C60" s="133" t="s">
        <v>2192</v>
      </c>
      <c r="D60" s="133" t="s">
        <v>2213</v>
      </c>
      <c r="E60" s="133">
        <v>1000</v>
      </c>
      <c r="F60" s="133" t="s">
        <v>2148</v>
      </c>
      <c r="G60" s="133" t="s">
        <v>2149</v>
      </c>
      <c r="H60" s="148">
        <v>1.5</v>
      </c>
      <c r="I60" s="162">
        <f>E60*H60</f>
        <v>1500</v>
      </c>
      <c r="J60" s="133" t="s">
        <v>12</v>
      </c>
      <c r="K60" s="133" t="s">
        <v>48</v>
      </c>
      <c r="L60" s="133" t="s">
        <v>143</v>
      </c>
      <c r="M60" s="133" t="s">
        <v>143</v>
      </c>
      <c r="N60" s="119" t="s">
        <v>2150</v>
      </c>
    </row>
    <row r="61" spans="1:14" ht="36.5">
      <c r="A61" s="147">
        <v>58</v>
      </c>
      <c r="B61" s="126" t="s">
        <v>2214</v>
      </c>
      <c r="C61" s="133" t="s">
        <v>1721</v>
      </c>
      <c r="D61" s="133" t="s">
        <v>1731</v>
      </c>
      <c r="E61" s="133">
        <v>1</v>
      </c>
      <c r="F61" s="133" t="s">
        <v>2148</v>
      </c>
      <c r="G61" s="133" t="s">
        <v>2149</v>
      </c>
      <c r="H61" s="163">
        <v>300</v>
      </c>
      <c r="I61" s="156">
        <v>300</v>
      </c>
      <c r="J61" s="133" t="s">
        <v>12</v>
      </c>
      <c r="K61" s="133" t="s">
        <v>1702</v>
      </c>
      <c r="L61" s="133" t="s">
        <v>12</v>
      </c>
      <c r="M61" s="133" t="s">
        <v>12</v>
      </c>
      <c r="N61" s="119" t="s">
        <v>2150</v>
      </c>
    </row>
    <row r="62" spans="1:14" ht="36.5">
      <c r="A62" s="147">
        <v>59</v>
      </c>
      <c r="B62" s="136" t="s">
        <v>2215</v>
      </c>
      <c r="C62" s="133" t="s">
        <v>1721</v>
      </c>
      <c r="D62" s="133" t="s">
        <v>1724</v>
      </c>
      <c r="E62" s="133">
        <v>2</v>
      </c>
      <c r="F62" s="133" t="s">
        <v>2216</v>
      </c>
      <c r="G62" s="133" t="s">
        <v>2149</v>
      </c>
      <c r="H62" s="148">
        <v>79.900000000000006</v>
      </c>
      <c r="I62" s="149">
        <v>159.80000000000001</v>
      </c>
      <c r="J62" s="133" t="s">
        <v>12</v>
      </c>
      <c r="K62" s="133" t="s">
        <v>1702</v>
      </c>
      <c r="L62" s="133" t="s">
        <v>12</v>
      </c>
      <c r="M62" s="133" t="s">
        <v>12</v>
      </c>
      <c r="N62" s="119" t="s">
        <v>2150</v>
      </c>
    </row>
    <row r="63" spans="1:14" ht="36.5">
      <c r="A63" s="147">
        <v>60</v>
      </c>
      <c r="B63" s="159" t="s">
        <v>2217</v>
      </c>
      <c r="C63" s="133" t="s">
        <v>1721</v>
      </c>
      <c r="D63" s="133" t="s">
        <v>1724</v>
      </c>
      <c r="E63" s="133">
        <v>20</v>
      </c>
      <c r="F63" s="133" t="s">
        <v>2148</v>
      </c>
      <c r="G63" s="133" t="s">
        <v>2218</v>
      </c>
      <c r="H63" s="149">
        <v>40</v>
      </c>
      <c r="I63" s="149">
        <v>800</v>
      </c>
      <c r="J63" s="133" t="s">
        <v>12</v>
      </c>
      <c r="K63" s="133" t="s">
        <v>1702</v>
      </c>
      <c r="L63" s="133" t="s">
        <v>12</v>
      </c>
      <c r="M63" s="133" t="s">
        <v>12</v>
      </c>
      <c r="N63" s="119" t="s">
        <v>2150</v>
      </c>
    </row>
    <row r="64" spans="1:14" ht="36.5">
      <c r="A64" s="147">
        <v>61</v>
      </c>
      <c r="B64" s="126" t="s">
        <v>2219</v>
      </c>
      <c r="C64" s="133" t="s">
        <v>2192</v>
      </c>
      <c r="D64" s="133" t="s">
        <v>2213</v>
      </c>
      <c r="E64" s="133">
        <v>30</v>
      </c>
      <c r="F64" s="133" t="s">
        <v>2220</v>
      </c>
      <c r="G64" s="133" t="s">
        <v>2149</v>
      </c>
      <c r="H64" s="148">
        <v>12</v>
      </c>
      <c r="I64" s="162">
        <f>E64*H64</f>
        <v>360</v>
      </c>
      <c r="J64" s="133" t="s">
        <v>12</v>
      </c>
      <c r="K64" s="133" t="s">
        <v>48</v>
      </c>
      <c r="L64" s="133" t="s">
        <v>143</v>
      </c>
      <c r="M64" s="133" t="s">
        <v>143</v>
      </c>
      <c r="N64" s="119" t="s">
        <v>2150</v>
      </c>
    </row>
    <row r="65" spans="1:13" ht="15.5">
      <c r="A65" s="2" t="s">
        <v>2221</v>
      </c>
      <c r="G65" s="164" t="s">
        <v>2222</v>
      </c>
      <c r="H65" s="164"/>
      <c r="I65" s="165">
        <f>SUM(I7:I64)</f>
        <v>182002.53</v>
      </c>
    </row>
    <row r="66" spans="1:13" ht="43.5">
      <c r="B66" s="1" t="s">
        <v>2223</v>
      </c>
    </row>
    <row r="68" spans="1:13" ht="29">
      <c r="B68" s="166" t="s">
        <v>2224</v>
      </c>
    </row>
    <row r="69" spans="1:13" ht="43.5">
      <c r="B69" s="167" t="s">
        <v>2225</v>
      </c>
    </row>
    <row r="71" spans="1:13" ht="58">
      <c r="M71" s="146" t="s">
        <v>2226</v>
      </c>
    </row>
  </sheetData>
  <mergeCells count="2">
    <mergeCell ref="A1:N1"/>
    <mergeCell ref="A3:N3"/>
  </mergeCells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6E8C5-D39A-424B-902E-50AB3E3D8788}">
  <dimension ref="A1:O98"/>
  <sheetViews>
    <sheetView workbookViewId="0">
      <selection activeCell="T7" sqref="T7"/>
    </sheetView>
  </sheetViews>
  <sheetFormatPr defaultRowHeight="14.5"/>
  <cols>
    <col min="2" max="2" width="24" customWidth="1"/>
    <col min="6" max="6" width="16.08984375" customWidth="1"/>
    <col min="9" max="9" width="21.26953125" customWidth="1"/>
  </cols>
  <sheetData>
    <row r="1" spans="1:15" ht="16.5" thickBot="1">
      <c r="A1" s="139" t="s">
        <v>2332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1"/>
    </row>
    <row r="2" spans="1:15" ht="17.5" thickBot="1">
      <c r="A2" s="142"/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</row>
    <row r="3" spans="1:15" ht="17.5" thickBot="1">
      <c r="A3" s="139" t="s">
        <v>2144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5"/>
    </row>
    <row r="4" spans="1:15" ht="52.5">
      <c r="A4" s="168" t="s">
        <v>2227</v>
      </c>
      <c r="B4" s="169" t="s">
        <v>1964</v>
      </c>
      <c r="C4" s="170" t="s">
        <v>1965</v>
      </c>
      <c r="D4" s="170" t="s">
        <v>0</v>
      </c>
      <c r="E4" s="171" t="s">
        <v>2228</v>
      </c>
      <c r="F4" s="172" t="s">
        <v>2145</v>
      </c>
      <c r="G4" s="170" t="s">
        <v>2229</v>
      </c>
      <c r="H4" s="170" t="s">
        <v>1967</v>
      </c>
      <c r="I4" s="172" t="s">
        <v>2230</v>
      </c>
      <c r="J4" s="170" t="s">
        <v>2231</v>
      </c>
      <c r="K4" s="170" t="s">
        <v>2232</v>
      </c>
      <c r="L4" s="173" t="s">
        <v>2233</v>
      </c>
      <c r="M4" s="170" t="s">
        <v>2234</v>
      </c>
      <c r="N4" s="174" t="s">
        <v>2235</v>
      </c>
      <c r="O4" s="175" t="s">
        <v>10</v>
      </c>
    </row>
    <row r="5" spans="1:15" ht="30">
      <c r="A5" s="176">
        <v>1</v>
      </c>
      <c r="B5" s="177" t="s">
        <v>2236</v>
      </c>
      <c r="C5" s="178" t="s">
        <v>13</v>
      </c>
      <c r="D5" s="178" t="s">
        <v>1701</v>
      </c>
      <c r="E5" s="179">
        <v>12</v>
      </c>
      <c r="F5" s="180">
        <v>2820</v>
      </c>
      <c r="G5" s="178" t="s">
        <v>153</v>
      </c>
      <c r="H5" s="178" t="s">
        <v>1958</v>
      </c>
      <c r="I5" s="181">
        <f>Planejamento2026[[#This Row],[Valor unitário]]*Planejamento2026[[#This Row],[Qnt de Itens]]</f>
        <v>33840</v>
      </c>
      <c r="J5" s="178" t="s">
        <v>12</v>
      </c>
      <c r="K5" s="178" t="s">
        <v>1971</v>
      </c>
      <c r="L5" s="182">
        <v>46023</v>
      </c>
      <c r="M5" s="178" t="s">
        <v>1735</v>
      </c>
      <c r="N5" s="183" t="s">
        <v>2237</v>
      </c>
      <c r="O5" s="178" t="s">
        <v>2238</v>
      </c>
    </row>
    <row r="6" spans="1:15" ht="30">
      <c r="A6" s="176">
        <v>2</v>
      </c>
      <c r="B6" s="177" t="s">
        <v>2239</v>
      </c>
      <c r="C6" s="178" t="s">
        <v>13</v>
      </c>
      <c r="D6" s="178" t="s">
        <v>1701</v>
      </c>
      <c r="E6" s="179">
        <v>8640</v>
      </c>
      <c r="F6" s="181">
        <v>25.5</v>
      </c>
      <c r="G6" s="178" t="s">
        <v>189</v>
      </c>
      <c r="H6" s="178" t="s">
        <v>1958</v>
      </c>
      <c r="I6" s="181">
        <f>Planejamento2026[[#This Row],[Valor unitário]]*Planejamento2026[[#This Row],[Qnt de Itens]]</f>
        <v>220320</v>
      </c>
      <c r="J6" s="178" t="s">
        <v>12</v>
      </c>
      <c r="K6" s="178" t="s">
        <v>1971</v>
      </c>
      <c r="L6" s="182">
        <v>46023</v>
      </c>
      <c r="M6" s="178" t="s">
        <v>1735</v>
      </c>
      <c r="N6" s="183" t="s">
        <v>2240</v>
      </c>
      <c r="O6" s="178" t="s">
        <v>2238</v>
      </c>
    </row>
    <row r="7" spans="1:15" ht="30">
      <c r="A7" s="176">
        <v>3</v>
      </c>
      <c r="B7" s="177" t="s">
        <v>2241</v>
      </c>
      <c r="C7" s="178" t="s">
        <v>1721</v>
      </c>
      <c r="D7" s="178" t="s">
        <v>1724</v>
      </c>
      <c r="E7" s="179"/>
      <c r="F7" s="180"/>
      <c r="G7" s="178"/>
      <c r="H7" s="178" t="s">
        <v>2242</v>
      </c>
      <c r="I7" s="181">
        <v>3800000</v>
      </c>
      <c r="J7" s="178" t="s">
        <v>12</v>
      </c>
      <c r="K7" s="178" t="s">
        <v>2243</v>
      </c>
      <c r="L7" s="182">
        <v>46023</v>
      </c>
      <c r="M7" s="178" t="s">
        <v>12</v>
      </c>
      <c r="N7" s="183"/>
      <c r="O7" s="178" t="s">
        <v>2238</v>
      </c>
    </row>
    <row r="8" spans="1:15" ht="40">
      <c r="A8" s="176">
        <v>4</v>
      </c>
      <c r="B8" s="177" t="s">
        <v>2244</v>
      </c>
      <c r="C8" s="178" t="s">
        <v>1721</v>
      </c>
      <c r="D8" s="178" t="s">
        <v>1724</v>
      </c>
      <c r="E8" s="179"/>
      <c r="F8" s="180"/>
      <c r="G8" s="178"/>
      <c r="H8" s="178" t="s">
        <v>2242</v>
      </c>
      <c r="I8" s="181">
        <v>250000</v>
      </c>
      <c r="J8" s="178" t="s">
        <v>12</v>
      </c>
      <c r="K8" s="178" t="s">
        <v>2245</v>
      </c>
      <c r="L8" s="182">
        <v>46023</v>
      </c>
      <c r="M8" s="178" t="s">
        <v>12</v>
      </c>
      <c r="N8" s="183"/>
      <c r="O8" s="178" t="s">
        <v>2238</v>
      </c>
    </row>
    <row r="9" spans="1:15" ht="30">
      <c r="A9" s="176">
        <v>5</v>
      </c>
      <c r="B9" s="177" t="s">
        <v>2246</v>
      </c>
      <c r="C9" s="178" t="s">
        <v>1721</v>
      </c>
      <c r="D9" s="178" t="s">
        <v>1724</v>
      </c>
      <c r="E9" s="179"/>
      <c r="F9" s="180"/>
      <c r="G9" s="178"/>
      <c r="H9" s="178" t="s">
        <v>2247</v>
      </c>
      <c r="I9" s="181">
        <v>300000</v>
      </c>
      <c r="J9" s="178" t="s">
        <v>12</v>
      </c>
      <c r="K9" s="178" t="s">
        <v>2245</v>
      </c>
      <c r="L9" s="182">
        <v>46023</v>
      </c>
      <c r="M9" s="178" t="s">
        <v>12</v>
      </c>
      <c r="N9" s="183"/>
      <c r="O9" s="178" t="s">
        <v>2238</v>
      </c>
    </row>
    <row r="10" spans="1:15" ht="30">
      <c r="A10" s="176">
        <v>6</v>
      </c>
      <c r="B10" s="184" t="s">
        <v>2248</v>
      </c>
      <c r="C10" s="178" t="s">
        <v>1721</v>
      </c>
      <c r="D10" s="178" t="s">
        <v>1724</v>
      </c>
      <c r="E10" s="185"/>
      <c r="F10" s="186"/>
      <c r="G10" s="187"/>
      <c r="H10" s="188" t="s">
        <v>2249</v>
      </c>
      <c r="I10" s="181">
        <v>1100000</v>
      </c>
      <c r="J10" s="178" t="s">
        <v>12</v>
      </c>
      <c r="K10" s="178" t="s">
        <v>2245</v>
      </c>
      <c r="L10" s="182">
        <v>46023</v>
      </c>
      <c r="M10" s="178"/>
      <c r="N10" s="183"/>
      <c r="O10" s="178" t="s">
        <v>2238</v>
      </c>
    </row>
    <row r="11" spans="1:15" ht="30">
      <c r="A11" s="176">
        <v>7</v>
      </c>
      <c r="B11" s="189" t="s">
        <v>2250</v>
      </c>
      <c r="C11" s="178" t="s">
        <v>13</v>
      </c>
      <c r="D11" s="178" t="s">
        <v>1724</v>
      </c>
      <c r="E11" s="179"/>
      <c r="F11" s="180"/>
      <c r="G11" s="178"/>
      <c r="H11" s="178" t="s">
        <v>2251</v>
      </c>
      <c r="I11" s="181">
        <v>3000000</v>
      </c>
      <c r="J11" s="178" t="s">
        <v>12</v>
      </c>
      <c r="K11" s="178" t="s">
        <v>2243</v>
      </c>
      <c r="L11" s="182">
        <v>46023</v>
      </c>
      <c r="M11" s="178" t="s">
        <v>12</v>
      </c>
      <c r="N11" s="183"/>
      <c r="O11" s="178" t="s">
        <v>2238</v>
      </c>
    </row>
    <row r="12" spans="1:15" ht="30">
      <c r="A12" s="176">
        <v>8</v>
      </c>
      <c r="B12" s="189" t="s">
        <v>2252</v>
      </c>
      <c r="C12" s="178" t="s">
        <v>1721</v>
      </c>
      <c r="D12" s="178" t="s">
        <v>1724</v>
      </c>
      <c r="E12" s="179"/>
      <c r="F12" s="180"/>
      <c r="G12" s="178"/>
      <c r="H12" s="178" t="s">
        <v>2242</v>
      </c>
      <c r="I12" s="181">
        <v>1391143</v>
      </c>
      <c r="J12" s="178" t="s">
        <v>12</v>
      </c>
      <c r="K12" s="178" t="s">
        <v>1971</v>
      </c>
      <c r="L12" s="182">
        <v>46023</v>
      </c>
      <c r="M12" s="178" t="s">
        <v>1735</v>
      </c>
      <c r="N12" s="183"/>
      <c r="O12" s="178" t="s">
        <v>2238</v>
      </c>
    </row>
    <row r="13" spans="1:15" ht="30">
      <c r="A13" s="176">
        <v>9</v>
      </c>
      <c r="B13" s="177" t="s">
        <v>2253</v>
      </c>
      <c r="C13" s="178" t="s">
        <v>1721</v>
      </c>
      <c r="D13" s="178" t="s">
        <v>1724</v>
      </c>
      <c r="E13" s="179">
        <v>5000</v>
      </c>
      <c r="F13" s="180">
        <v>45</v>
      </c>
      <c r="G13" s="178" t="s">
        <v>860</v>
      </c>
      <c r="H13" s="178" t="s">
        <v>2254</v>
      </c>
      <c r="I13" s="181">
        <f>Planejamento2026[[#This Row],[Valor unitário]]*Planejamento2026[[#This Row],[Qnt de Itens]]</f>
        <v>225000</v>
      </c>
      <c r="J13" s="178" t="s">
        <v>12</v>
      </c>
      <c r="K13" s="178" t="s">
        <v>1971</v>
      </c>
      <c r="L13" s="182">
        <v>46023</v>
      </c>
      <c r="M13" s="178" t="s">
        <v>12</v>
      </c>
      <c r="N13" s="183"/>
      <c r="O13" s="178" t="s">
        <v>2238</v>
      </c>
    </row>
    <row r="14" spans="1:15" ht="30">
      <c r="A14" s="176">
        <v>10</v>
      </c>
      <c r="B14" s="189" t="s">
        <v>2255</v>
      </c>
      <c r="C14" s="178" t="s">
        <v>1721</v>
      </c>
      <c r="D14" s="178" t="s">
        <v>1724</v>
      </c>
      <c r="E14" s="179"/>
      <c r="F14" s="180"/>
      <c r="G14" s="178"/>
      <c r="H14" s="178" t="s">
        <v>2242</v>
      </c>
      <c r="I14" s="181">
        <f>Planejamento2026[[#This Row],[Valor unitário]]*Planejamento2026[[#This Row],[Qnt de Itens]]</f>
        <v>0</v>
      </c>
      <c r="J14" s="178"/>
      <c r="K14" s="178"/>
      <c r="L14" s="182">
        <v>46023</v>
      </c>
      <c r="M14" s="178" t="s">
        <v>12</v>
      </c>
      <c r="N14" s="183"/>
      <c r="O14" s="178" t="s">
        <v>2238</v>
      </c>
    </row>
    <row r="15" spans="1:15" ht="30">
      <c r="A15" s="176">
        <v>11</v>
      </c>
      <c r="B15" s="177" t="s">
        <v>2256</v>
      </c>
      <c r="C15" s="178" t="s">
        <v>1721</v>
      </c>
      <c r="D15" s="178" t="s">
        <v>1724</v>
      </c>
      <c r="E15" s="179"/>
      <c r="F15" s="180"/>
      <c r="G15" s="178"/>
      <c r="H15" s="178" t="s">
        <v>2242</v>
      </c>
      <c r="I15" s="181">
        <v>450000</v>
      </c>
      <c r="J15" s="178" t="s">
        <v>12</v>
      </c>
      <c r="K15" s="178" t="s">
        <v>2245</v>
      </c>
      <c r="L15" s="182">
        <v>46023</v>
      </c>
      <c r="M15" s="178" t="s">
        <v>1735</v>
      </c>
      <c r="N15" s="183"/>
      <c r="O15" s="178" t="s">
        <v>2238</v>
      </c>
    </row>
    <row r="16" spans="1:15" ht="30">
      <c r="A16" s="176">
        <v>12</v>
      </c>
      <c r="B16" s="190" t="s">
        <v>2257</v>
      </c>
      <c r="C16" s="178" t="s">
        <v>1721</v>
      </c>
      <c r="D16" s="178" t="s">
        <v>1724</v>
      </c>
      <c r="E16" s="191">
        <v>1</v>
      </c>
      <c r="F16" s="192">
        <v>6470</v>
      </c>
      <c r="G16" s="193" t="s">
        <v>860</v>
      </c>
      <c r="H16" s="194" t="s">
        <v>2258</v>
      </c>
      <c r="I16" s="181">
        <f>Planejamento2026[[#This Row],[Valor unitário]]*Planejamento2026[[#This Row],[Qnt de Itens]]</f>
        <v>6470</v>
      </c>
      <c r="J16" s="178" t="s">
        <v>12</v>
      </c>
      <c r="K16" s="178" t="s">
        <v>2245</v>
      </c>
      <c r="L16" s="182">
        <v>46023</v>
      </c>
      <c r="M16" s="178" t="s">
        <v>1735</v>
      </c>
      <c r="N16" s="195" t="s">
        <v>2259</v>
      </c>
      <c r="O16" s="178" t="s">
        <v>2238</v>
      </c>
    </row>
    <row r="17" spans="1:15" ht="30">
      <c r="A17" s="176">
        <v>13</v>
      </c>
      <c r="B17" s="177" t="s">
        <v>2260</v>
      </c>
      <c r="C17" s="196" t="s">
        <v>1721</v>
      </c>
      <c r="D17" s="178" t="s">
        <v>1724</v>
      </c>
      <c r="E17" s="179"/>
      <c r="F17" s="181"/>
      <c r="G17" s="178"/>
      <c r="H17" s="178" t="s">
        <v>2249</v>
      </c>
      <c r="I17" s="181">
        <v>150000</v>
      </c>
      <c r="J17" s="178" t="s">
        <v>12</v>
      </c>
      <c r="K17" s="178" t="s">
        <v>1971</v>
      </c>
      <c r="L17" s="182">
        <v>46023</v>
      </c>
      <c r="M17" s="178" t="s">
        <v>1735</v>
      </c>
      <c r="N17" s="197" t="s">
        <v>2261</v>
      </c>
      <c r="O17" s="178" t="s">
        <v>2238</v>
      </c>
    </row>
    <row r="18" spans="1:15" ht="30">
      <c r="A18" s="176">
        <v>14</v>
      </c>
      <c r="B18" s="189" t="s">
        <v>2262</v>
      </c>
      <c r="C18" s="196" t="s">
        <v>13</v>
      </c>
      <c r="D18" s="178" t="s">
        <v>1724</v>
      </c>
      <c r="E18" s="179"/>
      <c r="F18" s="180"/>
      <c r="G18" s="178"/>
      <c r="H18" s="178" t="s">
        <v>2251</v>
      </c>
      <c r="I18" s="181">
        <v>1800000</v>
      </c>
      <c r="J18" s="178" t="s">
        <v>12</v>
      </c>
      <c r="K18" s="178" t="s">
        <v>1971</v>
      </c>
      <c r="L18" s="182">
        <v>46023</v>
      </c>
      <c r="M18" s="178" t="s">
        <v>12</v>
      </c>
      <c r="N18" s="198"/>
      <c r="O18" s="178" t="s">
        <v>2238</v>
      </c>
    </row>
    <row r="19" spans="1:15" ht="30">
      <c r="A19" s="176">
        <v>15</v>
      </c>
      <c r="B19" s="189" t="s">
        <v>2263</v>
      </c>
      <c r="C19" s="196" t="s">
        <v>13</v>
      </c>
      <c r="D19" s="178" t="s">
        <v>1724</v>
      </c>
      <c r="E19" s="179"/>
      <c r="F19" s="180"/>
      <c r="G19" s="178"/>
      <c r="H19" s="178" t="s">
        <v>2251</v>
      </c>
      <c r="I19" s="181">
        <f>Planejamento2026[[#This Row],[Valor unitário]]*Planejamento2026[[#This Row],[Qnt de Itens]]</f>
        <v>0</v>
      </c>
      <c r="J19" s="178" t="s">
        <v>12</v>
      </c>
      <c r="K19" s="178" t="s">
        <v>1971</v>
      </c>
      <c r="L19" s="182">
        <v>46023</v>
      </c>
      <c r="M19" s="178" t="s">
        <v>12</v>
      </c>
      <c r="N19" s="198"/>
      <c r="O19" s="178" t="s">
        <v>2238</v>
      </c>
    </row>
    <row r="20" spans="1:15" ht="30">
      <c r="A20" s="176">
        <v>16</v>
      </c>
      <c r="B20" s="189" t="s">
        <v>2264</v>
      </c>
      <c r="C20" s="178" t="s">
        <v>13</v>
      </c>
      <c r="D20" s="178" t="s">
        <v>1701</v>
      </c>
      <c r="E20" s="179">
        <v>1</v>
      </c>
      <c r="F20" s="180">
        <v>80000</v>
      </c>
      <c r="G20" s="178"/>
      <c r="H20" s="178" t="s">
        <v>2265</v>
      </c>
      <c r="I20" s="181">
        <f>Planejamento2026[[#This Row],[Valor unitário]]*Planejamento2026[[#This Row],[Qnt de Itens]]</f>
        <v>80000</v>
      </c>
      <c r="J20" s="178" t="s">
        <v>12</v>
      </c>
      <c r="K20" s="178" t="s">
        <v>1971</v>
      </c>
      <c r="L20" s="182">
        <v>46023</v>
      </c>
      <c r="M20" s="178" t="s">
        <v>12</v>
      </c>
      <c r="N20" s="183"/>
      <c r="O20" s="178" t="s">
        <v>2238</v>
      </c>
    </row>
    <row r="21" spans="1:15" ht="30">
      <c r="A21" s="176">
        <v>17</v>
      </c>
      <c r="B21" s="177" t="s">
        <v>2266</v>
      </c>
      <c r="C21" s="178"/>
      <c r="D21" s="178"/>
      <c r="E21" s="179"/>
      <c r="F21" s="180"/>
      <c r="G21" s="178"/>
      <c r="H21" s="178" t="s">
        <v>2267</v>
      </c>
      <c r="I21" s="181">
        <v>15645143.619999999</v>
      </c>
      <c r="J21" s="178" t="s">
        <v>12</v>
      </c>
      <c r="K21" s="178"/>
      <c r="L21" s="182">
        <v>46023</v>
      </c>
      <c r="M21" s="178" t="s">
        <v>12</v>
      </c>
      <c r="N21" s="183"/>
      <c r="O21" s="178" t="s">
        <v>2238</v>
      </c>
    </row>
    <row r="22" spans="1:15" ht="30">
      <c r="A22" s="176">
        <v>18</v>
      </c>
      <c r="B22" s="177" t="s">
        <v>2268</v>
      </c>
      <c r="C22" s="178"/>
      <c r="D22" s="178"/>
      <c r="E22" s="179"/>
      <c r="F22" s="180"/>
      <c r="G22" s="178"/>
      <c r="H22" s="178" t="s">
        <v>2267</v>
      </c>
      <c r="I22" s="181">
        <v>56302422.359999999</v>
      </c>
      <c r="J22" s="178" t="s">
        <v>1735</v>
      </c>
      <c r="K22" s="178" t="s">
        <v>1971</v>
      </c>
      <c r="L22" s="182">
        <v>46023</v>
      </c>
      <c r="M22" s="178" t="s">
        <v>1735</v>
      </c>
      <c r="N22" s="183"/>
      <c r="O22" s="178" t="s">
        <v>2238</v>
      </c>
    </row>
    <row r="23" spans="1:15" ht="30">
      <c r="A23" s="176">
        <v>19</v>
      </c>
      <c r="B23" s="199" t="s">
        <v>2269</v>
      </c>
      <c r="C23" s="178" t="s">
        <v>1721</v>
      </c>
      <c r="D23" s="178" t="s">
        <v>1724</v>
      </c>
      <c r="E23" s="191">
        <v>1</v>
      </c>
      <c r="F23" s="192">
        <f>11000*1.1</f>
        <v>12100.000000000002</v>
      </c>
      <c r="G23" s="193" t="s">
        <v>1293</v>
      </c>
      <c r="H23" s="194" t="s">
        <v>2265</v>
      </c>
      <c r="I23" s="181">
        <f>Planejamento2026[[#This Row],[Valor unitário]]*Planejamento2026[[#This Row],[Qnt de Itens]]</f>
        <v>12100.000000000002</v>
      </c>
      <c r="J23" s="178" t="s">
        <v>12</v>
      </c>
      <c r="K23" s="178" t="s">
        <v>1971</v>
      </c>
      <c r="L23" s="182">
        <v>46023</v>
      </c>
      <c r="M23" s="178" t="s">
        <v>1735</v>
      </c>
      <c r="N23" s="183" t="s">
        <v>2270</v>
      </c>
      <c r="O23" s="178" t="s">
        <v>2238</v>
      </c>
    </row>
    <row r="24" spans="1:15" ht="30">
      <c r="A24" s="176">
        <v>20</v>
      </c>
      <c r="B24" s="184" t="s">
        <v>2271</v>
      </c>
      <c r="C24" s="178" t="s">
        <v>13</v>
      </c>
      <c r="D24" s="178" t="s">
        <v>1701</v>
      </c>
      <c r="E24" s="179">
        <v>24000</v>
      </c>
      <c r="F24" s="181">
        <v>1.1000000000000001</v>
      </c>
      <c r="G24" s="178" t="s">
        <v>2272</v>
      </c>
      <c r="H24" s="178" t="s">
        <v>2273</v>
      </c>
      <c r="I24" s="181">
        <f>Planejamento2026[[#This Row],[Valor unitário]]*Planejamento2026[[#This Row],[Qnt de Itens]]</f>
        <v>26400.000000000004</v>
      </c>
      <c r="J24" s="178" t="s">
        <v>12</v>
      </c>
      <c r="K24" s="178" t="s">
        <v>1971</v>
      </c>
      <c r="L24" s="182">
        <v>46023</v>
      </c>
      <c r="M24" s="178" t="s">
        <v>1735</v>
      </c>
      <c r="N24" s="183" t="s">
        <v>2274</v>
      </c>
      <c r="O24" s="178" t="s">
        <v>2238</v>
      </c>
    </row>
    <row r="25" spans="1:15" ht="30">
      <c r="A25" s="176">
        <v>21</v>
      </c>
      <c r="B25" s="184" t="s">
        <v>2275</v>
      </c>
      <c r="C25" s="178" t="s">
        <v>13</v>
      </c>
      <c r="D25" s="178" t="s">
        <v>1701</v>
      </c>
      <c r="E25" s="179">
        <v>1663200</v>
      </c>
      <c r="F25" s="181">
        <v>0.12</v>
      </c>
      <c r="G25" s="178" t="s">
        <v>2272</v>
      </c>
      <c r="H25" s="178" t="s">
        <v>2273</v>
      </c>
      <c r="I25" s="181">
        <f>Planejamento2026[[#This Row],[Valor unitário]]*Planejamento2026[[#This Row],[Qnt de Itens]]</f>
        <v>199584</v>
      </c>
      <c r="J25" s="178" t="s">
        <v>12</v>
      </c>
      <c r="K25" s="178" t="s">
        <v>1971</v>
      </c>
      <c r="L25" s="182">
        <v>46023</v>
      </c>
      <c r="M25" s="178" t="s">
        <v>1735</v>
      </c>
      <c r="N25" s="183" t="s">
        <v>2274</v>
      </c>
      <c r="O25" s="178" t="s">
        <v>2238</v>
      </c>
    </row>
    <row r="26" spans="1:15" ht="30">
      <c r="A26" s="176">
        <v>22</v>
      </c>
      <c r="B26" s="177" t="s">
        <v>2276</v>
      </c>
      <c r="C26" s="178" t="s">
        <v>13</v>
      </c>
      <c r="D26" s="178" t="s">
        <v>1701</v>
      </c>
      <c r="E26" s="179">
        <v>12</v>
      </c>
      <c r="F26" s="181">
        <v>20000</v>
      </c>
      <c r="G26" s="178" t="s">
        <v>153</v>
      </c>
      <c r="H26" s="178" t="s">
        <v>109</v>
      </c>
      <c r="I26" s="181">
        <f>Planejamento2026[[#This Row],[Valor unitário]]*Planejamento2026[[#This Row],[Qnt de Itens]]</f>
        <v>240000</v>
      </c>
      <c r="J26" s="178" t="s">
        <v>12</v>
      </c>
      <c r="K26" s="178" t="s">
        <v>1971</v>
      </c>
      <c r="L26" s="182">
        <v>46023</v>
      </c>
      <c r="M26" s="178" t="s">
        <v>1735</v>
      </c>
      <c r="N26" s="183" t="s">
        <v>2277</v>
      </c>
      <c r="O26" s="178" t="s">
        <v>2238</v>
      </c>
    </row>
    <row r="27" spans="1:15" ht="30">
      <c r="A27" s="176">
        <v>23</v>
      </c>
      <c r="B27" s="177" t="s">
        <v>2278</v>
      </c>
      <c r="C27" s="178" t="s">
        <v>1721</v>
      </c>
      <c r="D27" s="178" t="s">
        <v>1724</v>
      </c>
      <c r="E27" s="179"/>
      <c r="F27" s="180"/>
      <c r="G27" s="178"/>
      <c r="H27" s="178" t="s">
        <v>2247</v>
      </c>
      <c r="I27" s="181">
        <v>150000</v>
      </c>
      <c r="J27" s="178" t="s">
        <v>12</v>
      </c>
      <c r="K27" s="178" t="s">
        <v>2245</v>
      </c>
      <c r="L27" s="182">
        <v>46023</v>
      </c>
      <c r="M27" s="178" t="s">
        <v>12</v>
      </c>
      <c r="N27" s="183"/>
      <c r="O27" s="178" t="s">
        <v>2238</v>
      </c>
    </row>
    <row r="28" spans="1:15" ht="30">
      <c r="A28" s="176">
        <v>24</v>
      </c>
      <c r="B28" s="177" t="s">
        <v>2279</v>
      </c>
      <c r="C28" s="178" t="s">
        <v>1721</v>
      </c>
      <c r="D28" s="178" t="s">
        <v>1724</v>
      </c>
      <c r="E28" s="179"/>
      <c r="F28" s="180"/>
      <c r="G28" s="178"/>
      <c r="H28" s="178" t="s">
        <v>2247</v>
      </c>
      <c r="I28" s="181">
        <v>231826.8</v>
      </c>
      <c r="J28" s="178" t="s">
        <v>12</v>
      </c>
      <c r="K28" s="178" t="s">
        <v>2243</v>
      </c>
      <c r="L28" s="182">
        <v>46023</v>
      </c>
      <c r="M28" s="178" t="s">
        <v>12</v>
      </c>
      <c r="N28" s="183"/>
      <c r="O28" s="178" t="s">
        <v>2238</v>
      </c>
    </row>
    <row r="29" spans="1:15" ht="30">
      <c r="A29" s="176">
        <v>25</v>
      </c>
      <c r="B29" s="199" t="s">
        <v>2280</v>
      </c>
      <c r="C29" s="178" t="s">
        <v>1721</v>
      </c>
      <c r="D29" s="178" t="s">
        <v>1724</v>
      </c>
      <c r="E29" s="191">
        <v>1</v>
      </c>
      <c r="F29" s="192">
        <v>236000</v>
      </c>
      <c r="G29" s="193" t="s">
        <v>1293</v>
      </c>
      <c r="H29" s="194" t="s">
        <v>2281</v>
      </c>
      <c r="I29" s="181">
        <f>Planejamento2026[[#This Row],[Valor unitário]]*Planejamento2026[[#This Row],[Qnt de Itens]]</f>
        <v>236000</v>
      </c>
      <c r="J29" s="178" t="s">
        <v>12</v>
      </c>
      <c r="K29" s="178" t="s">
        <v>2245</v>
      </c>
      <c r="L29" s="182">
        <v>46023</v>
      </c>
      <c r="M29" s="178" t="s">
        <v>1735</v>
      </c>
      <c r="N29" s="183" t="s">
        <v>2282</v>
      </c>
      <c r="O29" s="178" t="s">
        <v>2238</v>
      </c>
    </row>
    <row r="30" spans="1:15" ht="30">
      <c r="A30" s="176">
        <v>26</v>
      </c>
      <c r="B30" s="177" t="s">
        <v>2283</v>
      </c>
      <c r="C30" s="178" t="s">
        <v>13</v>
      </c>
      <c r="D30" s="178" t="s">
        <v>1701</v>
      </c>
      <c r="E30" s="179">
        <v>12</v>
      </c>
      <c r="F30" s="181">
        <f>(7222000*1.1)/12</f>
        <v>662016.66666666674</v>
      </c>
      <c r="G30" s="178" t="s">
        <v>153</v>
      </c>
      <c r="H30" s="178" t="s">
        <v>1995</v>
      </c>
      <c r="I30" s="181">
        <f>Planejamento2026[[#This Row],[Valor unitário]]*Planejamento2026[[#This Row],[Qnt de Itens]]</f>
        <v>7944200.0000000009</v>
      </c>
      <c r="J30" s="178" t="s">
        <v>12</v>
      </c>
      <c r="K30" s="178" t="s">
        <v>1971</v>
      </c>
      <c r="L30" s="182">
        <v>46023</v>
      </c>
      <c r="M30" s="178" t="s">
        <v>1735</v>
      </c>
      <c r="N30" s="183" t="s">
        <v>2284</v>
      </c>
      <c r="O30" s="178" t="s">
        <v>2238</v>
      </c>
    </row>
    <row r="31" spans="1:15" ht="30">
      <c r="A31" s="176">
        <v>27</v>
      </c>
      <c r="B31" s="177" t="s">
        <v>2285</v>
      </c>
      <c r="C31" s="178" t="s">
        <v>13</v>
      </c>
      <c r="D31" s="178" t="s">
        <v>1701</v>
      </c>
      <c r="E31" s="179">
        <v>12</v>
      </c>
      <c r="F31" s="180">
        <f>767925.9/12</f>
        <v>63993.825000000004</v>
      </c>
      <c r="G31" s="200" t="s">
        <v>153</v>
      </c>
      <c r="H31" s="178" t="s">
        <v>2286</v>
      </c>
      <c r="I31" s="181">
        <f>Planejamento2026[[#This Row],[Valor unitário]]*Planejamento2026[[#This Row],[Qnt de Itens]]</f>
        <v>767925.9</v>
      </c>
      <c r="J31" s="178" t="s">
        <v>1735</v>
      </c>
      <c r="K31" s="178" t="s">
        <v>1971</v>
      </c>
      <c r="L31" s="182">
        <v>46023</v>
      </c>
      <c r="M31" s="178" t="s">
        <v>1735</v>
      </c>
      <c r="N31" s="183" t="s">
        <v>2287</v>
      </c>
      <c r="O31" s="178" t="s">
        <v>2238</v>
      </c>
    </row>
    <row r="32" spans="1:15" ht="30">
      <c r="A32" s="176">
        <v>28</v>
      </c>
      <c r="B32" s="199" t="s">
        <v>2288</v>
      </c>
      <c r="C32" s="178" t="s">
        <v>1721</v>
      </c>
      <c r="D32" s="178" t="s">
        <v>1724</v>
      </c>
      <c r="E32" s="191">
        <v>1</v>
      </c>
      <c r="F32" s="192">
        <f>2872301*1.1</f>
        <v>3159531.1</v>
      </c>
      <c r="G32" s="201" t="s">
        <v>1293</v>
      </c>
      <c r="H32" s="194" t="s">
        <v>2289</v>
      </c>
      <c r="I32" s="181">
        <f>Planejamento2026[[#This Row],[Valor unitário]]*Planejamento2026[[#This Row],[Qnt de Itens]]</f>
        <v>3159531.1</v>
      </c>
      <c r="J32" s="178" t="s">
        <v>12</v>
      </c>
      <c r="K32" s="178" t="s">
        <v>1971</v>
      </c>
      <c r="L32" s="182">
        <v>46023</v>
      </c>
      <c r="M32" s="178" t="s">
        <v>1735</v>
      </c>
      <c r="N32" s="183" t="s">
        <v>2290</v>
      </c>
      <c r="O32" s="178" t="s">
        <v>2238</v>
      </c>
    </row>
    <row r="33" spans="1:15" ht="30">
      <c r="A33" s="176">
        <v>29</v>
      </c>
      <c r="B33" s="199" t="s">
        <v>2291</v>
      </c>
      <c r="C33" s="178" t="s">
        <v>1721</v>
      </c>
      <c r="D33" s="178" t="s">
        <v>1724</v>
      </c>
      <c r="E33" s="191">
        <v>1400</v>
      </c>
      <c r="F33" s="192">
        <v>46.2</v>
      </c>
      <c r="G33" s="201" t="s">
        <v>860</v>
      </c>
      <c r="H33" s="194" t="s">
        <v>2292</v>
      </c>
      <c r="I33" s="181">
        <f>13683093.34*1.1</f>
        <v>15051402.674000001</v>
      </c>
      <c r="J33" s="178" t="s">
        <v>12</v>
      </c>
      <c r="K33" s="178" t="s">
        <v>1971</v>
      </c>
      <c r="L33" s="182">
        <v>46023</v>
      </c>
      <c r="M33" s="178" t="s">
        <v>1735</v>
      </c>
      <c r="N33" s="183" t="s">
        <v>2293</v>
      </c>
      <c r="O33" s="178" t="s">
        <v>2238</v>
      </c>
    </row>
    <row r="34" spans="1:15" ht="30">
      <c r="A34" s="176">
        <v>30</v>
      </c>
      <c r="B34" s="177" t="s">
        <v>2294</v>
      </c>
      <c r="C34" s="178" t="s">
        <v>1721</v>
      </c>
      <c r="D34" s="178" t="s">
        <v>1724</v>
      </c>
      <c r="E34" s="179"/>
      <c r="F34" s="180"/>
      <c r="G34" s="200"/>
      <c r="H34" s="178" t="s">
        <v>2247</v>
      </c>
      <c r="I34" s="181">
        <v>300000</v>
      </c>
      <c r="J34" s="178" t="s">
        <v>12</v>
      </c>
      <c r="K34" s="178" t="s">
        <v>2245</v>
      </c>
      <c r="L34" s="182">
        <v>46023</v>
      </c>
      <c r="M34" s="178" t="s">
        <v>1735</v>
      </c>
      <c r="N34" s="183"/>
      <c r="O34" s="178" t="s">
        <v>2238</v>
      </c>
    </row>
    <row r="35" spans="1:15" ht="30">
      <c r="A35" s="176">
        <v>31</v>
      </c>
      <c r="B35" s="202" t="s">
        <v>2295</v>
      </c>
      <c r="C35" s="178" t="s">
        <v>13</v>
      </c>
      <c r="D35" s="178" t="s">
        <v>1701</v>
      </c>
      <c r="E35" s="179">
        <v>1</v>
      </c>
      <c r="F35" s="180">
        <v>18000000</v>
      </c>
      <c r="G35" s="178" t="s">
        <v>1293</v>
      </c>
      <c r="H35" s="178" t="s">
        <v>2296</v>
      </c>
      <c r="I35" s="181">
        <f>Planejamento2026[[#This Row],[Valor unitário]]*Planejamento2026[[#This Row],[Qnt de Itens]]</f>
        <v>18000000</v>
      </c>
      <c r="J35" s="178" t="s">
        <v>1735</v>
      </c>
      <c r="K35" s="178" t="s">
        <v>1971</v>
      </c>
      <c r="L35" s="182">
        <v>46023</v>
      </c>
      <c r="M35" s="178" t="s">
        <v>1735</v>
      </c>
      <c r="N35" s="183" t="s">
        <v>2297</v>
      </c>
      <c r="O35" s="178" t="s">
        <v>2238</v>
      </c>
    </row>
    <row r="36" spans="1:15" ht="30">
      <c r="A36" s="176">
        <v>32</v>
      </c>
      <c r="B36" s="203" t="s">
        <v>2298</v>
      </c>
      <c r="C36" s="178" t="s">
        <v>1721</v>
      </c>
      <c r="D36" s="178" t="s">
        <v>1724</v>
      </c>
      <c r="E36" s="179"/>
      <c r="F36" s="180"/>
      <c r="G36" s="178"/>
      <c r="H36" s="178" t="s">
        <v>2247</v>
      </c>
      <c r="I36" s="181">
        <v>90000</v>
      </c>
      <c r="J36" s="178" t="s">
        <v>12</v>
      </c>
      <c r="K36" s="178" t="s">
        <v>2245</v>
      </c>
      <c r="L36" s="182">
        <v>46023</v>
      </c>
      <c r="M36" s="178" t="s">
        <v>12</v>
      </c>
      <c r="N36" s="183"/>
      <c r="O36" s="178" t="s">
        <v>2238</v>
      </c>
    </row>
    <row r="37" spans="1:15" ht="30">
      <c r="A37" s="176">
        <v>33</v>
      </c>
      <c r="B37" s="203" t="s">
        <v>2299</v>
      </c>
      <c r="C37" s="178" t="s">
        <v>13</v>
      </c>
      <c r="D37" s="178" t="s">
        <v>1701</v>
      </c>
      <c r="E37" s="179">
        <v>1</v>
      </c>
      <c r="F37" s="181">
        <f>574840*1.1</f>
        <v>632324</v>
      </c>
      <c r="G37" s="178" t="s">
        <v>1293</v>
      </c>
      <c r="H37" s="178" t="s">
        <v>106</v>
      </c>
      <c r="I37" s="181">
        <f>Planejamento2026[[#This Row],[Valor unitário]]*Planejamento2026[[#This Row],[Qnt de Itens]]</f>
        <v>632324</v>
      </c>
      <c r="J37" s="178" t="s">
        <v>12</v>
      </c>
      <c r="K37" s="178" t="s">
        <v>1971</v>
      </c>
      <c r="L37" s="182">
        <v>46023</v>
      </c>
      <c r="M37" s="178" t="s">
        <v>1735</v>
      </c>
      <c r="N37" s="183" t="s">
        <v>2300</v>
      </c>
      <c r="O37" s="178" t="s">
        <v>2238</v>
      </c>
    </row>
    <row r="38" spans="1:15" ht="30">
      <c r="A38" s="176">
        <v>34</v>
      </c>
      <c r="B38" s="204" t="s">
        <v>2301</v>
      </c>
      <c r="C38" s="178" t="s">
        <v>13</v>
      </c>
      <c r="D38" s="178" t="s">
        <v>1701</v>
      </c>
      <c r="E38" s="179">
        <v>12</v>
      </c>
      <c r="F38" s="180">
        <v>10000</v>
      </c>
      <c r="G38" s="178" t="s">
        <v>153</v>
      </c>
      <c r="H38" s="178" t="s">
        <v>2265</v>
      </c>
      <c r="I38" s="181">
        <f>Planejamento2026[[#This Row],[Valor unitário]]*Planejamento2026[[#This Row],[Qnt de Itens]]</f>
        <v>120000</v>
      </c>
      <c r="J38" s="178" t="s">
        <v>12</v>
      </c>
      <c r="K38" s="178" t="s">
        <v>2245</v>
      </c>
      <c r="L38" s="182">
        <v>46023</v>
      </c>
      <c r="M38" s="178" t="s">
        <v>12</v>
      </c>
      <c r="N38" s="183"/>
      <c r="O38" s="178" t="s">
        <v>2238</v>
      </c>
    </row>
    <row r="39" spans="1:15" ht="30">
      <c r="A39" s="176">
        <v>35</v>
      </c>
      <c r="B39" s="203" t="s">
        <v>2302</v>
      </c>
      <c r="C39" s="178" t="s">
        <v>1721</v>
      </c>
      <c r="D39" s="178" t="s">
        <v>1724</v>
      </c>
      <c r="E39" s="179">
        <v>1</v>
      </c>
      <c r="F39" s="181">
        <v>36045</v>
      </c>
      <c r="G39" s="178" t="s">
        <v>571</v>
      </c>
      <c r="H39" s="178" t="s">
        <v>2258</v>
      </c>
      <c r="I39" s="181">
        <f>Planejamento2026[[#This Row],[Valor unitário]]*Planejamento2026[[#This Row],[Qnt de Itens]]</f>
        <v>36045</v>
      </c>
      <c r="J39" s="178" t="s">
        <v>12</v>
      </c>
      <c r="K39" s="178" t="s">
        <v>1971</v>
      </c>
      <c r="L39" s="182">
        <v>46023</v>
      </c>
      <c r="M39" s="178" t="s">
        <v>1735</v>
      </c>
      <c r="N39" s="183" t="s">
        <v>2303</v>
      </c>
      <c r="O39" s="178" t="s">
        <v>2238</v>
      </c>
    </row>
    <row r="40" spans="1:15" ht="30">
      <c r="A40" s="176">
        <v>36</v>
      </c>
      <c r="B40" s="204" t="s">
        <v>2304</v>
      </c>
      <c r="C40" s="178" t="s">
        <v>13</v>
      </c>
      <c r="D40" s="178" t="s">
        <v>1724</v>
      </c>
      <c r="E40" s="179"/>
      <c r="F40" s="180"/>
      <c r="G40" s="178"/>
      <c r="H40" s="178" t="s">
        <v>2251</v>
      </c>
      <c r="I40" s="181">
        <v>5000000</v>
      </c>
      <c r="J40" s="178" t="s">
        <v>1735</v>
      </c>
      <c r="K40" s="178" t="s">
        <v>2243</v>
      </c>
      <c r="L40" s="182">
        <v>46023</v>
      </c>
      <c r="M40" s="178" t="s">
        <v>12</v>
      </c>
      <c r="N40" s="183"/>
      <c r="O40" s="178" t="s">
        <v>2238</v>
      </c>
    </row>
    <row r="41" spans="1:15" ht="30">
      <c r="A41" s="176">
        <v>37</v>
      </c>
      <c r="B41" s="203" t="s">
        <v>2305</v>
      </c>
      <c r="C41" s="178" t="s">
        <v>13</v>
      </c>
      <c r="D41" s="178" t="s">
        <v>1701</v>
      </c>
      <c r="E41" s="179">
        <v>12</v>
      </c>
      <c r="F41" s="181">
        <f>Planejamento2026[[#This Row],[Qnt de Itens]]</f>
        <v>12</v>
      </c>
      <c r="G41" s="178" t="s">
        <v>153</v>
      </c>
      <c r="H41" s="178" t="s">
        <v>2249</v>
      </c>
      <c r="I41" s="181">
        <v>297495.93</v>
      </c>
      <c r="J41" s="178" t="s">
        <v>12</v>
      </c>
      <c r="K41" s="178" t="s">
        <v>2245</v>
      </c>
      <c r="L41" s="182">
        <v>46023</v>
      </c>
      <c r="M41" s="178" t="s">
        <v>1735</v>
      </c>
      <c r="N41" s="183" t="s">
        <v>2306</v>
      </c>
      <c r="O41" s="178" t="s">
        <v>2238</v>
      </c>
    </row>
    <row r="42" spans="1:15" ht="30">
      <c r="A42" s="176">
        <v>38</v>
      </c>
      <c r="B42" s="177" t="s">
        <v>2307</v>
      </c>
      <c r="C42" s="178" t="s">
        <v>13</v>
      </c>
      <c r="D42" s="178" t="s">
        <v>1701</v>
      </c>
      <c r="E42" s="179">
        <v>1</v>
      </c>
      <c r="F42" s="181">
        <v>6445572.7400000002</v>
      </c>
      <c r="G42" s="178" t="s">
        <v>1293</v>
      </c>
      <c r="H42" s="178" t="s">
        <v>2308</v>
      </c>
      <c r="I42" s="181">
        <f>Planejamento2026[[#This Row],[Valor unitário]]*Planejamento2026[[#This Row],[Qnt de Itens]]</f>
        <v>6445572.7400000002</v>
      </c>
      <c r="J42" s="178" t="s">
        <v>1735</v>
      </c>
      <c r="K42" s="178" t="s">
        <v>1971</v>
      </c>
      <c r="L42" s="182">
        <v>46023</v>
      </c>
      <c r="M42" s="178" t="s">
        <v>1735</v>
      </c>
      <c r="N42" s="205" t="s">
        <v>140</v>
      </c>
      <c r="O42" s="178" t="s">
        <v>2238</v>
      </c>
    </row>
    <row r="43" spans="1:15" ht="30">
      <c r="A43" s="176">
        <v>39</v>
      </c>
      <c r="B43" s="177" t="s">
        <v>2309</v>
      </c>
      <c r="C43" s="178" t="s">
        <v>13</v>
      </c>
      <c r="D43" s="178" t="s">
        <v>1701</v>
      </c>
      <c r="E43" s="179">
        <v>1</v>
      </c>
      <c r="F43" s="181">
        <v>4236676.2699999996</v>
      </c>
      <c r="G43" s="178" t="s">
        <v>1293</v>
      </c>
      <c r="H43" s="178" t="s">
        <v>2308</v>
      </c>
      <c r="I43" s="181">
        <f>Planejamento2026[[#This Row],[Valor unitário]]*Planejamento2026[[#This Row],[Qnt de Itens]]</f>
        <v>4236676.2699999996</v>
      </c>
      <c r="J43" s="178" t="s">
        <v>1735</v>
      </c>
      <c r="K43" s="178" t="s">
        <v>1971</v>
      </c>
      <c r="L43" s="182">
        <v>46023</v>
      </c>
      <c r="M43" s="178" t="s">
        <v>1735</v>
      </c>
      <c r="N43" s="205" t="s">
        <v>140</v>
      </c>
      <c r="O43" s="178" t="s">
        <v>2238</v>
      </c>
    </row>
    <row r="44" spans="1:15" ht="30">
      <c r="A44" s="176">
        <v>40</v>
      </c>
      <c r="B44" s="206" t="s">
        <v>2310</v>
      </c>
      <c r="C44" s="207" t="s">
        <v>13</v>
      </c>
      <c r="D44" s="207" t="s">
        <v>1701</v>
      </c>
      <c r="E44" s="208">
        <v>1</v>
      </c>
      <c r="F44" s="209">
        <v>1141698.53</v>
      </c>
      <c r="G44" s="207" t="s">
        <v>1293</v>
      </c>
      <c r="H44" s="207" t="s">
        <v>2308</v>
      </c>
      <c r="I44" s="209">
        <f>Planejamento2026[[#This Row],[Valor unitário]]*Planejamento2026[[#This Row],[Qnt de Itens]]</f>
        <v>1141698.53</v>
      </c>
      <c r="J44" s="207" t="s">
        <v>1735</v>
      </c>
      <c r="K44" s="207" t="s">
        <v>1971</v>
      </c>
      <c r="L44" s="182">
        <v>46023</v>
      </c>
      <c r="M44" s="207" t="s">
        <v>1735</v>
      </c>
      <c r="N44" s="210" t="s">
        <v>140</v>
      </c>
      <c r="O44" s="178" t="s">
        <v>2238</v>
      </c>
    </row>
    <row r="45" spans="1:15" ht="30">
      <c r="A45" s="176">
        <v>41</v>
      </c>
      <c r="B45" s="211" t="s">
        <v>2311</v>
      </c>
      <c r="C45" s="207" t="s">
        <v>13</v>
      </c>
      <c r="D45" s="207" t="s">
        <v>1701</v>
      </c>
      <c r="E45" s="212">
        <v>24</v>
      </c>
      <c r="F45" s="213">
        <v>15893.33</v>
      </c>
      <c r="G45" s="214" t="s">
        <v>153</v>
      </c>
      <c r="H45" s="207" t="s">
        <v>2312</v>
      </c>
      <c r="I45" s="209">
        <f>Planejamento2026[[#This Row],[Valor unitário]]*Planejamento2026[[#This Row],[Qnt de Itens]]</f>
        <v>381439.92</v>
      </c>
      <c r="J45" s="207" t="s">
        <v>12</v>
      </c>
      <c r="K45" s="207" t="s">
        <v>1971</v>
      </c>
      <c r="L45" s="182">
        <v>46023</v>
      </c>
      <c r="M45" s="207" t="s">
        <v>1735</v>
      </c>
      <c r="N45" s="215" t="s">
        <v>2313</v>
      </c>
      <c r="O45" s="178" t="s">
        <v>2238</v>
      </c>
    </row>
    <row r="46" spans="1:15" ht="30">
      <c r="A46" s="176">
        <v>42</v>
      </c>
      <c r="B46" s="211" t="s">
        <v>2314</v>
      </c>
      <c r="C46" s="207" t="s">
        <v>13</v>
      </c>
      <c r="D46" s="207" t="s">
        <v>1701</v>
      </c>
      <c r="E46" s="212">
        <v>6</v>
      </c>
      <c r="F46" s="216">
        <v>163900.18</v>
      </c>
      <c r="G46" s="214" t="s">
        <v>153</v>
      </c>
      <c r="H46" s="207" t="s">
        <v>2312</v>
      </c>
      <c r="I46" s="209">
        <f>Planejamento2026[[#This Row],[Valor unitário]]*Planejamento2026[[#This Row],[Qnt de Itens]]</f>
        <v>983401.08</v>
      </c>
      <c r="J46" s="207" t="s">
        <v>12</v>
      </c>
      <c r="K46" s="207" t="s">
        <v>1971</v>
      </c>
      <c r="L46" s="182">
        <v>46023</v>
      </c>
      <c r="M46" s="207" t="s">
        <v>1735</v>
      </c>
      <c r="N46" s="215" t="s">
        <v>2313</v>
      </c>
      <c r="O46" s="178" t="s">
        <v>2238</v>
      </c>
    </row>
    <row r="47" spans="1:15" ht="30">
      <c r="A47" s="176">
        <v>43</v>
      </c>
      <c r="B47" s="211" t="s">
        <v>2315</v>
      </c>
      <c r="C47" s="207" t="s">
        <v>1721</v>
      </c>
      <c r="D47" s="207" t="s">
        <v>1724</v>
      </c>
      <c r="E47" s="212">
        <v>1000</v>
      </c>
      <c r="F47" s="217">
        <v>0.6</v>
      </c>
      <c r="G47" s="214" t="s">
        <v>860</v>
      </c>
      <c r="H47" s="218" t="s">
        <v>2265</v>
      </c>
      <c r="I47" s="209">
        <f>Planejamento2026[[#This Row],[Valor unitário]]*Planejamento2026[[#This Row],[Qnt de Itens]]</f>
        <v>600</v>
      </c>
      <c r="J47" s="207" t="s">
        <v>12</v>
      </c>
      <c r="K47" s="207" t="s">
        <v>2245</v>
      </c>
      <c r="L47" s="182">
        <v>46023</v>
      </c>
      <c r="M47" s="207" t="s">
        <v>1735</v>
      </c>
      <c r="N47" s="215" t="s">
        <v>2316</v>
      </c>
      <c r="O47" s="178" t="s">
        <v>2238</v>
      </c>
    </row>
    <row r="48" spans="1:15" ht="30">
      <c r="A48" s="176">
        <v>44</v>
      </c>
      <c r="B48" s="211" t="s">
        <v>2317</v>
      </c>
      <c r="C48" s="207" t="s">
        <v>1721</v>
      </c>
      <c r="D48" s="207" t="s">
        <v>1724</v>
      </c>
      <c r="E48" s="212">
        <v>100</v>
      </c>
      <c r="F48" s="217">
        <v>62.9</v>
      </c>
      <c r="G48" s="214" t="s">
        <v>860</v>
      </c>
      <c r="H48" s="218" t="s">
        <v>2265</v>
      </c>
      <c r="I48" s="209">
        <f>Planejamento2026[[#This Row],[Valor unitário]]*Planejamento2026[[#This Row],[Qnt de Itens]]</f>
        <v>6290</v>
      </c>
      <c r="J48" s="207" t="s">
        <v>12</v>
      </c>
      <c r="K48" s="207" t="s">
        <v>2243</v>
      </c>
      <c r="L48" s="182">
        <v>46023</v>
      </c>
      <c r="M48" s="207" t="s">
        <v>1735</v>
      </c>
      <c r="N48" s="215" t="s">
        <v>2316</v>
      </c>
      <c r="O48" s="178" t="s">
        <v>2238</v>
      </c>
    </row>
    <row r="49" spans="1:15" ht="30">
      <c r="A49" s="176">
        <v>45</v>
      </c>
      <c r="B49" s="211" t="s">
        <v>2318</v>
      </c>
      <c r="C49" s="207" t="s">
        <v>13</v>
      </c>
      <c r="D49" s="207" t="s">
        <v>1701</v>
      </c>
      <c r="E49" s="212">
        <v>12</v>
      </c>
      <c r="F49" s="216">
        <v>1834</v>
      </c>
      <c r="G49" s="214" t="s">
        <v>2319</v>
      </c>
      <c r="H49" s="207" t="s">
        <v>2320</v>
      </c>
      <c r="I49" s="209">
        <f>Planejamento2026[[#This Row],[Valor unitário]]*Planejamento2026[[#This Row],[Qnt de Itens]]</f>
        <v>22008</v>
      </c>
      <c r="J49" s="207" t="s">
        <v>12</v>
      </c>
      <c r="K49" s="207" t="s">
        <v>2243</v>
      </c>
      <c r="L49" s="182">
        <v>46023</v>
      </c>
      <c r="M49" s="207" t="s">
        <v>1735</v>
      </c>
      <c r="N49" s="215" t="s">
        <v>2321</v>
      </c>
      <c r="O49" s="178" t="s">
        <v>2238</v>
      </c>
    </row>
    <row r="50" spans="1:15" ht="30">
      <c r="A50" s="176">
        <v>46</v>
      </c>
      <c r="B50" s="206" t="s">
        <v>2322</v>
      </c>
      <c r="C50" s="207" t="s">
        <v>13</v>
      </c>
      <c r="D50" s="207" t="s">
        <v>1701</v>
      </c>
      <c r="E50" s="208">
        <v>1</v>
      </c>
      <c r="F50" s="219">
        <v>373258.35</v>
      </c>
      <c r="G50" s="207" t="s">
        <v>1293</v>
      </c>
      <c r="H50" s="207" t="s">
        <v>2308</v>
      </c>
      <c r="I50" s="209">
        <f>Planejamento2026[[#This Row],[Valor unitário]]*Planejamento2026[[#This Row],[Qnt de Itens]]</f>
        <v>373258.35</v>
      </c>
      <c r="J50" s="207" t="s">
        <v>1735</v>
      </c>
      <c r="K50" s="207" t="s">
        <v>1971</v>
      </c>
      <c r="L50" s="182">
        <v>46023</v>
      </c>
      <c r="M50" s="207" t="s">
        <v>1735</v>
      </c>
      <c r="N50" s="210" t="s">
        <v>140</v>
      </c>
      <c r="O50" s="178" t="s">
        <v>2238</v>
      </c>
    </row>
    <row r="51" spans="1:15" ht="30">
      <c r="A51" s="176">
        <v>47</v>
      </c>
      <c r="B51" s="206" t="s">
        <v>2323</v>
      </c>
      <c r="C51" s="207" t="s">
        <v>1721</v>
      </c>
      <c r="D51" s="207" t="s">
        <v>1724</v>
      </c>
      <c r="E51" s="208"/>
      <c r="F51" s="219"/>
      <c r="G51" s="207"/>
      <c r="H51" s="207" t="s">
        <v>2242</v>
      </c>
      <c r="I51" s="209">
        <v>1900000</v>
      </c>
      <c r="J51" s="207" t="s">
        <v>12</v>
      </c>
      <c r="K51" s="207" t="s">
        <v>1971</v>
      </c>
      <c r="L51" s="182">
        <v>46023</v>
      </c>
      <c r="M51" s="207" t="s">
        <v>12</v>
      </c>
      <c r="N51" s="215"/>
      <c r="O51" s="178" t="s">
        <v>2238</v>
      </c>
    </row>
    <row r="52" spans="1:15" ht="60">
      <c r="A52" s="176">
        <v>48</v>
      </c>
      <c r="B52" s="211" t="s">
        <v>2324</v>
      </c>
      <c r="C52" s="207" t="s">
        <v>13</v>
      </c>
      <c r="D52" s="207" t="s">
        <v>1701</v>
      </c>
      <c r="E52" s="220">
        <v>12</v>
      </c>
      <c r="F52" s="221">
        <f>(180000*1.1)/12</f>
        <v>16500.000000000004</v>
      </c>
      <c r="G52" s="214" t="s">
        <v>153</v>
      </c>
      <c r="H52" s="207" t="s">
        <v>227</v>
      </c>
      <c r="I52" s="216">
        <v>180810</v>
      </c>
      <c r="J52" s="207" t="s">
        <v>12</v>
      </c>
      <c r="K52" s="207" t="s">
        <v>1971</v>
      </c>
      <c r="L52" s="182">
        <v>46023</v>
      </c>
      <c r="M52" s="207" t="s">
        <v>1735</v>
      </c>
      <c r="N52" s="215" t="s">
        <v>2325</v>
      </c>
      <c r="O52" s="178" t="s">
        <v>2238</v>
      </c>
    </row>
    <row r="53" spans="1:15" ht="30">
      <c r="A53" s="176">
        <v>49</v>
      </c>
      <c r="B53" s="206" t="s">
        <v>2326</v>
      </c>
      <c r="C53" s="207" t="s">
        <v>1721</v>
      </c>
      <c r="D53" s="207" t="s">
        <v>1724</v>
      </c>
      <c r="E53" s="208"/>
      <c r="F53" s="219"/>
      <c r="G53" s="207"/>
      <c r="H53" s="207" t="s">
        <v>2247</v>
      </c>
      <c r="I53" s="209">
        <v>40000</v>
      </c>
      <c r="J53" s="207" t="s">
        <v>12</v>
      </c>
      <c r="K53" s="207" t="s">
        <v>2245</v>
      </c>
      <c r="L53" s="182">
        <v>46023</v>
      </c>
      <c r="M53" s="207" t="s">
        <v>12</v>
      </c>
      <c r="N53" s="215"/>
      <c r="O53" s="178" t="s">
        <v>2238</v>
      </c>
    </row>
    <row r="54" spans="1:15" ht="30">
      <c r="A54" s="176">
        <v>50</v>
      </c>
      <c r="B54" s="177" t="s">
        <v>2327</v>
      </c>
      <c r="C54" s="178" t="s">
        <v>13</v>
      </c>
      <c r="D54" s="178" t="s">
        <v>1701</v>
      </c>
      <c r="E54" s="179">
        <v>12</v>
      </c>
      <c r="F54" s="181">
        <f>Planejamento2026[[#This Row],[Valor Total Estimado]]/Planejamento2026[[#This Row],[Qnt de Itens]]</f>
        <v>256250</v>
      </c>
      <c r="G54" s="178" t="s">
        <v>153</v>
      </c>
      <c r="H54" s="207" t="s">
        <v>2249</v>
      </c>
      <c r="I54" s="181">
        <v>3075000</v>
      </c>
      <c r="J54" s="178" t="s">
        <v>12</v>
      </c>
      <c r="K54" s="178" t="s">
        <v>1971</v>
      </c>
      <c r="L54" s="182">
        <v>46023</v>
      </c>
      <c r="M54" s="178" t="s">
        <v>12</v>
      </c>
      <c r="N54" s="183" t="s">
        <v>2328</v>
      </c>
      <c r="O54" s="178" t="s">
        <v>2238</v>
      </c>
    </row>
    <row r="55" spans="1:15" ht="30">
      <c r="A55" s="176">
        <v>51</v>
      </c>
      <c r="B55" s="211" t="s">
        <v>2329</v>
      </c>
      <c r="C55" s="207" t="s">
        <v>1721</v>
      </c>
      <c r="D55" s="207" t="s">
        <v>1724</v>
      </c>
      <c r="E55" s="212">
        <v>20000</v>
      </c>
      <c r="F55" s="216">
        <v>495</v>
      </c>
      <c r="G55" s="214" t="s">
        <v>1458</v>
      </c>
      <c r="H55" s="207" t="s">
        <v>2254</v>
      </c>
      <c r="I55" s="209">
        <f>Planejamento2026[[#This Row],[Valor unitário]]*Planejamento2026[[#This Row],[Qnt de Itens]]</f>
        <v>9900000</v>
      </c>
      <c r="J55" s="207" t="s">
        <v>12</v>
      </c>
      <c r="K55" s="207" t="s">
        <v>1971</v>
      </c>
      <c r="L55" s="182">
        <v>46023</v>
      </c>
      <c r="M55" s="207" t="s">
        <v>1735</v>
      </c>
      <c r="N55" s="215" t="s">
        <v>2330</v>
      </c>
      <c r="O55" s="178" t="s">
        <v>2238</v>
      </c>
    </row>
    <row r="56" spans="1:15">
      <c r="A56" s="222"/>
      <c r="B56" s="223"/>
      <c r="C56" s="224"/>
      <c r="D56" s="224"/>
      <c r="E56" s="225"/>
      <c r="F56" s="226"/>
      <c r="G56" s="224"/>
      <c r="H56" s="224"/>
      <c r="I56" s="227"/>
      <c r="J56" s="224"/>
      <c r="K56" s="224"/>
      <c r="L56" s="228"/>
      <c r="M56" s="224"/>
      <c r="N56" s="229"/>
      <c r="O56" s="224"/>
    </row>
    <row r="57" spans="1:15">
      <c r="A57" s="222"/>
      <c r="B57" s="223"/>
      <c r="C57" s="224"/>
      <c r="D57" s="224"/>
      <c r="E57" s="225"/>
      <c r="F57" s="226"/>
      <c r="G57" s="224"/>
      <c r="H57" s="224"/>
      <c r="I57" s="227"/>
      <c r="J57" s="224"/>
      <c r="K57" s="224"/>
      <c r="L57" s="228"/>
      <c r="M57" s="224"/>
      <c r="N57" s="229"/>
      <c r="O57" s="224"/>
    </row>
    <row r="58" spans="1:15">
      <c r="A58" s="222"/>
      <c r="B58" s="223"/>
      <c r="C58" s="224"/>
      <c r="D58" s="224"/>
      <c r="E58" s="225"/>
      <c r="F58" s="226"/>
      <c r="G58" s="224"/>
      <c r="H58" s="224"/>
      <c r="I58" s="227"/>
      <c r="J58" s="224"/>
      <c r="K58" s="224"/>
      <c r="L58" s="228"/>
      <c r="M58" s="224"/>
      <c r="N58" s="229"/>
      <c r="O58" s="224"/>
    </row>
    <row r="59" spans="1:15">
      <c r="A59" s="222"/>
      <c r="B59" s="223"/>
      <c r="C59" s="224"/>
      <c r="D59" s="224"/>
      <c r="E59" s="225"/>
      <c r="F59" s="226"/>
      <c r="G59" s="224"/>
      <c r="H59" s="224"/>
      <c r="I59" s="227"/>
      <c r="J59" s="224"/>
      <c r="K59" s="224"/>
      <c r="L59" s="228"/>
      <c r="M59" s="224"/>
      <c r="N59" s="229"/>
      <c r="O59" s="224"/>
    </row>
    <row r="60" spans="1:15">
      <c r="A60" s="222"/>
      <c r="B60" s="230"/>
      <c r="C60" s="224"/>
      <c r="D60" s="224"/>
      <c r="E60" s="225"/>
      <c r="F60" s="226"/>
      <c r="G60" s="224"/>
      <c r="H60" s="224"/>
      <c r="I60" s="227"/>
      <c r="J60" s="224"/>
      <c r="K60" s="224"/>
      <c r="L60" s="228"/>
      <c r="M60" s="224"/>
      <c r="N60" s="229"/>
      <c r="O60" s="224"/>
    </row>
    <row r="61" spans="1:15">
      <c r="A61" s="222"/>
      <c r="B61" s="230"/>
      <c r="C61" s="224"/>
      <c r="D61" s="224"/>
      <c r="E61" s="225"/>
      <c r="F61" s="226"/>
      <c r="G61" s="224"/>
      <c r="H61" s="224"/>
      <c r="I61" s="227"/>
      <c r="J61" s="224"/>
      <c r="K61" s="224"/>
      <c r="L61" s="228"/>
      <c r="M61" s="224"/>
      <c r="N61" s="229"/>
      <c r="O61" s="224"/>
    </row>
    <row r="62" spans="1:15">
      <c r="A62" s="222"/>
      <c r="B62" s="230"/>
      <c r="C62" s="224"/>
      <c r="D62" s="224"/>
      <c r="E62" s="225"/>
      <c r="F62" s="226"/>
      <c r="G62" s="224"/>
      <c r="H62" s="224"/>
      <c r="I62" s="227"/>
      <c r="J62" s="224"/>
      <c r="K62" s="224"/>
      <c r="L62" s="228"/>
      <c r="M62" s="224"/>
      <c r="N62" s="229"/>
      <c r="O62" s="224"/>
    </row>
    <row r="63" spans="1:15">
      <c r="A63" s="222"/>
      <c r="B63" s="230"/>
      <c r="C63" s="224"/>
      <c r="D63" s="224"/>
      <c r="E63" s="225"/>
      <c r="F63" s="226"/>
      <c r="G63" s="224"/>
      <c r="H63" s="224"/>
      <c r="I63" s="227"/>
      <c r="J63" s="224"/>
      <c r="K63" s="224"/>
      <c r="L63" s="228"/>
      <c r="M63" s="224"/>
      <c r="N63" s="229"/>
      <c r="O63" s="224"/>
    </row>
    <row r="64" spans="1:15">
      <c r="A64" s="222"/>
      <c r="B64" s="230"/>
      <c r="C64" s="224"/>
      <c r="D64" s="224"/>
      <c r="E64" s="225"/>
      <c r="F64" s="226"/>
      <c r="G64" s="224"/>
      <c r="H64" s="224"/>
      <c r="I64" s="227"/>
      <c r="J64" s="224"/>
      <c r="K64" s="224"/>
      <c r="L64" s="228"/>
      <c r="M64" s="224"/>
      <c r="N64" s="229"/>
      <c r="O64" s="224"/>
    </row>
    <row r="65" spans="1:15">
      <c r="A65" s="222"/>
      <c r="B65" s="230"/>
      <c r="C65" s="224"/>
      <c r="D65" s="224"/>
      <c r="E65" s="225"/>
      <c r="F65" s="226"/>
      <c r="G65" s="224"/>
      <c r="H65" s="224"/>
      <c r="I65" s="227"/>
      <c r="J65" s="224"/>
      <c r="K65" s="224"/>
      <c r="L65" s="228"/>
      <c r="M65" s="224"/>
      <c r="N65" s="229"/>
      <c r="O65" s="224"/>
    </row>
    <row r="66" spans="1:15">
      <c r="A66" s="222"/>
      <c r="B66" s="230"/>
      <c r="C66" s="224"/>
      <c r="D66" s="224"/>
      <c r="E66" s="225"/>
      <c r="F66" s="226"/>
      <c r="G66" s="224"/>
      <c r="H66" s="224"/>
      <c r="I66" s="227"/>
      <c r="J66" s="224"/>
      <c r="K66" s="224"/>
      <c r="L66" s="228"/>
      <c r="M66" s="224"/>
      <c r="N66" s="229"/>
      <c r="O66" s="224"/>
    </row>
    <row r="67" spans="1:15">
      <c r="A67" s="222"/>
      <c r="B67" s="230"/>
      <c r="C67" s="224"/>
      <c r="D67" s="224"/>
      <c r="E67" s="225"/>
      <c r="F67" s="226"/>
      <c r="G67" s="224"/>
      <c r="H67" s="224"/>
      <c r="I67" s="227"/>
      <c r="J67" s="224"/>
      <c r="K67" s="224"/>
      <c r="L67" s="228"/>
      <c r="M67" s="224"/>
      <c r="N67" s="229"/>
      <c r="O67" s="224"/>
    </row>
    <row r="68" spans="1:15">
      <c r="A68" s="222"/>
      <c r="B68" s="230"/>
      <c r="C68" s="224"/>
      <c r="D68" s="224"/>
      <c r="E68" s="225"/>
      <c r="F68" s="226"/>
      <c r="G68" s="224"/>
      <c r="H68" s="224"/>
      <c r="I68" s="227"/>
      <c r="J68" s="224"/>
      <c r="K68" s="224"/>
      <c r="L68" s="228"/>
      <c r="M68" s="224"/>
      <c r="N68" s="229"/>
      <c r="O68" s="224"/>
    </row>
    <row r="69" spans="1:15">
      <c r="A69" s="222"/>
      <c r="B69" s="230"/>
      <c r="C69" s="224"/>
      <c r="D69" s="224"/>
      <c r="E69" s="225"/>
      <c r="F69" s="226"/>
      <c r="G69" s="224"/>
      <c r="H69" s="224"/>
      <c r="I69" s="227"/>
      <c r="J69" s="224"/>
      <c r="K69" s="224"/>
      <c r="L69" s="228"/>
      <c r="M69" s="224"/>
      <c r="N69" s="229"/>
      <c r="O69" s="224"/>
    </row>
    <row r="70" spans="1:15">
      <c r="A70" s="231"/>
      <c r="B70" s="231"/>
      <c r="C70" s="231"/>
      <c r="D70" s="231"/>
      <c r="E70" s="231"/>
      <c r="F70" s="231"/>
      <c r="G70" s="231"/>
      <c r="H70" s="231"/>
      <c r="I70" s="231"/>
      <c r="J70" s="231"/>
      <c r="K70" s="231"/>
      <c r="L70" s="231"/>
      <c r="M70" s="224"/>
      <c r="N70" s="229"/>
      <c r="O70" s="224"/>
    </row>
    <row r="71" spans="1:15" ht="21">
      <c r="A71" s="222"/>
      <c r="B71" s="176" t="s">
        <v>2</v>
      </c>
      <c r="C71" s="232">
        <f>SUM(Planejamento2026[Valor Total Estimado])</f>
        <v>165935929.27400002</v>
      </c>
      <c r="D71" s="232"/>
      <c r="E71" s="225"/>
      <c r="F71" s="233"/>
      <c r="G71" s="224"/>
      <c r="H71" s="234" t="s">
        <v>3</v>
      </c>
      <c r="I71" s="234"/>
      <c r="J71" s="224"/>
      <c r="K71" s="224"/>
      <c r="L71" s="228"/>
      <c r="M71" s="224"/>
      <c r="N71" s="229"/>
      <c r="O71" s="224"/>
    </row>
    <row r="72" spans="1:15">
      <c r="A72" s="222"/>
      <c r="B72" s="223"/>
      <c r="C72" s="224"/>
      <c r="D72" s="224"/>
      <c r="E72" s="235"/>
      <c r="F72" s="227"/>
      <c r="G72" s="224"/>
      <c r="H72" s="176" t="s">
        <v>1735</v>
      </c>
      <c r="I72" s="181">
        <f>SUMIF(Planejamento2026[Participação Recursos Externos],H72,Planejamento2026[Valor Total Estimado])</f>
        <v>92267554.149999976</v>
      </c>
      <c r="J72" s="224"/>
      <c r="K72" s="224"/>
      <c r="L72" s="228"/>
      <c r="M72" s="224"/>
      <c r="N72" s="229"/>
      <c r="O72" s="224"/>
    </row>
    <row r="73" spans="1:15">
      <c r="A73" s="222"/>
      <c r="B73" s="223"/>
      <c r="C73" s="224"/>
      <c r="D73" s="224"/>
      <c r="E73" s="235"/>
      <c r="F73" s="227"/>
      <c r="G73" s="224"/>
      <c r="H73" s="176" t="s">
        <v>12</v>
      </c>
      <c r="I73" s="181">
        <f>SUMIF(Planejamento2026[Participação Recursos Externos],H73,Planejamento2026[Valor Total Estimado])</f>
        <v>73668375.124000013</v>
      </c>
      <c r="J73" s="224"/>
      <c r="K73" s="224"/>
      <c r="L73" s="236"/>
      <c r="M73" s="224"/>
      <c r="N73" s="229"/>
      <c r="O73" s="224"/>
    </row>
    <row r="74" spans="1:15">
      <c r="A74" s="222"/>
      <c r="B74" s="223"/>
      <c r="C74" s="224"/>
      <c r="D74" s="224"/>
      <c r="E74" s="225"/>
      <c r="F74" s="233"/>
      <c r="G74" s="224"/>
      <c r="H74" s="224"/>
      <c r="I74" s="233"/>
      <c r="J74" s="224"/>
      <c r="K74" s="224"/>
      <c r="L74" s="228"/>
      <c r="M74" s="224"/>
      <c r="N74" s="229"/>
      <c r="O74" s="224"/>
    </row>
    <row r="75" spans="1:15">
      <c r="A75" s="222"/>
      <c r="B75" s="223"/>
      <c r="C75" s="224"/>
      <c r="D75" s="224"/>
      <c r="E75" s="225"/>
      <c r="F75" s="233"/>
      <c r="G75" s="224"/>
      <c r="H75" s="237" t="s">
        <v>2331</v>
      </c>
      <c r="I75" s="238"/>
      <c r="J75" s="224"/>
      <c r="K75" s="224"/>
      <c r="L75" s="228"/>
      <c r="M75" s="224"/>
      <c r="N75" s="229"/>
      <c r="O75" s="224"/>
    </row>
    <row r="76" spans="1:15">
      <c r="A76" s="222"/>
      <c r="B76" s="223"/>
      <c r="C76" s="224"/>
      <c r="D76" s="224"/>
      <c r="E76" s="239"/>
      <c r="F76" s="233"/>
      <c r="G76" s="224"/>
      <c r="H76" s="240" t="s">
        <v>1958</v>
      </c>
      <c r="I76" s="181">
        <f>SUMIF(Planejamento2026[Ramo de Atividade],H76,Planejamento2026[Valor Total Estimado])</f>
        <v>254160</v>
      </c>
      <c r="J76" s="224"/>
      <c r="K76" s="224"/>
      <c r="L76" s="228"/>
      <c r="M76" s="224"/>
      <c r="N76" s="229"/>
      <c r="O76" s="224"/>
    </row>
    <row r="77" spans="1:15" ht="30">
      <c r="A77" s="222"/>
      <c r="B77" s="223"/>
      <c r="C77" s="224"/>
      <c r="D77" s="224"/>
      <c r="E77" s="239"/>
      <c r="F77" s="233"/>
      <c r="G77" s="224"/>
      <c r="H77" s="240" t="s">
        <v>2320</v>
      </c>
      <c r="I77" s="181">
        <f>SUMIF(Planejamento2026[Ramo de Atividade],H77,Planejamento2026[Valor Total Estimado])</f>
        <v>22008</v>
      </c>
      <c r="J77" s="224"/>
      <c r="K77" s="224"/>
      <c r="L77" s="228"/>
      <c r="M77" s="224"/>
      <c r="N77" s="229"/>
      <c r="O77" s="224"/>
    </row>
    <row r="78" spans="1:15">
      <c r="A78" s="222"/>
      <c r="B78" s="223"/>
      <c r="C78" s="224"/>
      <c r="D78" s="224"/>
      <c r="E78" s="239"/>
      <c r="F78" s="233"/>
      <c r="G78" s="224"/>
      <c r="H78" s="240" t="s">
        <v>2286</v>
      </c>
      <c r="I78" s="181">
        <f>SUMIF(Planejamento2026[Ramo de Atividade],H78,Planejamento2026[Valor Total Estimado])</f>
        <v>767925.9</v>
      </c>
      <c r="J78" s="224"/>
      <c r="K78" s="224"/>
      <c r="L78" s="228"/>
      <c r="M78" s="224"/>
      <c r="N78" s="229"/>
      <c r="O78" s="224"/>
    </row>
    <row r="79" spans="1:15">
      <c r="A79" s="222"/>
      <c r="B79" s="223"/>
      <c r="C79" s="224"/>
      <c r="D79" s="224"/>
      <c r="E79" s="239"/>
      <c r="F79" s="233"/>
      <c r="G79" s="224"/>
      <c r="H79" s="240" t="s">
        <v>2251</v>
      </c>
      <c r="I79" s="181">
        <f>SUMIF(Planejamento2026[Ramo de Atividade],H79,Planejamento2026[Valor Total Estimado])</f>
        <v>9800000</v>
      </c>
      <c r="J79" s="224"/>
      <c r="K79" s="224"/>
      <c r="L79" s="228"/>
      <c r="M79" s="224"/>
      <c r="N79" s="229"/>
      <c r="O79" s="224"/>
    </row>
    <row r="80" spans="1:15">
      <c r="A80" s="222"/>
      <c r="B80" s="223"/>
      <c r="C80" s="224"/>
      <c r="D80" s="224"/>
      <c r="E80" s="239"/>
      <c r="F80" s="233"/>
      <c r="G80" s="224"/>
      <c r="H80" s="240" t="s">
        <v>2258</v>
      </c>
      <c r="I80" s="181">
        <f>SUMIF(Planejamento2026[Ramo de Atividade],H80,Planejamento2026[Valor Total Estimado])</f>
        <v>42515</v>
      </c>
      <c r="J80" s="224"/>
      <c r="K80" s="224"/>
      <c r="L80" s="228"/>
      <c r="M80" s="224"/>
      <c r="N80" s="229"/>
      <c r="O80" s="224"/>
    </row>
    <row r="81" spans="1:15">
      <c r="A81" s="222"/>
      <c r="B81" s="223"/>
      <c r="C81" s="224"/>
      <c r="D81" s="224"/>
      <c r="E81" s="239"/>
      <c r="F81" s="233"/>
      <c r="G81" s="224"/>
      <c r="H81" s="241" t="s">
        <v>2292</v>
      </c>
      <c r="I81" s="181">
        <f>SUMIF(Planejamento2026[Ramo de Atividade],H81,Planejamento2026[Valor Total Estimado])</f>
        <v>15051402.674000001</v>
      </c>
      <c r="J81" s="224"/>
      <c r="K81" s="224"/>
      <c r="L81" s="228"/>
      <c r="M81" s="224"/>
      <c r="N81" s="229"/>
      <c r="O81" s="224"/>
    </row>
    <row r="82" spans="1:15">
      <c r="A82" s="222"/>
      <c r="B82" s="223"/>
      <c r="C82" s="224"/>
      <c r="D82" s="224"/>
      <c r="E82" s="239"/>
      <c r="F82" s="233"/>
      <c r="G82" s="224"/>
      <c r="H82" s="240" t="s">
        <v>2273</v>
      </c>
      <c r="I82" s="181">
        <f>SUMIF(Planejamento2026[Ramo de Atividade],H82,Planejamento2026[Valor Total Estimado])</f>
        <v>225984</v>
      </c>
      <c r="J82" s="224"/>
      <c r="K82" s="224"/>
      <c r="L82" s="228"/>
      <c r="M82" s="224"/>
      <c r="N82" s="229"/>
      <c r="O82" s="224"/>
    </row>
    <row r="83" spans="1:15">
      <c r="A83" s="222"/>
      <c r="B83" s="223"/>
      <c r="C83" s="224"/>
      <c r="D83" s="224"/>
      <c r="E83" s="239"/>
      <c r="F83" s="233"/>
      <c r="G83" s="224"/>
      <c r="H83" s="240" t="s">
        <v>109</v>
      </c>
      <c r="I83" s="181">
        <f>SUMIF(Planejamento2026[Ramo de Atividade],H83,Planejamento2026[Valor Total Estimado])</f>
        <v>240000</v>
      </c>
      <c r="J83" s="224"/>
      <c r="K83" s="224"/>
      <c r="L83" s="228"/>
      <c r="M83" s="224"/>
      <c r="N83" s="229"/>
      <c r="O83" s="224"/>
    </row>
    <row r="84" spans="1:15">
      <c r="A84" s="222"/>
      <c r="B84" s="223"/>
      <c r="C84" s="224"/>
      <c r="D84" s="224"/>
      <c r="E84" s="239"/>
      <c r="F84" s="233"/>
      <c r="G84" s="224"/>
      <c r="H84" s="241" t="s">
        <v>2281</v>
      </c>
      <c r="I84" s="181">
        <f>SUMIF(Planejamento2026[Ramo de Atividade],H84,Planejamento2026[Valor Total Estimado])</f>
        <v>236000</v>
      </c>
      <c r="J84" s="224"/>
      <c r="K84" s="224"/>
      <c r="L84" s="228"/>
      <c r="M84" s="224"/>
      <c r="N84" s="229"/>
      <c r="O84" s="224"/>
    </row>
    <row r="85" spans="1:15">
      <c r="A85" s="222"/>
      <c r="B85" s="223"/>
      <c r="C85" s="224"/>
      <c r="D85" s="224"/>
      <c r="E85" s="239"/>
      <c r="F85" s="233"/>
      <c r="G85" s="224"/>
      <c r="H85" s="240" t="s">
        <v>1995</v>
      </c>
      <c r="I85" s="181">
        <f>SUMIF(Planejamento2026[Ramo de Atividade],H85,Planejamento2026[Valor Total Estimado])</f>
        <v>7944200.0000000009</v>
      </c>
      <c r="J85" s="224"/>
      <c r="K85" s="224"/>
      <c r="L85" s="228"/>
      <c r="M85" s="224"/>
      <c r="N85" s="229"/>
      <c r="O85" s="224"/>
    </row>
    <row r="86" spans="1:15">
      <c r="A86" s="222"/>
      <c r="B86" s="223"/>
      <c r="C86" s="224"/>
      <c r="D86" s="224"/>
      <c r="E86" s="239"/>
      <c r="F86" s="233"/>
      <c r="G86" s="224"/>
      <c r="H86" s="241" t="s">
        <v>2289</v>
      </c>
      <c r="I86" s="181">
        <f>SUMIF(Planejamento2026[Ramo de Atividade],H86,Planejamento2026[Valor Total Estimado])</f>
        <v>3159531.1</v>
      </c>
      <c r="J86" s="224"/>
      <c r="K86" s="224"/>
      <c r="L86" s="228"/>
      <c r="M86" s="224"/>
      <c r="N86" s="229"/>
      <c r="O86" s="224"/>
    </row>
    <row r="87" spans="1:15" ht="20">
      <c r="A87" s="222"/>
      <c r="B87" s="223"/>
      <c r="C87" s="224"/>
      <c r="D87" s="224"/>
      <c r="E87" s="239"/>
      <c r="F87" s="233"/>
      <c r="G87" s="224"/>
      <c r="H87" s="241" t="s">
        <v>2247</v>
      </c>
      <c r="I87" s="181">
        <f>SUMIF(Planejamento2026[Ramo de Atividade],H87,Planejamento2026[Valor Total Estimado])</f>
        <v>1111826.8</v>
      </c>
      <c r="J87" s="224"/>
      <c r="K87" s="224"/>
      <c r="L87" s="228"/>
      <c r="M87" s="224"/>
      <c r="N87" s="229"/>
      <c r="O87" s="224"/>
    </row>
    <row r="88" spans="1:15">
      <c r="A88" s="222"/>
      <c r="B88" s="223"/>
      <c r="C88" s="224"/>
      <c r="D88" s="224"/>
      <c r="E88" s="239"/>
      <c r="F88" s="233"/>
      <c r="G88" s="224"/>
      <c r="H88" s="240" t="s">
        <v>2296</v>
      </c>
      <c r="I88" s="181">
        <f>SUMIF(Planejamento2026[Ramo de Atividade],H88,Planejamento2026[Valor Total Estimado])</f>
        <v>18000000</v>
      </c>
      <c r="J88" s="224"/>
      <c r="K88" s="224"/>
      <c r="L88" s="228"/>
      <c r="M88" s="224"/>
      <c r="N88" s="229"/>
      <c r="O88" s="224"/>
    </row>
    <row r="89" spans="1:15">
      <c r="A89" s="222"/>
      <c r="B89" s="223"/>
      <c r="C89" s="224"/>
      <c r="D89" s="224"/>
      <c r="E89" s="239"/>
      <c r="F89" s="233"/>
      <c r="G89" s="224"/>
      <c r="H89" s="240" t="s">
        <v>2242</v>
      </c>
      <c r="I89" s="181">
        <f>SUMIF(Planejamento2026[Ramo de Atividade],H89,Planejamento2026[Valor Total Estimado])</f>
        <v>7791143</v>
      </c>
      <c r="J89" s="224"/>
      <c r="K89" s="224"/>
      <c r="L89" s="228"/>
      <c r="M89" s="224"/>
      <c r="N89" s="229"/>
      <c r="O89" s="224"/>
    </row>
    <row r="90" spans="1:15" ht="20">
      <c r="A90" s="222"/>
      <c r="B90" s="223"/>
      <c r="C90" s="224"/>
      <c r="D90" s="224"/>
      <c r="E90" s="239"/>
      <c r="F90" s="233"/>
      <c r="G90" s="224"/>
      <c r="H90" s="240" t="s">
        <v>106</v>
      </c>
      <c r="I90" s="181">
        <f>SUMIF(Planejamento2026[Ramo de Atividade],H90,Planejamento2026[Valor Total Estimado])</f>
        <v>632324</v>
      </c>
      <c r="J90" s="224"/>
      <c r="K90" s="224"/>
      <c r="L90" s="228"/>
      <c r="M90" s="224"/>
      <c r="N90" s="229"/>
      <c r="O90" s="224"/>
    </row>
    <row r="91" spans="1:15">
      <c r="A91" s="222"/>
      <c r="B91" s="223"/>
      <c r="C91" s="224"/>
      <c r="D91" s="224"/>
      <c r="E91" s="239"/>
      <c r="F91" s="233"/>
      <c r="G91" s="224"/>
      <c r="H91" s="240" t="s">
        <v>2308</v>
      </c>
      <c r="I91" s="181">
        <f>SUMIF(Planejamento2026[Ramo de Atividade],H91,Planejamento2026[Valor Total Estimado])</f>
        <v>12197205.889999999</v>
      </c>
      <c r="J91" s="224"/>
      <c r="K91" s="224"/>
      <c r="L91" s="228"/>
      <c r="M91" s="224"/>
      <c r="N91" s="229"/>
      <c r="O91" s="224"/>
    </row>
    <row r="92" spans="1:15" ht="20">
      <c r="A92" s="222"/>
      <c r="B92" s="223"/>
      <c r="C92" s="224"/>
      <c r="D92" s="224"/>
      <c r="E92" s="239"/>
      <c r="F92" s="233"/>
      <c r="G92" s="224"/>
      <c r="H92" s="240" t="s">
        <v>2267</v>
      </c>
      <c r="I92" s="181">
        <f>SUMIF(Planejamento2026[Ramo de Atividade],H92,Planejamento2026[Valor Total Estimado])</f>
        <v>71947565.980000004</v>
      </c>
      <c r="J92" s="224"/>
      <c r="K92" s="224"/>
      <c r="L92" s="228"/>
      <c r="M92" s="224"/>
      <c r="N92" s="229"/>
      <c r="O92" s="224"/>
    </row>
    <row r="93" spans="1:15" ht="20">
      <c r="A93" s="222"/>
      <c r="B93" s="223"/>
      <c r="C93" s="224"/>
      <c r="D93" s="224"/>
      <c r="E93" s="239"/>
      <c r="F93" s="233"/>
      <c r="G93" s="224"/>
      <c r="H93" s="240" t="s">
        <v>2312</v>
      </c>
      <c r="I93" s="181">
        <f>SUMIF(Planejamento2026[Ramo de Atividade],H93,Planejamento2026[Valor Total Estimado])</f>
        <v>1364841</v>
      </c>
      <c r="J93" s="224"/>
      <c r="K93" s="224"/>
      <c r="L93" s="228"/>
      <c r="M93" s="224"/>
      <c r="N93" s="229"/>
      <c r="O93" s="224"/>
    </row>
    <row r="94" spans="1:15">
      <c r="A94" s="222"/>
      <c r="B94" s="223"/>
      <c r="C94" s="224"/>
      <c r="D94" s="224"/>
      <c r="E94" s="225"/>
      <c r="F94" s="233"/>
      <c r="G94" s="224"/>
      <c r="H94" s="242" t="s">
        <v>2265</v>
      </c>
      <c r="I94" s="181">
        <f>SUMIF(Planejamento2026[Ramo de Atividade],H94,Planejamento2026[Valor Total Estimado])</f>
        <v>218990</v>
      </c>
      <c r="J94" s="224"/>
      <c r="K94" s="224"/>
      <c r="L94" s="228"/>
      <c r="M94" s="224"/>
      <c r="N94" s="229"/>
      <c r="O94" s="224"/>
    </row>
    <row r="95" spans="1:15">
      <c r="A95" s="222"/>
      <c r="B95" s="223"/>
      <c r="C95" s="224"/>
      <c r="D95" s="224"/>
      <c r="E95" s="225"/>
      <c r="F95" s="233"/>
      <c r="G95" s="224"/>
      <c r="H95" s="240" t="s">
        <v>227</v>
      </c>
      <c r="I95" s="181">
        <f>SUMIF(Planejamento2026[Ramo de Atividade],H95,Planejamento2026[Valor Total Estimado])</f>
        <v>180810</v>
      </c>
      <c r="J95" s="224"/>
      <c r="K95" s="224"/>
      <c r="L95" s="228"/>
      <c r="M95" s="224"/>
      <c r="N95" s="229"/>
      <c r="O95" s="224"/>
    </row>
    <row r="96" spans="1:15">
      <c r="A96" s="222"/>
      <c r="B96" s="223"/>
      <c r="C96" s="224"/>
      <c r="D96" s="224"/>
      <c r="E96" s="225"/>
      <c r="F96" s="233"/>
      <c r="G96" s="224"/>
      <c r="H96" s="240" t="s">
        <v>2254</v>
      </c>
      <c r="I96" s="181">
        <f>SUMIF(Planejamento2026[Ramo de Atividade],H96,Planejamento2026[Valor Total Estimado])</f>
        <v>10125000</v>
      </c>
      <c r="J96" s="224"/>
      <c r="K96" s="224"/>
      <c r="L96" s="228"/>
      <c r="M96" s="224"/>
      <c r="N96" s="229"/>
      <c r="O96" s="224"/>
    </row>
    <row r="97" spans="1:15">
      <c r="A97" s="222"/>
      <c r="B97" s="223"/>
      <c r="C97" s="224"/>
      <c r="D97" s="224"/>
      <c r="E97" s="225"/>
      <c r="F97" s="233"/>
      <c r="G97" s="224"/>
      <c r="H97" s="240" t="s">
        <v>2249</v>
      </c>
      <c r="I97" s="181">
        <f>SUMIF(Planejamento2026[Ramo de Atividade],H97,Planejamento2026[Valor Total Estimado])</f>
        <v>4622495.93</v>
      </c>
      <c r="J97" s="224"/>
      <c r="K97" s="224"/>
      <c r="L97" s="228"/>
      <c r="M97" s="224"/>
      <c r="N97" s="229"/>
      <c r="O97" s="224"/>
    </row>
    <row r="98" spans="1:15">
      <c r="A98" s="222"/>
      <c r="B98" s="223"/>
      <c r="C98" s="224"/>
      <c r="D98" s="224"/>
      <c r="E98" s="225"/>
      <c r="F98" s="233"/>
      <c r="G98" s="224"/>
      <c r="H98" s="224"/>
      <c r="I98" s="233"/>
      <c r="J98" s="224"/>
      <c r="K98" s="224"/>
      <c r="L98" s="228"/>
      <c r="M98" s="224"/>
      <c r="N98" s="229"/>
      <c r="O98" s="224"/>
    </row>
  </sheetData>
  <mergeCells count="5">
    <mergeCell ref="C71:D71"/>
    <mergeCell ref="H71:I71"/>
    <mergeCell ref="H75:I75"/>
    <mergeCell ref="A1:N1"/>
    <mergeCell ref="A3:N3"/>
  </mergeCells>
  <conditionalFormatting sqref="K4:K59">
    <cfRule type="containsText" dxfId="14" priority="4" operator="containsText" text="Baixa">
      <formula>NOT(ISERROR(SEARCH("Baixa",K4)))</formula>
    </cfRule>
    <cfRule type="containsText" dxfId="13" priority="5" operator="containsText" text="Média">
      <formula>NOT(ISERROR(SEARCH("Média",K4)))</formula>
    </cfRule>
    <cfRule type="containsText" dxfId="12" priority="6" operator="containsText" text="Alta">
      <formula>NOT(ISERROR(SEARCH("Alta",K4)))</formula>
    </cfRule>
  </conditionalFormatting>
  <conditionalFormatting sqref="K9:K16 K52:K59">
    <cfRule type="containsText" dxfId="11" priority="7" operator="containsText" text="Baixa">
      <formula>NOT(ISERROR(SEARCH("Baixa",K9)))</formula>
    </cfRule>
    <cfRule type="containsText" dxfId="10" priority="8" operator="containsText" text="Média">
      <formula>NOT(ISERROR(SEARCH("Média",K9)))</formula>
    </cfRule>
    <cfRule type="containsText" dxfId="9" priority="9" operator="containsText" text="Alta">
      <formula>NOT(ISERROR(SEARCH("Alta",K9)))</formula>
    </cfRule>
    <cfRule type="containsText" dxfId="8" priority="10" operator="containsText" text="Baixa">
      <formula>NOT(ISERROR(SEARCH("Baixa",K9)))</formula>
    </cfRule>
    <cfRule type="containsText" dxfId="7" priority="11" operator="containsText" text="Média">
      <formula>NOT(ISERROR(SEARCH("Média",K9)))</formula>
    </cfRule>
    <cfRule type="containsText" dxfId="6" priority="12" operator="containsText" text="Alta">
      <formula>NOT(ISERROR(SEARCH("Alta",K9)))</formula>
    </cfRule>
  </conditionalFormatting>
  <conditionalFormatting sqref="K30">
    <cfRule type="containsText" dxfId="5" priority="1" operator="containsText" text="Baixa">
      <formula>NOT(ISERROR(SEARCH("Baixa",K30)))</formula>
    </cfRule>
    <cfRule type="containsText" dxfId="4" priority="2" operator="containsText" text="Média">
      <formula>NOT(ISERROR(SEARCH("Média",K30)))</formula>
    </cfRule>
    <cfRule type="containsText" dxfId="3" priority="3" operator="containsText" text="Alta">
      <formula>NOT(ISERROR(SEARCH("Alta",K30)))</formula>
    </cfRule>
  </conditionalFormatting>
  <conditionalFormatting sqref="K71:K72 L73 K74:K98">
    <cfRule type="containsText" dxfId="2" priority="13" operator="containsText" text="Baixa">
      <formula>NOT(ISERROR(SEARCH("Baixa",K71)))</formula>
    </cfRule>
    <cfRule type="containsText" dxfId="1" priority="14" operator="containsText" text="Média">
      <formula>NOT(ISERROR(SEARCH("Média",K71)))</formula>
    </cfRule>
    <cfRule type="containsText" dxfId="0" priority="15" operator="containsText" text="Alta">
      <formula>NOT(ISERROR(SEARCH("Alta",K71)))</formula>
    </cfRule>
  </conditionalFormatting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9CE3B-215B-4DA0-BDF3-9D4A434E684D}">
  <dimension ref="A1:M27"/>
  <sheetViews>
    <sheetView workbookViewId="0">
      <selection activeCell="O7" sqref="O7"/>
    </sheetView>
  </sheetViews>
  <sheetFormatPr defaultRowHeight="14.5"/>
  <cols>
    <col min="2" max="2" width="17.1796875" customWidth="1"/>
    <col min="8" max="8" width="16" customWidth="1"/>
  </cols>
  <sheetData>
    <row r="1" spans="1:13">
      <c r="A1" s="243" t="s">
        <v>2333</v>
      </c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</row>
    <row r="2" spans="1:13">
      <c r="A2" s="243" t="s">
        <v>2334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</row>
    <row r="3" spans="1:13">
      <c r="A3" s="243" t="s">
        <v>2335</v>
      </c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</row>
    <row r="4" spans="1:13">
      <c r="A4" s="125"/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</row>
    <row r="5" spans="1:13" ht="42">
      <c r="A5" s="244" t="s">
        <v>2336</v>
      </c>
      <c r="B5" s="244" t="s">
        <v>2337</v>
      </c>
      <c r="C5" s="244" t="s">
        <v>2338</v>
      </c>
      <c r="D5" s="245" t="s">
        <v>2339</v>
      </c>
      <c r="E5" s="244" t="s">
        <v>2340</v>
      </c>
      <c r="F5" s="245" t="s">
        <v>2148</v>
      </c>
      <c r="G5" s="244" t="s">
        <v>2341</v>
      </c>
      <c r="H5" s="244" t="s">
        <v>2342</v>
      </c>
      <c r="I5" s="244" t="s">
        <v>2343</v>
      </c>
      <c r="J5" s="244" t="s">
        <v>2344</v>
      </c>
      <c r="K5" s="244" t="s">
        <v>2345</v>
      </c>
      <c r="L5" s="244" t="s">
        <v>2346</v>
      </c>
      <c r="M5" s="244" t="s">
        <v>2347</v>
      </c>
    </row>
    <row r="6" spans="1:13" ht="21">
      <c r="A6" s="246">
        <v>1</v>
      </c>
      <c r="B6" s="247" t="s">
        <v>2348</v>
      </c>
      <c r="C6" s="247" t="s">
        <v>2192</v>
      </c>
      <c r="D6" s="247" t="s">
        <v>2349</v>
      </c>
      <c r="E6" s="248">
        <v>115</v>
      </c>
      <c r="F6" s="247" t="s">
        <v>2148</v>
      </c>
      <c r="G6" s="247" t="s">
        <v>2350</v>
      </c>
      <c r="H6" s="249">
        <v>210300</v>
      </c>
      <c r="I6" s="248" t="s">
        <v>103</v>
      </c>
      <c r="J6" s="248" t="s">
        <v>2351</v>
      </c>
      <c r="K6" s="250">
        <v>46079</v>
      </c>
      <c r="L6" s="248" t="s">
        <v>103</v>
      </c>
      <c r="M6" s="247" t="s">
        <v>2352</v>
      </c>
    </row>
    <row r="7" spans="1:13" ht="31.5">
      <c r="A7" s="246">
        <v>2</v>
      </c>
      <c r="B7" s="247" t="s">
        <v>2353</v>
      </c>
      <c r="C7" s="247" t="s">
        <v>2354</v>
      </c>
      <c r="D7" s="247" t="s">
        <v>2349</v>
      </c>
      <c r="E7" s="248">
        <v>58</v>
      </c>
      <c r="F7" s="247" t="s">
        <v>2148</v>
      </c>
      <c r="G7" s="247" t="s">
        <v>2350</v>
      </c>
      <c r="H7" s="249">
        <v>320100</v>
      </c>
      <c r="I7" s="248" t="s">
        <v>103</v>
      </c>
      <c r="J7" s="248" t="s">
        <v>2351</v>
      </c>
      <c r="K7" s="250">
        <v>46079</v>
      </c>
      <c r="L7" s="248" t="s">
        <v>103</v>
      </c>
      <c r="M7" s="247" t="s">
        <v>2352</v>
      </c>
    </row>
    <row r="8" spans="1:13" ht="31.5">
      <c r="A8" s="246">
        <v>3</v>
      </c>
      <c r="B8" s="247" t="s">
        <v>2355</v>
      </c>
      <c r="C8" s="247" t="s">
        <v>2192</v>
      </c>
      <c r="D8" s="247" t="s">
        <v>2349</v>
      </c>
      <c r="E8" s="251">
        <v>12</v>
      </c>
      <c r="F8" s="247" t="s">
        <v>2148</v>
      </c>
      <c r="G8" s="247" t="s">
        <v>2350</v>
      </c>
      <c r="H8" s="249">
        <v>250200</v>
      </c>
      <c r="I8" s="248" t="s">
        <v>103</v>
      </c>
      <c r="J8" s="248" t="s">
        <v>2351</v>
      </c>
      <c r="K8" s="250">
        <v>46079</v>
      </c>
      <c r="L8" s="248" t="s">
        <v>103</v>
      </c>
      <c r="M8" s="247" t="s">
        <v>2352</v>
      </c>
    </row>
    <row r="9" spans="1:13" ht="31.5">
      <c r="A9" s="246">
        <v>4</v>
      </c>
      <c r="B9" s="247" t="s">
        <v>2356</v>
      </c>
      <c r="C9" s="247" t="s">
        <v>2354</v>
      </c>
      <c r="D9" s="247" t="s">
        <v>2213</v>
      </c>
      <c r="E9" s="251">
        <v>1</v>
      </c>
      <c r="F9" s="247" t="s">
        <v>2148</v>
      </c>
      <c r="G9" s="247" t="s">
        <v>2357</v>
      </c>
      <c r="H9" s="249">
        <v>100300</v>
      </c>
      <c r="I9" s="248" t="s">
        <v>103</v>
      </c>
      <c r="J9" s="248" t="s">
        <v>2351</v>
      </c>
      <c r="K9" s="250">
        <v>46079</v>
      </c>
      <c r="L9" s="248" t="s">
        <v>103</v>
      </c>
      <c r="M9" s="247" t="s">
        <v>2352</v>
      </c>
    </row>
    <row r="10" spans="1:13" ht="31.5">
      <c r="A10" s="246">
        <v>5</v>
      </c>
      <c r="B10" s="247" t="s">
        <v>2358</v>
      </c>
      <c r="C10" s="247" t="s">
        <v>2354</v>
      </c>
      <c r="D10" s="247" t="s">
        <v>2213</v>
      </c>
      <c r="E10" s="251">
        <v>4</v>
      </c>
      <c r="F10" s="247" t="s">
        <v>2148</v>
      </c>
      <c r="G10" s="247" t="s">
        <v>2357</v>
      </c>
      <c r="H10" s="249">
        <v>120000</v>
      </c>
      <c r="I10" s="248" t="s">
        <v>103</v>
      </c>
      <c r="J10" s="248" t="s">
        <v>2351</v>
      </c>
      <c r="K10" s="250">
        <v>46079</v>
      </c>
      <c r="L10" s="248" t="s">
        <v>103</v>
      </c>
      <c r="M10" s="247" t="s">
        <v>2352</v>
      </c>
    </row>
    <row r="11" spans="1:13" ht="31.5">
      <c r="A11" s="246">
        <v>6</v>
      </c>
      <c r="B11" s="247" t="s">
        <v>2359</v>
      </c>
      <c r="C11" s="247" t="s">
        <v>2360</v>
      </c>
      <c r="D11" s="247" t="s">
        <v>2213</v>
      </c>
      <c r="E11" s="251">
        <v>10</v>
      </c>
      <c r="F11" s="247" t="s">
        <v>2361</v>
      </c>
      <c r="G11" s="247" t="s">
        <v>2362</v>
      </c>
      <c r="H11" s="249">
        <v>205500</v>
      </c>
      <c r="I11" s="248" t="s">
        <v>103</v>
      </c>
      <c r="J11" s="248" t="s">
        <v>2351</v>
      </c>
      <c r="K11" s="250">
        <v>46079</v>
      </c>
      <c r="L11" s="248" t="s">
        <v>103</v>
      </c>
      <c r="M11" s="247" t="s">
        <v>2352</v>
      </c>
    </row>
    <row r="12" spans="1:13" ht="42">
      <c r="A12" s="246">
        <v>7</v>
      </c>
      <c r="B12" s="247" t="s">
        <v>2363</v>
      </c>
      <c r="C12" s="247" t="s">
        <v>2360</v>
      </c>
      <c r="D12" s="247" t="s">
        <v>2213</v>
      </c>
      <c r="E12" s="248">
        <v>3</v>
      </c>
      <c r="F12" s="247" t="s">
        <v>2148</v>
      </c>
      <c r="G12" s="247" t="s">
        <v>2364</v>
      </c>
      <c r="H12" s="249">
        <v>90400</v>
      </c>
      <c r="I12" s="248" t="s">
        <v>103</v>
      </c>
      <c r="J12" s="248" t="s">
        <v>1902</v>
      </c>
      <c r="K12" s="250">
        <v>46079</v>
      </c>
      <c r="L12" s="248" t="s">
        <v>103</v>
      </c>
      <c r="M12" s="247" t="s">
        <v>2352</v>
      </c>
    </row>
    <row r="13" spans="1:13" ht="42">
      <c r="A13" s="246">
        <v>8</v>
      </c>
      <c r="B13" s="247" t="s">
        <v>2365</v>
      </c>
      <c r="C13" s="247" t="s">
        <v>2360</v>
      </c>
      <c r="D13" s="247" t="s">
        <v>2213</v>
      </c>
      <c r="E13" s="248">
        <v>3</v>
      </c>
      <c r="F13" s="247" t="s">
        <v>2148</v>
      </c>
      <c r="G13" s="247" t="s">
        <v>2366</v>
      </c>
      <c r="H13" s="249">
        <v>30200</v>
      </c>
      <c r="I13" s="248" t="s">
        <v>103</v>
      </c>
      <c r="J13" s="248" t="s">
        <v>2367</v>
      </c>
      <c r="K13" s="250">
        <v>46079</v>
      </c>
      <c r="L13" s="248" t="s">
        <v>103</v>
      </c>
      <c r="M13" s="247" t="s">
        <v>2352</v>
      </c>
    </row>
    <row r="14" spans="1:13" ht="31.5">
      <c r="A14" s="246">
        <v>9</v>
      </c>
      <c r="B14" s="247" t="s">
        <v>2368</v>
      </c>
      <c r="C14" s="247" t="s">
        <v>2360</v>
      </c>
      <c r="D14" s="247" t="s">
        <v>2213</v>
      </c>
      <c r="E14" s="248">
        <v>15</v>
      </c>
      <c r="F14" s="247" t="s">
        <v>2148</v>
      </c>
      <c r="G14" s="247" t="s">
        <v>2364</v>
      </c>
      <c r="H14" s="249">
        <v>100200</v>
      </c>
      <c r="I14" s="248" t="s">
        <v>103</v>
      </c>
      <c r="J14" s="248" t="s">
        <v>2369</v>
      </c>
      <c r="K14" s="250">
        <v>46079</v>
      </c>
      <c r="L14" s="248" t="s">
        <v>103</v>
      </c>
      <c r="M14" s="247" t="s">
        <v>2352</v>
      </c>
    </row>
    <row r="15" spans="1:13" ht="31.5">
      <c r="A15" s="246">
        <v>10</v>
      </c>
      <c r="B15" s="247" t="s">
        <v>2370</v>
      </c>
      <c r="C15" s="247" t="s">
        <v>2360</v>
      </c>
      <c r="D15" s="247" t="s">
        <v>2213</v>
      </c>
      <c r="E15" s="248">
        <v>12</v>
      </c>
      <c r="F15" s="247" t="s">
        <v>1297</v>
      </c>
      <c r="G15" s="247" t="s">
        <v>2371</v>
      </c>
      <c r="H15" s="249">
        <v>45000</v>
      </c>
      <c r="I15" s="248" t="s">
        <v>103</v>
      </c>
      <c r="J15" s="248" t="s">
        <v>2351</v>
      </c>
      <c r="K15" s="250">
        <v>46079</v>
      </c>
      <c r="L15" s="248" t="s">
        <v>103</v>
      </c>
      <c r="M15" s="247" t="s">
        <v>2352</v>
      </c>
    </row>
    <row r="16" spans="1:13" ht="21">
      <c r="A16" s="246">
        <v>11</v>
      </c>
      <c r="B16" s="247" t="s">
        <v>2372</v>
      </c>
      <c r="C16" s="247" t="s">
        <v>2360</v>
      </c>
      <c r="D16" s="247" t="s">
        <v>2213</v>
      </c>
      <c r="E16" s="248">
        <v>2</v>
      </c>
      <c r="F16" s="247" t="s">
        <v>2148</v>
      </c>
      <c r="G16" s="247" t="s">
        <v>2364</v>
      </c>
      <c r="H16" s="249">
        <v>25100</v>
      </c>
      <c r="I16" s="248" t="s">
        <v>103</v>
      </c>
      <c r="J16" s="248" t="s">
        <v>2367</v>
      </c>
      <c r="K16" s="250">
        <v>46079</v>
      </c>
      <c r="L16" s="248" t="s">
        <v>103</v>
      </c>
      <c r="M16" s="247" t="s">
        <v>2352</v>
      </c>
    </row>
    <row r="17" spans="1:13" ht="31.5">
      <c r="A17" s="246">
        <v>12</v>
      </c>
      <c r="B17" s="247" t="s">
        <v>2373</v>
      </c>
      <c r="C17" s="247" t="s">
        <v>2360</v>
      </c>
      <c r="D17" s="247" t="s">
        <v>2213</v>
      </c>
      <c r="E17" s="248">
        <v>5</v>
      </c>
      <c r="F17" s="247" t="s">
        <v>2148</v>
      </c>
      <c r="G17" s="247" t="s">
        <v>2362</v>
      </c>
      <c r="H17" s="249">
        <v>70400</v>
      </c>
      <c r="I17" s="248" t="s">
        <v>103</v>
      </c>
      <c r="J17" s="248" t="s">
        <v>1902</v>
      </c>
      <c r="K17" s="250">
        <v>46079</v>
      </c>
      <c r="L17" s="248" t="s">
        <v>103</v>
      </c>
      <c r="M17" s="247" t="s">
        <v>2352</v>
      </c>
    </row>
    <row r="18" spans="1:13" ht="42">
      <c r="A18" s="246">
        <v>13</v>
      </c>
      <c r="B18" s="247" t="s">
        <v>2374</v>
      </c>
      <c r="C18" s="247" t="s">
        <v>2192</v>
      </c>
      <c r="D18" s="247" t="s">
        <v>2213</v>
      </c>
      <c r="E18" s="248">
        <v>5</v>
      </c>
      <c r="F18" s="247" t="s">
        <v>2148</v>
      </c>
      <c r="G18" s="247" t="s">
        <v>2375</v>
      </c>
      <c r="H18" s="249">
        <v>89800</v>
      </c>
      <c r="I18" s="248" t="s">
        <v>103</v>
      </c>
      <c r="J18" s="248" t="s">
        <v>2351</v>
      </c>
      <c r="K18" s="250">
        <v>46079</v>
      </c>
      <c r="L18" s="248" t="s">
        <v>103</v>
      </c>
      <c r="M18" s="247" t="s">
        <v>2352</v>
      </c>
    </row>
    <row r="19" spans="1:13" ht="42">
      <c r="A19" s="246">
        <v>14</v>
      </c>
      <c r="B19" s="247" t="s">
        <v>2376</v>
      </c>
      <c r="C19" s="247" t="s">
        <v>2360</v>
      </c>
      <c r="D19" s="247" t="s">
        <v>2213</v>
      </c>
      <c r="E19" s="248">
        <v>1</v>
      </c>
      <c r="F19" s="247" t="s">
        <v>1297</v>
      </c>
      <c r="G19" s="247" t="s">
        <v>2375</v>
      </c>
      <c r="H19" s="249">
        <v>69500</v>
      </c>
      <c r="I19" s="248" t="s">
        <v>103</v>
      </c>
      <c r="J19" s="248" t="s">
        <v>2351</v>
      </c>
      <c r="K19" s="250">
        <v>46079</v>
      </c>
      <c r="L19" s="248" t="s">
        <v>103</v>
      </c>
      <c r="M19" s="247" t="s">
        <v>2352</v>
      </c>
    </row>
    <row r="20" spans="1:13" ht="42">
      <c r="A20" s="244" t="s">
        <v>2336</v>
      </c>
      <c r="B20" s="244" t="s">
        <v>2337</v>
      </c>
      <c r="C20" s="244" t="s">
        <v>2338</v>
      </c>
      <c r="D20" s="245" t="s">
        <v>2339</v>
      </c>
      <c r="E20" s="244" t="s">
        <v>2340</v>
      </c>
      <c r="F20" s="245" t="s">
        <v>2148</v>
      </c>
      <c r="G20" s="244" t="s">
        <v>2341</v>
      </c>
      <c r="H20" s="244" t="s">
        <v>2342</v>
      </c>
      <c r="I20" s="244" t="s">
        <v>2343</v>
      </c>
      <c r="J20" s="244" t="s">
        <v>2344</v>
      </c>
      <c r="K20" s="244" t="s">
        <v>2345</v>
      </c>
      <c r="L20" s="244" t="s">
        <v>2346</v>
      </c>
      <c r="M20" s="244" t="s">
        <v>2347</v>
      </c>
    </row>
    <row r="21" spans="1:13" ht="42">
      <c r="A21" s="246">
        <v>15</v>
      </c>
      <c r="B21" s="247" t="s">
        <v>2377</v>
      </c>
      <c r="C21" s="247" t="s">
        <v>2360</v>
      </c>
      <c r="D21" s="247" t="s">
        <v>2349</v>
      </c>
      <c r="E21" s="248">
        <v>4</v>
      </c>
      <c r="F21" s="247" t="s">
        <v>1297</v>
      </c>
      <c r="G21" s="247" t="s">
        <v>2371</v>
      </c>
      <c r="H21" s="249">
        <v>77200</v>
      </c>
      <c r="I21" s="248" t="s">
        <v>103</v>
      </c>
      <c r="J21" s="248" t="s">
        <v>2351</v>
      </c>
      <c r="K21" s="250">
        <v>46079</v>
      </c>
      <c r="L21" s="248" t="s">
        <v>103</v>
      </c>
      <c r="M21" s="247" t="s">
        <v>2352</v>
      </c>
    </row>
    <row r="22" spans="1:13" ht="21">
      <c r="A22" s="246">
        <v>16</v>
      </c>
      <c r="B22" s="247" t="s">
        <v>2378</v>
      </c>
      <c r="C22" s="247" t="s">
        <v>2360</v>
      </c>
      <c r="D22" s="247" t="s">
        <v>2213</v>
      </c>
      <c r="E22" s="248">
        <v>1</v>
      </c>
      <c r="F22" s="247" t="s">
        <v>1297</v>
      </c>
      <c r="G22" s="247" t="s">
        <v>2379</v>
      </c>
      <c r="H22" s="249">
        <v>28600</v>
      </c>
      <c r="I22" s="248" t="s">
        <v>103</v>
      </c>
      <c r="J22" s="248" t="s">
        <v>2380</v>
      </c>
      <c r="K22" s="250">
        <v>46079</v>
      </c>
      <c r="L22" s="248" t="s">
        <v>103</v>
      </c>
      <c r="M22" s="247" t="s">
        <v>2352</v>
      </c>
    </row>
    <row r="23" spans="1:13" ht="21">
      <c r="A23" s="246">
        <v>17</v>
      </c>
      <c r="B23" s="247" t="s">
        <v>2381</v>
      </c>
      <c r="C23" s="247" t="s">
        <v>2192</v>
      </c>
      <c r="D23" s="247" t="s">
        <v>2213</v>
      </c>
      <c r="E23" s="248">
        <v>10</v>
      </c>
      <c r="F23" s="247" t="s">
        <v>2148</v>
      </c>
      <c r="G23" s="247" t="s">
        <v>2382</v>
      </c>
      <c r="H23" s="249">
        <v>11300</v>
      </c>
      <c r="I23" s="248" t="s">
        <v>103</v>
      </c>
      <c r="J23" s="248" t="s">
        <v>2351</v>
      </c>
      <c r="K23" s="250">
        <v>46079</v>
      </c>
      <c r="L23" s="248" t="s">
        <v>103</v>
      </c>
      <c r="M23" s="247" t="s">
        <v>2352</v>
      </c>
    </row>
    <row r="24" spans="1:13" ht="21">
      <c r="A24" s="246">
        <v>18</v>
      </c>
      <c r="B24" s="247" t="s">
        <v>2383</v>
      </c>
      <c r="C24" s="247" t="s">
        <v>2192</v>
      </c>
      <c r="D24" s="247" t="s">
        <v>2213</v>
      </c>
      <c r="E24" s="248">
        <v>10</v>
      </c>
      <c r="F24" s="247" t="s">
        <v>2148</v>
      </c>
      <c r="G24" s="247" t="s">
        <v>2384</v>
      </c>
      <c r="H24" s="249">
        <v>14600</v>
      </c>
      <c r="I24" s="248" t="s">
        <v>103</v>
      </c>
      <c r="J24" s="248" t="s">
        <v>2351</v>
      </c>
      <c r="K24" s="250">
        <v>46079</v>
      </c>
      <c r="L24" s="248" t="s">
        <v>103</v>
      </c>
      <c r="M24" s="247" t="s">
        <v>2352</v>
      </c>
    </row>
    <row r="25" spans="1:13" ht="21">
      <c r="A25" s="246">
        <v>19</v>
      </c>
      <c r="B25" s="247" t="s">
        <v>2385</v>
      </c>
      <c r="C25" s="247" t="s">
        <v>2192</v>
      </c>
      <c r="D25" s="247" t="s">
        <v>2349</v>
      </c>
      <c r="E25" s="248">
        <v>10</v>
      </c>
      <c r="F25" s="247" t="s">
        <v>2148</v>
      </c>
      <c r="G25" s="247" t="s">
        <v>2386</v>
      </c>
      <c r="H25" s="249">
        <v>19800</v>
      </c>
      <c r="I25" s="248" t="s">
        <v>103</v>
      </c>
      <c r="J25" s="248" t="s">
        <v>2351</v>
      </c>
      <c r="K25" s="250">
        <v>46079</v>
      </c>
      <c r="L25" s="248" t="s">
        <v>103</v>
      </c>
      <c r="M25" s="247" t="s">
        <v>2352</v>
      </c>
    </row>
    <row r="26" spans="1:13" ht="21">
      <c r="A26" s="246">
        <v>20</v>
      </c>
      <c r="B26" s="247" t="s">
        <v>2387</v>
      </c>
      <c r="C26" s="247" t="s">
        <v>2192</v>
      </c>
      <c r="D26" s="247" t="s">
        <v>2349</v>
      </c>
      <c r="E26" s="248">
        <v>10</v>
      </c>
      <c r="F26" s="247" t="s">
        <v>2148</v>
      </c>
      <c r="G26" s="247" t="s">
        <v>2388</v>
      </c>
      <c r="H26" s="249">
        <v>9100</v>
      </c>
      <c r="I26" s="248" t="s">
        <v>103</v>
      </c>
      <c r="J26" s="248" t="s">
        <v>2351</v>
      </c>
      <c r="K26" s="250">
        <v>46079</v>
      </c>
      <c r="L26" s="248" t="s">
        <v>103</v>
      </c>
      <c r="M26" s="247" t="s">
        <v>2352</v>
      </c>
    </row>
    <row r="27" spans="1:13">
      <c r="A27" s="252"/>
      <c r="B27" s="253"/>
      <c r="C27" s="253"/>
      <c r="D27" s="253"/>
      <c r="E27" s="253"/>
      <c r="F27" s="253"/>
      <c r="G27" s="254" t="s">
        <v>2389</v>
      </c>
      <c r="H27" s="255">
        <v>1887600</v>
      </c>
      <c r="I27" s="253"/>
      <c r="J27" s="253"/>
      <c r="K27" s="253"/>
      <c r="L27" s="256"/>
      <c r="M27" s="257"/>
    </row>
  </sheetData>
  <mergeCells count="3">
    <mergeCell ref="A1:M1"/>
    <mergeCell ref="A2:M2"/>
    <mergeCell ref="A3:M3"/>
  </mergeCells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E6972-8740-495C-9190-57DE398CC6C5}">
  <dimension ref="A1:N97"/>
  <sheetViews>
    <sheetView workbookViewId="0">
      <selection activeCell="G4" sqref="G4"/>
    </sheetView>
  </sheetViews>
  <sheetFormatPr defaultRowHeight="14.5"/>
  <cols>
    <col min="1" max="1" width="12.54296875" customWidth="1"/>
    <col min="2" max="2" width="47.6328125" customWidth="1"/>
    <col min="4" max="4" width="14.7265625" customWidth="1"/>
    <col min="7" max="7" width="26.1796875" customWidth="1"/>
    <col min="8" max="8" width="16.90625" customWidth="1"/>
    <col min="9" max="9" width="25.36328125" customWidth="1"/>
    <col min="10" max="10" width="13.81640625" customWidth="1"/>
    <col min="12" max="12" width="24.54296875" customWidth="1"/>
    <col min="14" max="14" width="24.7265625" customWidth="1"/>
  </cols>
  <sheetData>
    <row r="1" spans="1:14" ht="158" customHeight="1">
      <c r="A1" s="258" t="s">
        <v>2390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</row>
    <row r="2" spans="1:14" ht="93">
      <c r="A2" s="259" t="s">
        <v>2391</v>
      </c>
      <c r="B2" s="259" t="s">
        <v>1964</v>
      </c>
      <c r="C2" s="259" t="s">
        <v>1965</v>
      </c>
      <c r="D2" s="259" t="s">
        <v>0</v>
      </c>
      <c r="E2" s="259" t="s">
        <v>2392</v>
      </c>
      <c r="F2" s="259" t="s">
        <v>7</v>
      </c>
      <c r="G2" s="259" t="s">
        <v>1967</v>
      </c>
      <c r="H2" s="260" t="s">
        <v>2393</v>
      </c>
      <c r="I2" s="260" t="s">
        <v>2</v>
      </c>
      <c r="J2" s="259" t="s">
        <v>2394</v>
      </c>
      <c r="K2" s="259" t="s">
        <v>4</v>
      </c>
      <c r="L2" s="259" t="s">
        <v>1968</v>
      </c>
      <c r="M2" s="259" t="s">
        <v>2395</v>
      </c>
      <c r="N2" s="259" t="s">
        <v>10</v>
      </c>
    </row>
    <row r="3" spans="1:14" ht="43.5">
      <c r="A3" s="261">
        <v>29</v>
      </c>
      <c r="B3" s="262" t="s">
        <v>2396</v>
      </c>
      <c r="C3" s="261" t="s">
        <v>1721</v>
      </c>
      <c r="D3" s="261" t="s">
        <v>1724</v>
      </c>
      <c r="E3" s="261">
        <v>60</v>
      </c>
      <c r="F3" s="261" t="s">
        <v>2397</v>
      </c>
      <c r="G3" s="261" t="s">
        <v>2398</v>
      </c>
      <c r="H3" s="263">
        <v>3.6</v>
      </c>
      <c r="I3" s="263">
        <f>E3*H3</f>
        <v>216</v>
      </c>
      <c r="J3" s="261" t="s">
        <v>12</v>
      </c>
      <c r="K3" s="261" t="s">
        <v>1729</v>
      </c>
      <c r="L3" s="264">
        <v>45658</v>
      </c>
      <c r="M3" s="261" t="s">
        <v>12</v>
      </c>
      <c r="N3" s="261" t="s">
        <v>2399</v>
      </c>
    </row>
    <row r="4" spans="1:14" ht="58">
      <c r="A4" s="261">
        <v>64</v>
      </c>
      <c r="B4" s="265" t="s">
        <v>2400</v>
      </c>
      <c r="C4" s="261" t="s">
        <v>1721</v>
      </c>
      <c r="D4" s="261" t="s">
        <v>1724</v>
      </c>
      <c r="E4" s="261">
        <v>30</v>
      </c>
      <c r="F4" s="261" t="s">
        <v>7</v>
      </c>
      <c r="G4" s="261" t="s">
        <v>2401</v>
      </c>
      <c r="H4" s="263">
        <v>6.52</v>
      </c>
      <c r="I4" s="263">
        <f>E4*H4</f>
        <v>195.6</v>
      </c>
      <c r="J4" s="261" t="s">
        <v>12</v>
      </c>
      <c r="K4" s="261" t="s">
        <v>1729</v>
      </c>
      <c r="L4" s="264">
        <v>45658</v>
      </c>
      <c r="M4" s="261" t="s">
        <v>12</v>
      </c>
      <c r="N4" s="261" t="s">
        <v>2399</v>
      </c>
    </row>
    <row r="5" spans="1:14">
      <c r="A5" s="266">
        <v>84</v>
      </c>
      <c r="B5" s="266" t="s">
        <v>2402</v>
      </c>
      <c r="C5" s="266" t="s">
        <v>1721</v>
      </c>
      <c r="D5" s="266" t="s">
        <v>1724</v>
      </c>
      <c r="E5" s="266">
        <v>2</v>
      </c>
      <c r="F5" s="266" t="s">
        <v>7</v>
      </c>
      <c r="G5" s="266" t="s">
        <v>2403</v>
      </c>
      <c r="H5" s="267">
        <v>3.3</v>
      </c>
      <c r="I5" s="268">
        <f>H5*E5</f>
        <v>6.6</v>
      </c>
      <c r="J5" s="266" t="s">
        <v>12</v>
      </c>
      <c r="K5" s="266" t="s">
        <v>1729</v>
      </c>
      <c r="L5" s="269">
        <v>45901</v>
      </c>
      <c r="M5" s="266" t="s">
        <v>12</v>
      </c>
      <c r="N5" s="266" t="s">
        <v>2399</v>
      </c>
    </row>
    <row r="6" spans="1:14" ht="43.5">
      <c r="A6" s="261">
        <v>33</v>
      </c>
      <c r="B6" s="262" t="s">
        <v>2404</v>
      </c>
      <c r="C6" s="261" t="s">
        <v>1721</v>
      </c>
      <c r="D6" s="261" t="s">
        <v>1724</v>
      </c>
      <c r="E6" s="261">
        <v>30</v>
      </c>
      <c r="F6" s="261" t="s">
        <v>7</v>
      </c>
      <c r="G6" s="261" t="s">
        <v>2403</v>
      </c>
      <c r="H6" s="267">
        <v>1.78</v>
      </c>
      <c r="I6" s="263">
        <f t="shared" ref="I6:I11" si="0">E6*H6</f>
        <v>53.4</v>
      </c>
      <c r="J6" s="261" t="s">
        <v>12</v>
      </c>
      <c r="K6" s="261" t="s">
        <v>1729</v>
      </c>
      <c r="L6" s="264">
        <v>45658</v>
      </c>
      <c r="M6" s="261" t="s">
        <v>12</v>
      </c>
      <c r="N6" s="261" t="s">
        <v>2399</v>
      </c>
    </row>
    <row r="7" spans="1:14" ht="58">
      <c r="A7" s="261">
        <v>42</v>
      </c>
      <c r="B7" s="262" t="s">
        <v>2405</v>
      </c>
      <c r="C7" s="261" t="s">
        <v>1721</v>
      </c>
      <c r="D7" s="261" t="s">
        <v>1724</v>
      </c>
      <c r="E7" s="261">
        <v>12000</v>
      </c>
      <c r="F7" s="261" t="s">
        <v>2406</v>
      </c>
      <c r="G7" s="261" t="s">
        <v>2401</v>
      </c>
      <c r="H7" s="270">
        <v>5.29</v>
      </c>
      <c r="I7" s="263">
        <f t="shared" si="0"/>
        <v>63480</v>
      </c>
      <c r="J7" s="261" t="s">
        <v>12</v>
      </c>
      <c r="K7" s="261" t="s">
        <v>1702</v>
      </c>
      <c r="L7" s="264">
        <v>45658</v>
      </c>
      <c r="M7" s="261" t="s">
        <v>1735</v>
      </c>
      <c r="N7" s="261" t="s">
        <v>2399</v>
      </c>
    </row>
    <row r="8" spans="1:14" ht="58">
      <c r="A8" s="261">
        <v>43</v>
      </c>
      <c r="B8" s="262" t="s">
        <v>2407</v>
      </c>
      <c r="C8" s="261" t="s">
        <v>1721</v>
      </c>
      <c r="D8" s="261" t="s">
        <v>1724</v>
      </c>
      <c r="E8" s="271">
        <v>4</v>
      </c>
      <c r="F8" s="261" t="s">
        <v>7</v>
      </c>
      <c r="G8" s="261" t="s">
        <v>2401</v>
      </c>
      <c r="H8" s="270">
        <v>519</v>
      </c>
      <c r="I8" s="263">
        <f t="shared" si="0"/>
        <v>2076</v>
      </c>
      <c r="J8" s="261" t="s">
        <v>12</v>
      </c>
      <c r="K8" s="261" t="s">
        <v>1729</v>
      </c>
      <c r="L8" s="264">
        <v>45658</v>
      </c>
      <c r="M8" s="261" t="s">
        <v>12</v>
      </c>
      <c r="N8" s="261" t="s">
        <v>2399</v>
      </c>
    </row>
    <row r="9" spans="1:14" ht="72.5">
      <c r="A9" s="261">
        <v>56</v>
      </c>
      <c r="B9" s="262" t="s">
        <v>2408</v>
      </c>
      <c r="C9" s="261" t="s">
        <v>1721</v>
      </c>
      <c r="D9" s="261" t="s">
        <v>1731</v>
      </c>
      <c r="E9" s="261"/>
      <c r="F9" s="261" t="s">
        <v>7</v>
      </c>
      <c r="G9" s="261" t="s">
        <v>2409</v>
      </c>
      <c r="H9" s="270">
        <v>1450</v>
      </c>
      <c r="I9" s="263">
        <f t="shared" si="0"/>
        <v>0</v>
      </c>
      <c r="J9" s="261" t="s">
        <v>12</v>
      </c>
      <c r="K9" s="261" t="s">
        <v>1729</v>
      </c>
      <c r="L9" s="264">
        <v>45658</v>
      </c>
      <c r="M9" s="261" t="s">
        <v>12</v>
      </c>
      <c r="N9" s="261" t="s">
        <v>2399</v>
      </c>
    </row>
    <row r="10" spans="1:14" ht="130.5">
      <c r="A10" s="261">
        <v>23</v>
      </c>
      <c r="B10" s="272" t="s">
        <v>2410</v>
      </c>
      <c r="C10" s="261" t="s">
        <v>1721</v>
      </c>
      <c r="D10" s="261" t="s">
        <v>1731</v>
      </c>
      <c r="E10" s="261">
        <v>1</v>
      </c>
      <c r="F10" s="261" t="s">
        <v>7</v>
      </c>
      <c r="G10" s="261" t="s">
        <v>2409</v>
      </c>
      <c r="H10" s="263">
        <v>650</v>
      </c>
      <c r="I10" s="263">
        <f t="shared" si="0"/>
        <v>650</v>
      </c>
      <c r="J10" s="261" t="s">
        <v>12</v>
      </c>
      <c r="K10" s="261" t="s">
        <v>1716</v>
      </c>
      <c r="L10" s="264">
        <v>45717</v>
      </c>
      <c r="M10" s="261" t="s">
        <v>12</v>
      </c>
      <c r="N10" s="261" t="s">
        <v>2399</v>
      </c>
    </row>
    <row r="11" spans="1:14" ht="101.5">
      <c r="A11" s="261">
        <v>2</v>
      </c>
      <c r="B11" s="262" t="s">
        <v>2411</v>
      </c>
      <c r="C11" s="261" t="s">
        <v>1721</v>
      </c>
      <c r="D11" s="261" t="s">
        <v>1724</v>
      </c>
      <c r="E11" s="261">
        <v>50</v>
      </c>
      <c r="F11" s="261" t="s">
        <v>2397</v>
      </c>
      <c r="G11" s="261" t="s">
        <v>2403</v>
      </c>
      <c r="H11" s="263">
        <v>12.5</v>
      </c>
      <c r="I11" s="263">
        <f t="shared" si="0"/>
        <v>625</v>
      </c>
      <c r="J11" s="261" t="s">
        <v>12</v>
      </c>
      <c r="K11" s="261" t="s">
        <v>1716</v>
      </c>
      <c r="L11" s="264">
        <v>45658</v>
      </c>
      <c r="M11" s="261" t="s">
        <v>12</v>
      </c>
      <c r="N11" s="261" t="s">
        <v>2399</v>
      </c>
    </row>
    <row r="12" spans="1:14" ht="232">
      <c r="A12" s="266">
        <v>82</v>
      </c>
      <c r="B12" s="273" t="s">
        <v>2412</v>
      </c>
      <c r="C12" s="266" t="s">
        <v>1721</v>
      </c>
      <c r="D12" s="266" t="s">
        <v>1724</v>
      </c>
      <c r="E12" s="266">
        <v>2</v>
      </c>
      <c r="F12" s="266" t="s">
        <v>2069</v>
      </c>
      <c r="G12" s="266" t="s">
        <v>2403</v>
      </c>
      <c r="H12" s="274">
        <v>150</v>
      </c>
      <c r="I12" s="274">
        <f>H12*E12</f>
        <v>300</v>
      </c>
      <c r="J12" s="266" t="s">
        <v>12</v>
      </c>
      <c r="K12" s="266" t="s">
        <v>1729</v>
      </c>
      <c r="L12" s="269">
        <v>45901</v>
      </c>
      <c r="M12" s="266" t="s">
        <v>12</v>
      </c>
      <c r="N12" s="266" t="s">
        <v>2399</v>
      </c>
    </row>
    <row r="13" spans="1:14" ht="58">
      <c r="A13" s="261">
        <v>45</v>
      </c>
      <c r="B13" s="262" t="s">
        <v>2413</v>
      </c>
      <c r="C13" s="261" t="s">
        <v>1721</v>
      </c>
      <c r="D13" s="261" t="s">
        <v>1724</v>
      </c>
      <c r="E13" s="261">
        <v>100</v>
      </c>
      <c r="F13" s="261" t="s">
        <v>7</v>
      </c>
      <c r="G13" s="261" t="s">
        <v>2403</v>
      </c>
      <c r="H13" s="270">
        <v>2.4</v>
      </c>
      <c r="I13" s="263">
        <f t="shared" ref="I13:I27" si="1">E13*H13</f>
        <v>240</v>
      </c>
      <c r="J13" s="261" t="s">
        <v>12</v>
      </c>
      <c r="K13" s="261" t="s">
        <v>1702</v>
      </c>
      <c r="L13" s="264">
        <v>45658</v>
      </c>
      <c r="M13" s="261" t="s">
        <v>12</v>
      </c>
      <c r="N13" s="261" t="s">
        <v>2399</v>
      </c>
    </row>
    <row r="14" spans="1:14" ht="43.5">
      <c r="A14" s="261">
        <v>16</v>
      </c>
      <c r="B14" s="262" t="s">
        <v>2414</v>
      </c>
      <c r="C14" s="261" t="s">
        <v>1721</v>
      </c>
      <c r="D14" s="261" t="s">
        <v>1724</v>
      </c>
      <c r="E14" s="261">
        <v>60</v>
      </c>
      <c r="F14" s="261" t="s">
        <v>7</v>
      </c>
      <c r="G14" s="261" t="s">
        <v>2403</v>
      </c>
      <c r="H14" s="263">
        <v>3.6</v>
      </c>
      <c r="I14" s="263">
        <f t="shared" si="1"/>
        <v>216</v>
      </c>
      <c r="J14" s="261" t="s">
        <v>12</v>
      </c>
      <c r="K14" s="261" t="s">
        <v>1729</v>
      </c>
      <c r="L14" s="264">
        <v>45658</v>
      </c>
      <c r="M14" s="261" t="s">
        <v>12</v>
      </c>
      <c r="N14" s="261" t="s">
        <v>2399</v>
      </c>
    </row>
    <row r="15" spans="1:14" ht="87">
      <c r="A15" s="261">
        <v>4</v>
      </c>
      <c r="B15" s="272" t="s">
        <v>2415</v>
      </c>
      <c r="C15" s="261" t="s">
        <v>1721</v>
      </c>
      <c r="D15" s="261" t="s">
        <v>1731</v>
      </c>
      <c r="E15" s="261">
        <v>40</v>
      </c>
      <c r="F15" s="261" t="s">
        <v>7</v>
      </c>
      <c r="G15" s="261" t="s">
        <v>2409</v>
      </c>
      <c r="H15" s="263">
        <v>800</v>
      </c>
      <c r="I15" s="263">
        <f t="shared" si="1"/>
        <v>32000</v>
      </c>
      <c r="J15" s="261" t="s">
        <v>12</v>
      </c>
      <c r="K15" s="261" t="s">
        <v>1702</v>
      </c>
      <c r="L15" s="264">
        <v>45658</v>
      </c>
      <c r="M15" s="261" t="s">
        <v>12</v>
      </c>
      <c r="N15" s="261" t="s">
        <v>2399</v>
      </c>
    </row>
    <row r="16" spans="1:14" ht="43.5">
      <c r="A16" s="261">
        <v>24</v>
      </c>
      <c r="B16" s="262" t="s">
        <v>2416</v>
      </c>
      <c r="C16" s="261" t="s">
        <v>1721</v>
      </c>
      <c r="D16" s="261" t="s">
        <v>1724</v>
      </c>
      <c r="E16" s="261">
        <v>80</v>
      </c>
      <c r="F16" s="261" t="s">
        <v>2397</v>
      </c>
      <c r="G16" s="261" t="s">
        <v>2398</v>
      </c>
      <c r="H16" s="263">
        <v>15</v>
      </c>
      <c r="I16" s="263">
        <f t="shared" si="1"/>
        <v>1200</v>
      </c>
      <c r="J16" s="261" t="s">
        <v>12</v>
      </c>
      <c r="K16" s="261" t="s">
        <v>1729</v>
      </c>
      <c r="L16" s="264">
        <v>45658</v>
      </c>
      <c r="M16" s="261" t="s">
        <v>12</v>
      </c>
      <c r="N16" s="261" t="s">
        <v>2399</v>
      </c>
    </row>
    <row r="17" spans="1:14" ht="116">
      <c r="A17" s="261">
        <v>22</v>
      </c>
      <c r="B17" s="262" t="s">
        <v>2417</v>
      </c>
      <c r="C17" s="261" t="s">
        <v>1721</v>
      </c>
      <c r="D17" s="261" t="s">
        <v>1724</v>
      </c>
      <c r="E17" s="261">
        <v>500</v>
      </c>
      <c r="F17" s="261" t="s">
        <v>7</v>
      </c>
      <c r="G17" s="261" t="s">
        <v>2403</v>
      </c>
      <c r="H17" s="267">
        <v>10.45</v>
      </c>
      <c r="I17" s="263">
        <f t="shared" si="1"/>
        <v>5225</v>
      </c>
      <c r="J17" s="261" t="s">
        <v>12</v>
      </c>
      <c r="K17" s="261" t="s">
        <v>1716</v>
      </c>
      <c r="L17" s="264">
        <v>45658</v>
      </c>
      <c r="M17" s="261" t="s">
        <v>12</v>
      </c>
      <c r="N17" s="261" t="s">
        <v>2399</v>
      </c>
    </row>
    <row r="18" spans="1:14" ht="43.5">
      <c r="A18" s="261">
        <v>25</v>
      </c>
      <c r="B18" s="262" t="s">
        <v>2418</v>
      </c>
      <c r="C18" s="261" t="s">
        <v>1721</v>
      </c>
      <c r="D18" s="261" t="s">
        <v>1724</v>
      </c>
      <c r="E18" s="261">
        <v>340</v>
      </c>
      <c r="F18" s="261" t="s">
        <v>7</v>
      </c>
      <c r="G18" s="261" t="s">
        <v>2403</v>
      </c>
      <c r="H18" s="263">
        <v>1.8</v>
      </c>
      <c r="I18" s="263">
        <f t="shared" si="1"/>
        <v>612</v>
      </c>
      <c r="J18" s="261" t="s">
        <v>12</v>
      </c>
      <c r="K18" s="261" t="s">
        <v>1729</v>
      </c>
      <c r="L18" s="264">
        <v>45658</v>
      </c>
      <c r="M18" s="261" t="s">
        <v>12</v>
      </c>
      <c r="N18" s="261" t="s">
        <v>2399</v>
      </c>
    </row>
    <row r="19" spans="1:14" ht="43.5">
      <c r="A19" s="261">
        <v>5</v>
      </c>
      <c r="B19" s="262" t="s">
        <v>2419</v>
      </c>
      <c r="C19" s="261" t="s">
        <v>1721</v>
      </c>
      <c r="D19" s="261" t="s">
        <v>1724</v>
      </c>
      <c r="E19" s="261">
        <v>600</v>
      </c>
      <c r="F19" s="261" t="s">
        <v>7</v>
      </c>
      <c r="G19" s="261" t="s">
        <v>2403</v>
      </c>
      <c r="H19" s="263">
        <v>1.2</v>
      </c>
      <c r="I19" s="263">
        <f t="shared" si="1"/>
        <v>720</v>
      </c>
      <c r="J19" s="261" t="s">
        <v>12</v>
      </c>
      <c r="K19" s="261" t="s">
        <v>1716</v>
      </c>
      <c r="L19" s="264">
        <v>45658</v>
      </c>
      <c r="M19" s="261" t="s">
        <v>12</v>
      </c>
      <c r="N19" s="261" t="s">
        <v>2399</v>
      </c>
    </row>
    <row r="20" spans="1:14" ht="145">
      <c r="A20" s="261">
        <v>40</v>
      </c>
      <c r="B20" s="262" t="s">
        <v>2420</v>
      </c>
      <c r="C20" s="261" t="s">
        <v>1721</v>
      </c>
      <c r="D20" s="261" t="s">
        <v>1724</v>
      </c>
      <c r="E20" s="261">
        <v>1500</v>
      </c>
      <c r="F20" s="261" t="s">
        <v>7</v>
      </c>
      <c r="G20" s="261" t="s">
        <v>2403</v>
      </c>
      <c r="H20" s="263">
        <v>2</v>
      </c>
      <c r="I20" s="263">
        <f t="shared" si="1"/>
        <v>3000</v>
      </c>
      <c r="J20" s="261" t="s">
        <v>12</v>
      </c>
      <c r="K20" s="261" t="s">
        <v>1729</v>
      </c>
      <c r="L20" s="264">
        <v>45809</v>
      </c>
      <c r="M20" s="261" t="s">
        <v>12</v>
      </c>
      <c r="N20" s="261" t="s">
        <v>2399</v>
      </c>
    </row>
    <row r="21" spans="1:14" ht="72.5">
      <c r="A21" s="261">
        <v>67</v>
      </c>
      <c r="B21" s="265" t="s">
        <v>2421</v>
      </c>
      <c r="C21" s="261" t="s">
        <v>1721</v>
      </c>
      <c r="D21" s="261" t="s">
        <v>1724</v>
      </c>
      <c r="E21" s="261">
        <v>35</v>
      </c>
      <c r="F21" s="261" t="s">
        <v>7</v>
      </c>
      <c r="G21" s="261" t="s">
        <v>2403</v>
      </c>
      <c r="H21" s="263">
        <v>20</v>
      </c>
      <c r="I21" s="263">
        <f t="shared" si="1"/>
        <v>700</v>
      </c>
      <c r="J21" s="261" t="s">
        <v>12</v>
      </c>
      <c r="K21" s="261" t="s">
        <v>1729</v>
      </c>
      <c r="L21" s="264">
        <v>45658</v>
      </c>
      <c r="M21" s="261" t="s">
        <v>12</v>
      </c>
      <c r="N21" s="261" t="s">
        <v>2399</v>
      </c>
    </row>
    <row r="22" spans="1:14" ht="29">
      <c r="A22" s="261">
        <v>19</v>
      </c>
      <c r="B22" s="262" t="s">
        <v>2422</v>
      </c>
      <c r="C22" s="261" t="s">
        <v>1721</v>
      </c>
      <c r="D22" s="261" t="s">
        <v>1724</v>
      </c>
      <c r="E22" s="261">
        <v>4</v>
      </c>
      <c r="F22" s="261" t="s">
        <v>2069</v>
      </c>
      <c r="G22" s="261" t="s">
        <v>2403</v>
      </c>
      <c r="H22" s="267">
        <v>3.36</v>
      </c>
      <c r="I22" s="263">
        <f t="shared" si="1"/>
        <v>13.44</v>
      </c>
      <c r="J22" s="261" t="s">
        <v>12</v>
      </c>
      <c r="K22" s="261" t="s">
        <v>1729</v>
      </c>
      <c r="L22" s="264">
        <v>45658</v>
      </c>
      <c r="M22" s="261" t="s">
        <v>12</v>
      </c>
      <c r="N22" s="261" t="s">
        <v>2399</v>
      </c>
    </row>
    <row r="23" spans="1:14" ht="43.5">
      <c r="A23" s="261">
        <v>20</v>
      </c>
      <c r="B23" s="262" t="s">
        <v>2423</v>
      </c>
      <c r="C23" s="261" t="s">
        <v>1721</v>
      </c>
      <c r="D23" s="261" t="s">
        <v>1724</v>
      </c>
      <c r="E23" s="261">
        <v>70</v>
      </c>
      <c r="F23" s="261" t="s">
        <v>2069</v>
      </c>
      <c r="G23" s="261" t="s">
        <v>2403</v>
      </c>
      <c r="H23" s="267">
        <v>15.75</v>
      </c>
      <c r="I23" s="263">
        <f t="shared" si="1"/>
        <v>1102.5</v>
      </c>
      <c r="J23" s="261" t="s">
        <v>12</v>
      </c>
      <c r="K23" s="261" t="s">
        <v>1729</v>
      </c>
      <c r="L23" s="264">
        <v>45658</v>
      </c>
      <c r="M23" s="261" t="s">
        <v>12</v>
      </c>
      <c r="N23" s="261" t="s">
        <v>2399</v>
      </c>
    </row>
    <row r="24" spans="1:14" ht="29">
      <c r="A24" s="261">
        <v>21</v>
      </c>
      <c r="B24" s="262" t="s">
        <v>2424</v>
      </c>
      <c r="C24" s="261" t="s">
        <v>1721</v>
      </c>
      <c r="D24" s="261" t="s">
        <v>1724</v>
      </c>
      <c r="E24" s="261">
        <v>20</v>
      </c>
      <c r="F24" s="261" t="s">
        <v>2069</v>
      </c>
      <c r="G24" s="261" t="s">
        <v>2403</v>
      </c>
      <c r="H24" s="267">
        <v>4.62</v>
      </c>
      <c r="I24" s="263">
        <f t="shared" si="1"/>
        <v>92.4</v>
      </c>
      <c r="J24" s="261" t="s">
        <v>12</v>
      </c>
      <c r="K24" s="261" t="s">
        <v>1729</v>
      </c>
      <c r="L24" s="264">
        <v>45658</v>
      </c>
      <c r="M24" s="261" t="s">
        <v>12</v>
      </c>
      <c r="N24" s="261" t="s">
        <v>2399</v>
      </c>
    </row>
    <row r="25" spans="1:14" ht="58">
      <c r="A25" s="261">
        <v>8</v>
      </c>
      <c r="B25" s="262" t="s">
        <v>2425</v>
      </c>
      <c r="C25" s="261" t="s">
        <v>1721</v>
      </c>
      <c r="D25" s="261" t="s">
        <v>1724</v>
      </c>
      <c r="E25" s="261">
        <v>40</v>
      </c>
      <c r="F25" s="261" t="s">
        <v>7</v>
      </c>
      <c r="G25" s="261" t="s">
        <v>2403</v>
      </c>
      <c r="H25" s="275">
        <v>2.4</v>
      </c>
      <c r="I25" s="263">
        <f t="shared" si="1"/>
        <v>96</v>
      </c>
      <c r="J25" s="261" t="s">
        <v>12</v>
      </c>
      <c r="K25" s="261" t="s">
        <v>1729</v>
      </c>
      <c r="L25" s="264">
        <v>45658</v>
      </c>
      <c r="M25" s="261" t="s">
        <v>12</v>
      </c>
      <c r="N25" s="261" t="s">
        <v>2399</v>
      </c>
    </row>
    <row r="26" spans="1:14" ht="58">
      <c r="A26" s="261">
        <v>7</v>
      </c>
      <c r="B26" s="262" t="s">
        <v>2426</v>
      </c>
      <c r="C26" s="261" t="s">
        <v>1721</v>
      </c>
      <c r="D26" s="261" t="s">
        <v>1724</v>
      </c>
      <c r="E26" s="261">
        <v>140</v>
      </c>
      <c r="F26" s="261" t="s">
        <v>7</v>
      </c>
      <c r="G26" s="261" t="s">
        <v>2403</v>
      </c>
      <c r="H26" s="263">
        <v>5.7</v>
      </c>
      <c r="I26" s="263">
        <f t="shared" si="1"/>
        <v>798</v>
      </c>
      <c r="J26" s="261" t="s">
        <v>12</v>
      </c>
      <c r="K26" s="261" t="s">
        <v>1729</v>
      </c>
      <c r="L26" s="264">
        <v>45658</v>
      </c>
      <c r="M26" s="261" t="s">
        <v>12</v>
      </c>
      <c r="N26" s="261" t="s">
        <v>2399</v>
      </c>
    </row>
    <row r="27" spans="1:14" ht="188.5">
      <c r="A27" s="261">
        <v>1</v>
      </c>
      <c r="B27" s="262" t="s">
        <v>2427</v>
      </c>
      <c r="C27" s="261" t="s">
        <v>1721</v>
      </c>
      <c r="D27" s="261" t="s">
        <v>1731</v>
      </c>
      <c r="E27" s="261">
        <v>23</v>
      </c>
      <c r="F27" s="261" t="s">
        <v>7</v>
      </c>
      <c r="G27" s="261" t="s">
        <v>2428</v>
      </c>
      <c r="H27" s="263">
        <v>2400</v>
      </c>
      <c r="I27" s="263">
        <f t="shared" si="1"/>
        <v>55200</v>
      </c>
      <c r="J27" s="261" t="s">
        <v>12</v>
      </c>
      <c r="K27" s="261" t="s">
        <v>1702</v>
      </c>
      <c r="L27" s="264">
        <v>45658</v>
      </c>
      <c r="M27" s="261" t="s">
        <v>12</v>
      </c>
      <c r="N27" s="261" t="s">
        <v>2399</v>
      </c>
    </row>
    <row r="28" spans="1:14" ht="87">
      <c r="A28" s="261">
        <v>81</v>
      </c>
      <c r="B28" s="262" t="s">
        <v>2429</v>
      </c>
      <c r="C28" s="261" t="s">
        <v>13</v>
      </c>
      <c r="D28" s="261" t="s">
        <v>1701</v>
      </c>
      <c r="E28" s="261" t="s">
        <v>2430</v>
      </c>
      <c r="F28" s="261" t="s">
        <v>13</v>
      </c>
      <c r="G28" s="261" t="s">
        <v>2431</v>
      </c>
      <c r="H28" s="263" t="s">
        <v>2430</v>
      </c>
      <c r="I28" s="263">
        <v>0</v>
      </c>
      <c r="J28" s="261" t="s">
        <v>12</v>
      </c>
      <c r="K28" s="261" t="s">
        <v>1702</v>
      </c>
      <c r="L28" s="264">
        <v>45658</v>
      </c>
      <c r="M28" s="261" t="s">
        <v>1735</v>
      </c>
      <c r="N28" s="261" t="s">
        <v>2399</v>
      </c>
    </row>
    <row r="29" spans="1:14" ht="72.5">
      <c r="A29" s="261">
        <v>75</v>
      </c>
      <c r="B29" s="262" t="s">
        <v>2432</v>
      </c>
      <c r="C29" s="261" t="s">
        <v>13</v>
      </c>
      <c r="D29" s="261" t="s">
        <v>1701</v>
      </c>
      <c r="E29" s="261" t="s">
        <v>2430</v>
      </c>
      <c r="F29" s="261" t="s">
        <v>13</v>
      </c>
      <c r="G29" s="261" t="s">
        <v>2431</v>
      </c>
      <c r="H29" s="263" t="s">
        <v>2430</v>
      </c>
      <c r="I29" s="263">
        <v>0</v>
      </c>
      <c r="J29" s="261" t="s">
        <v>12</v>
      </c>
      <c r="K29" s="261" t="s">
        <v>1702</v>
      </c>
      <c r="L29" s="264">
        <v>45658</v>
      </c>
      <c r="M29" s="261" t="s">
        <v>1735</v>
      </c>
      <c r="N29" s="261" t="s">
        <v>2399</v>
      </c>
    </row>
    <row r="30" spans="1:14" ht="101.5">
      <c r="A30" s="261">
        <v>73</v>
      </c>
      <c r="B30" s="262" t="s">
        <v>2433</v>
      </c>
      <c r="C30" s="261" t="s">
        <v>13</v>
      </c>
      <c r="D30" s="261" t="s">
        <v>1701</v>
      </c>
      <c r="E30" s="261">
        <v>8</v>
      </c>
      <c r="F30" s="261" t="s">
        <v>13</v>
      </c>
      <c r="G30" s="261" t="s">
        <v>2431</v>
      </c>
      <c r="H30" s="263">
        <v>170.33</v>
      </c>
      <c r="I30" s="263">
        <f>H30*E30</f>
        <v>1362.64</v>
      </c>
      <c r="J30" s="261" t="s">
        <v>12</v>
      </c>
      <c r="K30" s="261" t="s">
        <v>1702</v>
      </c>
      <c r="L30" s="264">
        <v>45658</v>
      </c>
      <c r="M30" s="261" t="s">
        <v>1735</v>
      </c>
      <c r="N30" s="261" t="s">
        <v>2399</v>
      </c>
    </row>
    <row r="31" spans="1:14" ht="116">
      <c r="A31" s="261">
        <v>74</v>
      </c>
      <c r="B31" s="262" t="s">
        <v>2434</v>
      </c>
      <c r="C31" s="261" t="s">
        <v>13</v>
      </c>
      <c r="D31" s="261" t="s">
        <v>1701</v>
      </c>
      <c r="E31" s="261" t="s">
        <v>2430</v>
      </c>
      <c r="F31" s="261" t="s">
        <v>13</v>
      </c>
      <c r="G31" s="261" t="s">
        <v>2431</v>
      </c>
      <c r="H31" s="263" t="s">
        <v>2430</v>
      </c>
      <c r="I31" s="263">
        <v>0</v>
      </c>
      <c r="J31" s="261" t="s">
        <v>12</v>
      </c>
      <c r="K31" s="261" t="s">
        <v>1702</v>
      </c>
      <c r="L31" s="264">
        <v>45658</v>
      </c>
      <c r="M31" s="261" t="s">
        <v>1735</v>
      </c>
      <c r="N31" s="261" t="s">
        <v>2399</v>
      </c>
    </row>
    <row r="32" spans="1:14" ht="116">
      <c r="A32" s="261">
        <v>71</v>
      </c>
      <c r="B32" s="262" t="s">
        <v>2435</v>
      </c>
      <c r="C32" s="261" t="s">
        <v>13</v>
      </c>
      <c r="D32" s="261" t="s">
        <v>1701</v>
      </c>
      <c r="E32" s="276" t="s">
        <v>2430</v>
      </c>
      <c r="F32" s="261" t="s">
        <v>13</v>
      </c>
      <c r="G32" s="261" t="s">
        <v>2431</v>
      </c>
      <c r="H32" s="263">
        <v>791020</v>
      </c>
      <c r="I32" s="263">
        <f>H32</f>
        <v>791020</v>
      </c>
      <c r="J32" s="261" t="s">
        <v>12</v>
      </c>
      <c r="K32" s="261" t="s">
        <v>1702</v>
      </c>
      <c r="L32" s="264">
        <v>45658</v>
      </c>
      <c r="M32" s="261" t="s">
        <v>1735</v>
      </c>
      <c r="N32" s="261" t="s">
        <v>2399</v>
      </c>
    </row>
    <row r="33" spans="1:14" ht="43.5">
      <c r="A33" s="261">
        <v>30</v>
      </c>
      <c r="B33" s="262" t="s">
        <v>2436</v>
      </c>
      <c r="C33" s="261" t="s">
        <v>1721</v>
      </c>
      <c r="D33" s="261" t="s">
        <v>1724</v>
      </c>
      <c r="E33" s="261">
        <v>70</v>
      </c>
      <c r="F33" s="261" t="s">
        <v>2397</v>
      </c>
      <c r="G33" s="261" t="s">
        <v>2401</v>
      </c>
      <c r="H33" s="263">
        <v>6.09</v>
      </c>
      <c r="I33" s="263">
        <f t="shared" ref="I33:I64" si="2">E33*H33</f>
        <v>426.3</v>
      </c>
      <c r="J33" s="261" t="s">
        <v>12</v>
      </c>
      <c r="K33" s="261" t="s">
        <v>1729</v>
      </c>
      <c r="L33" s="264">
        <v>45658</v>
      </c>
      <c r="M33" s="261" t="s">
        <v>12</v>
      </c>
      <c r="N33" s="261" t="s">
        <v>2399</v>
      </c>
    </row>
    <row r="34" spans="1:14" ht="43.5">
      <c r="A34" s="261">
        <v>57</v>
      </c>
      <c r="B34" s="262" t="s">
        <v>2437</v>
      </c>
      <c r="C34" s="261" t="s">
        <v>1721</v>
      </c>
      <c r="D34" s="261" t="s">
        <v>1724</v>
      </c>
      <c r="E34" s="261">
        <v>70</v>
      </c>
      <c r="F34" s="261" t="s">
        <v>2397</v>
      </c>
      <c r="G34" s="261" t="s">
        <v>2401</v>
      </c>
      <c r="H34" s="270">
        <v>2.4</v>
      </c>
      <c r="I34" s="263">
        <f t="shared" si="2"/>
        <v>168</v>
      </c>
      <c r="J34" s="261" t="s">
        <v>12</v>
      </c>
      <c r="K34" s="261" t="s">
        <v>1729</v>
      </c>
      <c r="L34" s="264">
        <v>45658</v>
      </c>
      <c r="M34" s="261" t="s">
        <v>12</v>
      </c>
      <c r="N34" s="261" t="s">
        <v>2399</v>
      </c>
    </row>
    <row r="35" spans="1:14" ht="43.5">
      <c r="A35" s="261">
        <v>26</v>
      </c>
      <c r="B35" s="272" t="s">
        <v>2438</v>
      </c>
      <c r="C35" s="261" t="s">
        <v>1721</v>
      </c>
      <c r="D35" s="261" t="s">
        <v>1731</v>
      </c>
      <c r="E35" s="261">
        <v>2</v>
      </c>
      <c r="F35" s="261" t="s">
        <v>7</v>
      </c>
      <c r="G35" s="261" t="s">
        <v>2409</v>
      </c>
      <c r="H35" s="263">
        <v>189.9</v>
      </c>
      <c r="I35" s="263">
        <f t="shared" si="2"/>
        <v>379.8</v>
      </c>
      <c r="J35" s="261" t="s">
        <v>12</v>
      </c>
      <c r="K35" s="261" t="s">
        <v>1729</v>
      </c>
      <c r="L35" s="264">
        <v>45748</v>
      </c>
      <c r="M35" s="261" t="s">
        <v>12</v>
      </c>
      <c r="N35" s="261" t="s">
        <v>2399</v>
      </c>
    </row>
    <row r="36" spans="1:14" ht="43.5">
      <c r="A36" s="261">
        <v>37</v>
      </c>
      <c r="B36" s="262" t="s">
        <v>2439</v>
      </c>
      <c r="C36" s="261" t="s">
        <v>1721</v>
      </c>
      <c r="D36" s="261" t="s">
        <v>1724</v>
      </c>
      <c r="E36" s="261">
        <v>10</v>
      </c>
      <c r="F36" s="261" t="s">
        <v>2069</v>
      </c>
      <c r="G36" s="261" t="s">
        <v>2403</v>
      </c>
      <c r="H36" s="267">
        <v>3.78</v>
      </c>
      <c r="I36" s="263">
        <f t="shared" si="2"/>
        <v>37.799999999999997</v>
      </c>
      <c r="J36" s="261" t="s">
        <v>12</v>
      </c>
      <c r="K36" s="261" t="s">
        <v>1729</v>
      </c>
      <c r="L36" s="264">
        <v>45658</v>
      </c>
      <c r="M36" s="261" t="s">
        <v>12</v>
      </c>
      <c r="N36" s="261" t="s">
        <v>2399</v>
      </c>
    </row>
    <row r="37" spans="1:14" ht="87">
      <c r="A37" s="261">
        <v>48</v>
      </c>
      <c r="B37" s="262" t="s">
        <v>2440</v>
      </c>
      <c r="C37" s="261" t="s">
        <v>1721</v>
      </c>
      <c r="D37" s="261" t="s">
        <v>1724</v>
      </c>
      <c r="E37" s="261">
        <v>200</v>
      </c>
      <c r="F37" s="261" t="s">
        <v>7</v>
      </c>
      <c r="G37" s="261" t="s">
        <v>2403</v>
      </c>
      <c r="H37" s="270">
        <v>0.21</v>
      </c>
      <c r="I37" s="263">
        <f t="shared" si="2"/>
        <v>42</v>
      </c>
      <c r="J37" s="261" t="s">
        <v>12</v>
      </c>
      <c r="K37" s="261" t="s">
        <v>1702</v>
      </c>
      <c r="L37" s="264">
        <v>45658</v>
      </c>
      <c r="M37" s="261" t="s">
        <v>12</v>
      </c>
      <c r="N37" s="261" t="s">
        <v>2399</v>
      </c>
    </row>
    <row r="38" spans="1:14" ht="87">
      <c r="A38" s="261">
        <v>47</v>
      </c>
      <c r="B38" s="262" t="s">
        <v>2441</v>
      </c>
      <c r="C38" s="261" t="s">
        <v>1721</v>
      </c>
      <c r="D38" s="261" t="s">
        <v>1724</v>
      </c>
      <c r="E38" s="261">
        <v>200</v>
      </c>
      <c r="F38" s="261" t="s">
        <v>7</v>
      </c>
      <c r="G38" s="261" t="s">
        <v>2403</v>
      </c>
      <c r="H38" s="270">
        <v>1</v>
      </c>
      <c r="I38" s="263">
        <f t="shared" si="2"/>
        <v>200</v>
      </c>
      <c r="J38" s="261" t="s">
        <v>12</v>
      </c>
      <c r="K38" s="261" t="s">
        <v>1729</v>
      </c>
      <c r="L38" s="264">
        <v>45658</v>
      </c>
      <c r="M38" s="261" t="s">
        <v>12</v>
      </c>
      <c r="N38" s="261" t="s">
        <v>2399</v>
      </c>
    </row>
    <row r="39" spans="1:14" ht="58">
      <c r="A39" s="261">
        <v>49</v>
      </c>
      <c r="B39" s="262" t="s">
        <v>2442</v>
      </c>
      <c r="C39" s="261" t="s">
        <v>1721</v>
      </c>
      <c r="D39" s="261" t="s">
        <v>1724</v>
      </c>
      <c r="E39" s="261">
        <v>100</v>
      </c>
      <c r="F39" s="261" t="s">
        <v>7</v>
      </c>
      <c r="G39" s="261" t="s">
        <v>2403</v>
      </c>
      <c r="H39" s="267">
        <v>0.21</v>
      </c>
      <c r="I39" s="263">
        <f t="shared" si="2"/>
        <v>21</v>
      </c>
      <c r="J39" s="261" t="s">
        <v>12</v>
      </c>
      <c r="K39" s="261" t="s">
        <v>1729</v>
      </c>
      <c r="L39" s="264">
        <v>45658</v>
      </c>
      <c r="M39" s="261" t="s">
        <v>12</v>
      </c>
      <c r="N39" s="261" t="s">
        <v>2399</v>
      </c>
    </row>
    <row r="40" spans="1:14" ht="409.5">
      <c r="A40" s="261">
        <v>59</v>
      </c>
      <c r="B40" s="272" t="s">
        <v>2443</v>
      </c>
      <c r="C40" s="261" t="s">
        <v>1721</v>
      </c>
      <c r="D40" s="261" t="s">
        <v>1731</v>
      </c>
      <c r="E40" s="261">
        <v>20</v>
      </c>
      <c r="F40" s="261" t="s">
        <v>7</v>
      </c>
      <c r="G40" s="261" t="s">
        <v>2409</v>
      </c>
      <c r="H40" s="263">
        <v>600</v>
      </c>
      <c r="I40" s="263">
        <f t="shared" si="2"/>
        <v>12000</v>
      </c>
      <c r="J40" s="261" t="s">
        <v>12</v>
      </c>
      <c r="K40" s="261" t="s">
        <v>1702</v>
      </c>
      <c r="L40" s="264">
        <v>45658</v>
      </c>
      <c r="M40" s="261" t="s">
        <v>12</v>
      </c>
      <c r="N40" s="261" t="s">
        <v>2399</v>
      </c>
    </row>
    <row r="41" spans="1:14" ht="130.5">
      <c r="A41" s="261">
        <v>38</v>
      </c>
      <c r="B41" s="262" t="s">
        <v>2444</v>
      </c>
      <c r="C41" s="261" t="s">
        <v>1721</v>
      </c>
      <c r="D41" s="261" t="s">
        <v>1724</v>
      </c>
      <c r="E41" s="261">
        <v>40</v>
      </c>
      <c r="F41" s="261" t="s">
        <v>7</v>
      </c>
      <c r="G41" s="261" t="s">
        <v>2403</v>
      </c>
      <c r="H41" s="263">
        <v>3</v>
      </c>
      <c r="I41" s="263">
        <f t="shared" si="2"/>
        <v>120</v>
      </c>
      <c r="J41" s="261" t="s">
        <v>12</v>
      </c>
      <c r="K41" s="261" t="s">
        <v>1729</v>
      </c>
      <c r="L41" s="264">
        <v>45809</v>
      </c>
      <c r="M41" s="261" t="s">
        <v>12</v>
      </c>
      <c r="N41" s="261" t="s">
        <v>2399</v>
      </c>
    </row>
    <row r="42" spans="1:14" ht="43.5">
      <c r="A42" s="261">
        <v>51</v>
      </c>
      <c r="B42" s="262" t="s">
        <v>2445</v>
      </c>
      <c r="C42" s="261" t="s">
        <v>1721</v>
      </c>
      <c r="D42" s="261" t="s">
        <v>1724</v>
      </c>
      <c r="E42" s="261">
        <v>20</v>
      </c>
      <c r="F42" s="261" t="s">
        <v>7</v>
      </c>
      <c r="G42" s="261" t="s">
        <v>2403</v>
      </c>
      <c r="H42" s="270">
        <v>1.5</v>
      </c>
      <c r="I42" s="263">
        <f t="shared" si="2"/>
        <v>30</v>
      </c>
      <c r="J42" s="261" t="s">
        <v>12</v>
      </c>
      <c r="K42" s="261" t="s">
        <v>1729</v>
      </c>
      <c r="L42" s="264">
        <v>45658</v>
      </c>
      <c r="M42" s="261" t="s">
        <v>12</v>
      </c>
      <c r="N42" s="261" t="s">
        <v>2399</v>
      </c>
    </row>
    <row r="43" spans="1:14" ht="87">
      <c r="A43" s="261">
        <v>32</v>
      </c>
      <c r="B43" s="262" t="s">
        <v>2446</v>
      </c>
      <c r="C43" s="261" t="s">
        <v>1721</v>
      </c>
      <c r="D43" s="261" t="s">
        <v>1724</v>
      </c>
      <c r="E43" s="261">
        <v>80</v>
      </c>
      <c r="F43" s="261" t="s">
        <v>7</v>
      </c>
      <c r="G43" s="261" t="s">
        <v>2403</v>
      </c>
      <c r="H43" s="263">
        <v>1.7</v>
      </c>
      <c r="I43" s="263">
        <f t="shared" si="2"/>
        <v>136</v>
      </c>
      <c r="J43" s="261" t="s">
        <v>12</v>
      </c>
      <c r="K43" s="261" t="s">
        <v>1729</v>
      </c>
      <c r="L43" s="264">
        <v>45658</v>
      </c>
      <c r="M43" s="261" t="s">
        <v>12</v>
      </c>
      <c r="N43" s="261" t="s">
        <v>2399</v>
      </c>
    </row>
    <row r="44" spans="1:14" ht="87">
      <c r="A44" s="261">
        <v>31</v>
      </c>
      <c r="B44" s="262" t="s">
        <v>2447</v>
      </c>
      <c r="C44" s="261" t="s">
        <v>1721</v>
      </c>
      <c r="D44" s="261" t="s">
        <v>1724</v>
      </c>
      <c r="E44" s="261">
        <v>60</v>
      </c>
      <c r="F44" s="261" t="s">
        <v>7</v>
      </c>
      <c r="G44" s="261" t="s">
        <v>2403</v>
      </c>
      <c r="H44" s="263">
        <v>7.3</v>
      </c>
      <c r="I44" s="263">
        <f t="shared" si="2"/>
        <v>438</v>
      </c>
      <c r="J44" s="261" t="s">
        <v>12</v>
      </c>
      <c r="K44" s="261" t="s">
        <v>1729</v>
      </c>
      <c r="L44" s="264">
        <v>45658</v>
      </c>
      <c r="M44" s="261" t="s">
        <v>12</v>
      </c>
      <c r="N44" s="261" t="s">
        <v>2399</v>
      </c>
    </row>
    <row r="45" spans="1:14" ht="58">
      <c r="A45" s="261">
        <v>36</v>
      </c>
      <c r="B45" s="262" t="s">
        <v>2176</v>
      </c>
      <c r="C45" s="261" t="s">
        <v>1721</v>
      </c>
      <c r="D45" s="261" t="s">
        <v>1724</v>
      </c>
      <c r="E45" s="261">
        <v>60</v>
      </c>
      <c r="F45" s="261" t="s">
        <v>7</v>
      </c>
      <c r="G45" s="261" t="s">
        <v>2403</v>
      </c>
      <c r="H45" s="263">
        <v>9.99</v>
      </c>
      <c r="I45" s="263">
        <f t="shared" si="2"/>
        <v>599.4</v>
      </c>
      <c r="J45" s="261" t="s">
        <v>12</v>
      </c>
      <c r="K45" s="261" t="s">
        <v>1729</v>
      </c>
      <c r="L45" s="264">
        <v>45658</v>
      </c>
      <c r="M45" s="261" t="s">
        <v>12</v>
      </c>
      <c r="N45" s="261" t="s">
        <v>2399</v>
      </c>
    </row>
    <row r="46" spans="1:14" ht="116">
      <c r="A46" s="261">
        <v>52</v>
      </c>
      <c r="B46" s="262" t="s">
        <v>2448</v>
      </c>
      <c r="C46" s="261" t="s">
        <v>1721</v>
      </c>
      <c r="D46" s="261" t="s">
        <v>1724</v>
      </c>
      <c r="E46" s="261">
        <v>10</v>
      </c>
      <c r="F46" s="261" t="s">
        <v>2449</v>
      </c>
      <c r="G46" s="261" t="s">
        <v>2403</v>
      </c>
      <c r="H46" s="270">
        <v>11.39</v>
      </c>
      <c r="I46" s="263">
        <f t="shared" si="2"/>
        <v>113.9</v>
      </c>
      <c r="J46" s="261" t="s">
        <v>12</v>
      </c>
      <c r="K46" s="261" t="s">
        <v>1702</v>
      </c>
      <c r="L46" s="264">
        <v>45658</v>
      </c>
      <c r="M46" s="261" t="s">
        <v>12</v>
      </c>
      <c r="N46" s="261" t="s">
        <v>2399</v>
      </c>
    </row>
    <row r="47" spans="1:14" ht="43.5">
      <c r="A47" s="261">
        <v>28</v>
      </c>
      <c r="B47" s="262" t="s">
        <v>2450</v>
      </c>
      <c r="C47" s="261" t="s">
        <v>1721</v>
      </c>
      <c r="D47" s="261" t="s">
        <v>1724</v>
      </c>
      <c r="E47" s="261">
        <v>260</v>
      </c>
      <c r="F47" s="261" t="s">
        <v>7</v>
      </c>
      <c r="G47" s="261" t="s">
        <v>2398</v>
      </c>
      <c r="H47" s="263">
        <v>12</v>
      </c>
      <c r="I47" s="263">
        <f t="shared" si="2"/>
        <v>3120</v>
      </c>
      <c r="J47" s="261" t="s">
        <v>12</v>
      </c>
      <c r="K47" s="261" t="s">
        <v>1716</v>
      </c>
      <c r="L47" s="264">
        <v>45658</v>
      </c>
      <c r="M47" s="261" t="s">
        <v>12</v>
      </c>
      <c r="N47" s="261" t="s">
        <v>2399</v>
      </c>
    </row>
    <row r="48" spans="1:14" ht="43.5">
      <c r="A48" s="261">
        <v>27</v>
      </c>
      <c r="B48" s="262" t="s">
        <v>2451</v>
      </c>
      <c r="C48" s="261" t="s">
        <v>1721</v>
      </c>
      <c r="D48" s="261" t="s">
        <v>1724</v>
      </c>
      <c r="E48" s="261">
        <v>2</v>
      </c>
      <c r="F48" s="261" t="s">
        <v>7</v>
      </c>
      <c r="G48" s="261" t="s">
        <v>2409</v>
      </c>
      <c r="H48" s="263">
        <v>100</v>
      </c>
      <c r="I48" s="263">
        <f t="shared" si="2"/>
        <v>200</v>
      </c>
      <c r="J48" s="261" t="s">
        <v>12</v>
      </c>
      <c r="K48" s="261" t="s">
        <v>1716</v>
      </c>
      <c r="L48" s="264">
        <v>45658</v>
      </c>
      <c r="M48" s="261" t="s">
        <v>12</v>
      </c>
      <c r="N48" s="261" t="s">
        <v>2399</v>
      </c>
    </row>
    <row r="49" spans="1:14" ht="29">
      <c r="A49" s="261">
        <v>39</v>
      </c>
      <c r="B49" s="262" t="s">
        <v>2452</v>
      </c>
      <c r="C49" s="261" t="s">
        <v>1721</v>
      </c>
      <c r="D49" s="261" t="s">
        <v>1724</v>
      </c>
      <c r="E49" s="261">
        <v>20</v>
      </c>
      <c r="F49" s="261" t="s">
        <v>2069</v>
      </c>
      <c r="G49" s="261" t="s">
        <v>2403</v>
      </c>
      <c r="H49" s="263">
        <v>1.6</v>
      </c>
      <c r="I49" s="263">
        <f t="shared" si="2"/>
        <v>32</v>
      </c>
      <c r="J49" s="261" t="s">
        <v>12</v>
      </c>
      <c r="K49" s="261" t="s">
        <v>1729</v>
      </c>
      <c r="L49" s="264">
        <v>45658</v>
      </c>
      <c r="M49" s="261" t="s">
        <v>12</v>
      </c>
      <c r="N49" s="261" t="s">
        <v>2399</v>
      </c>
    </row>
    <row r="50" spans="1:14" ht="29">
      <c r="A50" s="261">
        <v>13</v>
      </c>
      <c r="B50" s="262" t="s">
        <v>2453</v>
      </c>
      <c r="C50" s="261" t="s">
        <v>1721</v>
      </c>
      <c r="D50" s="261" t="s">
        <v>1724</v>
      </c>
      <c r="E50" s="261">
        <v>35</v>
      </c>
      <c r="F50" s="261" t="s">
        <v>7</v>
      </c>
      <c r="G50" s="261" t="s">
        <v>2403</v>
      </c>
      <c r="H50" s="267">
        <v>33</v>
      </c>
      <c r="I50" s="263">
        <f t="shared" si="2"/>
        <v>1155</v>
      </c>
      <c r="J50" s="261" t="s">
        <v>12</v>
      </c>
      <c r="K50" s="261" t="s">
        <v>1729</v>
      </c>
      <c r="L50" s="264">
        <v>45658</v>
      </c>
      <c r="M50" s="261" t="s">
        <v>12</v>
      </c>
      <c r="N50" s="261" t="s">
        <v>2399</v>
      </c>
    </row>
    <row r="51" spans="1:14" ht="43.5">
      <c r="A51" s="261">
        <v>14</v>
      </c>
      <c r="B51" s="262" t="s">
        <v>2454</v>
      </c>
      <c r="C51" s="261" t="s">
        <v>1721</v>
      </c>
      <c r="D51" s="261" t="s">
        <v>1724</v>
      </c>
      <c r="E51" s="261">
        <v>10</v>
      </c>
      <c r="F51" s="261" t="s">
        <v>7</v>
      </c>
      <c r="G51" s="261" t="s">
        <v>2403</v>
      </c>
      <c r="H51" s="267">
        <v>126</v>
      </c>
      <c r="I51" s="263">
        <f t="shared" si="2"/>
        <v>1260</v>
      </c>
      <c r="J51" s="261" t="s">
        <v>12</v>
      </c>
      <c r="K51" s="261" t="s">
        <v>1729</v>
      </c>
      <c r="L51" s="264">
        <v>45658</v>
      </c>
      <c r="M51" s="261" t="s">
        <v>12</v>
      </c>
      <c r="N51" s="261" t="s">
        <v>2399</v>
      </c>
    </row>
    <row r="52" spans="1:14" ht="43.5">
      <c r="A52" s="261"/>
      <c r="B52" s="262" t="s">
        <v>2455</v>
      </c>
      <c r="C52" s="261" t="s">
        <v>1721</v>
      </c>
      <c r="D52" s="261" t="s">
        <v>1724</v>
      </c>
      <c r="E52" s="261">
        <v>10</v>
      </c>
      <c r="F52" s="261" t="s">
        <v>7</v>
      </c>
      <c r="G52" s="261" t="s">
        <v>2403</v>
      </c>
      <c r="H52" s="267"/>
      <c r="I52" s="263"/>
      <c r="J52" s="261"/>
      <c r="K52" s="261"/>
      <c r="L52" s="264"/>
      <c r="M52" s="261"/>
      <c r="N52" s="261"/>
    </row>
    <row r="53" spans="1:14" ht="43.5">
      <c r="A53" s="261">
        <v>12</v>
      </c>
      <c r="B53" s="262" t="s">
        <v>2456</v>
      </c>
      <c r="C53" s="261" t="s">
        <v>1721</v>
      </c>
      <c r="D53" s="261" t="s">
        <v>1724</v>
      </c>
      <c r="E53" s="261">
        <v>10</v>
      </c>
      <c r="F53" s="261" t="s">
        <v>7</v>
      </c>
      <c r="G53" s="261" t="s">
        <v>2403</v>
      </c>
      <c r="H53" s="270">
        <v>140</v>
      </c>
      <c r="I53" s="263">
        <f t="shared" si="2"/>
        <v>1400</v>
      </c>
      <c r="J53" s="261" t="s">
        <v>12</v>
      </c>
      <c r="K53" s="261" t="s">
        <v>1729</v>
      </c>
      <c r="L53" s="264">
        <v>45658</v>
      </c>
      <c r="M53" s="261" t="s">
        <v>12</v>
      </c>
      <c r="N53" s="261" t="s">
        <v>2399</v>
      </c>
    </row>
    <row r="54" spans="1:14" ht="29">
      <c r="A54" s="261">
        <v>9</v>
      </c>
      <c r="B54" s="262" t="s">
        <v>2097</v>
      </c>
      <c r="C54" s="261" t="s">
        <v>1721</v>
      </c>
      <c r="D54" s="261" t="s">
        <v>1724</v>
      </c>
      <c r="E54" s="261">
        <v>100</v>
      </c>
      <c r="F54" s="261" t="s">
        <v>2069</v>
      </c>
      <c r="G54" s="261" t="s">
        <v>2403</v>
      </c>
      <c r="H54" s="263">
        <v>22.9</v>
      </c>
      <c r="I54" s="263">
        <f t="shared" si="2"/>
        <v>2290</v>
      </c>
      <c r="J54" s="261" t="s">
        <v>12</v>
      </c>
      <c r="K54" s="261" t="s">
        <v>1729</v>
      </c>
      <c r="L54" s="264">
        <v>45658</v>
      </c>
      <c r="M54" s="261" t="s">
        <v>12</v>
      </c>
      <c r="N54" s="261" t="s">
        <v>2399</v>
      </c>
    </row>
    <row r="55" spans="1:14" ht="72.5">
      <c r="A55" s="261">
        <v>11</v>
      </c>
      <c r="B55" s="262" t="s">
        <v>2457</v>
      </c>
      <c r="C55" s="261" t="s">
        <v>1721</v>
      </c>
      <c r="D55" s="261" t="s">
        <v>1724</v>
      </c>
      <c r="E55" s="261">
        <v>40</v>
      </c>
      <c r="F55" s="261" t="s">
        <v>2069</v>
      </c>
      <c r="G55" s="261" t="s">
        <v>2403</v>
      </c>
      <c r="H55" s="267">
        <v>8</v>
      </c>
      <c r="I55" s="263">
        <f t="shared" si="2"/>
        <v>320</v>
      </c>
      <c r="J55" s="261" t="s">
        <v>12</v>
      </c>
      <c r="K55" s="261" t="s">
        <v>1729</v>
      </c>
      <c r="L55" s="264">
        <v>45658</v>
      </c>
      <c r="M55" s="261" t="s">
        <v>12</v>
      </c>
      <c r="N55" s="261" t="s">
        <v>2399</v>
      </c>
    </row>
    <row r="56" spans="1:14" ht="72.5">
      <c r="A56" s="261">
        <v>55</v>
      </c>
      <c r="B56" s="262" t="s">
        <v>2458</v>
      </c>
      <c r="C56" s="261" t="s">
        <v>1721</v>
      </c>
      <c r="D56" s="261" t="s">
        <v>1724</v>
      </c>
      <c r="E56" s="261">
        <v>10</v>
      </c>
      <c r="F56" s="261" t="s">
        <v>2069</v>
      </c>
      <c r="G56" s="261" t="s">
        <v>2403</v>
      </c>
      <c r="H56" s="267">
        <v>22.2</v>
      </c>
      <c r="I56" s="263">
        <f t="shared" si="2"/>
        <v>222</v>
      </c>
      <c r="J56" s="261" t="s">
        <v>12</v>
      </c>
      <c r="K56" s="261" t="s">
        <v>1729</v>
      </c>
      <c r="L56" s="264">
        <v>45658</v>
      </c>
      <c r="M56" s="261" t="s">
        <v>12</v>
      </c>
      <c r="N56" s="261" t="s">
        <v>2399</v>
      </c>
    </row>
    <row r="57" spans="1:14" ht="72.5">
      <c r="A57" s="261">
        <v>10</v>
      </c>
      <c r="B57" s="262" t="s">
        <v>2459</v>
      </c>
      <c r="C57" s="261" t="s">
        <v>1721</v>
      </c>
      <c r="D57" s="261" t="s">
        <v>1724</v>
      </c>
      <c r="E57" s="261">
        <v>300</v>
      </c>
      <c r="F57" s="261" t="s">
        <v>2069</v>
      </c>
      <c r="G57" s="261" t="s">
        <v>2403</v>
      </c>
      <c r="H57" s="263">
        <v>10.5</v>
      </c>
      <c r="I57" s="263">
        <f t="shared" si="2"/>
        <v>3150</v>
      </c>
      <c r="J57" s="261" t="s">
        <v>12</v>
      </c>
      <c r="K57" s="261" t="s">
        <v>1729</v>
      </c>
      <c r="L57" s="264">
        <v>45658</v>
      </c>
      <c r="M57" s="261" t="s">
        <v>12</v>
      </c>
      <c r="N57" s="261" t="s">
        <v>2399</v>
      </c>
    </row>
    <row r="58" spans="1:14" ht="29">
      <c r="A58" s="261">
        <v>15</v>
      </c>
      <c r="B58" s="262" t="s">
        <v>2460</v>
      </c>
      <c r="C58" s="261" t="s">
        <v>1721</v>
      </c>
      <c r="D58" s="261" t="s">
        <v>1724</v>
      </c>
      <c r="E58" s="261">
        <v>130</v>
      </c>
      <c r="F58" s="261" t="s">
        <v>7</v>
      </c>
      <c r="G58" s="261" t="s">
        <v>2403</v>
      </c>
      <c r="H58" s="263">
        <v>1</v>
      </c>
      <c r="I58" s="263">
        <f t="shared" si="2"/>
        <v>130</v>
      </c>
      <c r="J58" s="261" t="s">
        <v>12</v>
      </c>
      <c r="K58" s="261" t="s">
        <v>1729</v>
      </c>
      <c r="L58" s="264">
        <v>45658</v>
      </c>
      <c r="M58" s="261" t="s">
        <v>12</v>
      </c>
      <c r="N58" s="261" t="s">
        <v>2399</v>
      </c>
    </row>
    <row r="59" spans="1:14" ht="29">
      <c r="A59" s="261">
        <v>17</v>
      </c>
      <c r="B59" s="262" t="s">
        <v>2461</v>
      </c>
      <c r="C59" s="261" t="s">
        <v>1721</v>
      </c>
      <c r="D59" s="261" t="s">
        <v>1724</v>
      </c>
      <c r="E59" s="261">
        <v>20</v>
      </c>
      <c r="F59" s="261" t="s">
        <v>7</v>
      </c>
      <c r="G59" s="261" t="s">
        <v>2403</v>
      </c>
      <c r="H59" s="263">
        <v>8</v>
      </c>
      <c r="I59" s="263">
        <f t="shared" si="2"/>
        <v>160</v>
      </c>
      <c r="J59" s="261" t="s">
        <v>12</v>
      </c>
      <c r="K59" s="261" t="s">
        <v>1729</v>
      </c>
      <c r="L59" s="264">
        <v>45658</v>
      </c>
      <c r="M59" s="261" t="s">
        <v>12</v>
      </c>
      <c r="N59" s="261" t="s">
        <v>2399</v>
      </c>
    </row>
    <row r="60" spans="1:14" ht="43.5">
      <c r="A60" s="261">
        <v>34</v>
      </c>
      <c r="B60" s="262" t="s">
        <v>2462</v>
      </c>
      <c r="C60" s="261" t="s">
        <v>1721</v>
      </c>
      <c r="D60" s="261" t="s">
        <v>1724</v>
      </c>
      <c r="E60" s="261">
        <v>20</v>
      </c>
      <c r="F60" s="261" t="s">
        <v>7</v>
      </c>
      <c r="G60" s="261" t="s">
        <v>2403</v>
      </c>
      <c r="H60" s="267">
        <v>12.6</v>
      </c>
      <c r="I60" s="263">
        <f t="shared" si="2"/>
        <v>252</v>
      </c>
      <c r="J60" s="261" t="s">
        <v>12</v>
      </c>
      <c r="K60" s="261" t="s">
        <v>1729</v>
      </c>
      <c r="L60" s="264">
        <v>45658</v>
      </c>
      <c r="M60" s="261" t="s">
        <v>12</v>
      </c>
      <c r="N60" s="261" t="s">
        <v>2399</v>
      </c>
    </row>
    <row r="61" spans="1:14" ht="58">
      <c r="A61" s="261">
        <v>41</v>
      </c>
      <c r="B61" s="262" t="s">
        <v>2463</v>
      </c>
      <c r="C61" s="261" t="s">
        <v>1721</v>
      </c>
      <c r="D61" s="261" t="s">
        <v>1724</v>
      </c>
      <c r="E61" s="261">
        <v>30</v>
      </c>
      <c r="F61" s="261" t="s">
        <v>7</v>
      </c>
      <c r="G61" s="261" t="s">
        <v>2403</v>
      </c>
      <c r="H61" s="267">
        <v>14.52</v>
      </c>
      <c r="I61" s="263">
        <f t="shared" si="2"/>
        <v>435.59999999999997</v>
      </c>
      <c r="J61" s="261" t="s">
        <v>12</v>
      </c>
      <c r="K61" s="261" t="s">
        <v>1729</v>
      </c>
      <c r="L61" s="264">
        <v>45809</v>
      </c>
      <c r="M61" s="261" t="s">
        <v>12</v>
      </c>
      <c r="N61" s="261" t="s">
        <v>2399</v>
      </c>
    </row>
    <row r="62" spans="1:14" ht="188.5">
      <c r="A62" s="261">
        <v>58</v>
      </c>
      <c r="B62" s="262" t="s">
        <v>2464</v>
      </c>
      <c r="C62" s="261" t="s">
        <v>1721</v>
      </c>
      <c r="D62" s="261" t="s">
        <v>1731</v>
      </c>
      <c r="E62" s="261"/>
      <c r="F62" s="261" t="s">
        <v>7</v>
      </c>
      <c r="G62" s="261" t="s">
        <v>2428</v>
      </c>
      <c r="H62" s="270">
        <v>6500</v>
      </c>
      <c r="I62" s="263">
        <f t="shared" si="2"/>
        <v>0</v>
      </c>
      <c r="J62" s="261" t="s">
        <v>12</v>
      </c>
      <c r="K62" s="261" t="s">
        <v>1716</v>
      </c>
      <c r="L62" s="264">
        <v>45658</v>
      </c>
      <c r="M62" s="261" t="s">
        <v>12</v>
      </c>
      <c r="N62" s="261" t="s">
        <v>2399</v>
      </c>
    </row>
    <row r="63" spans="1:14" ht="43.5">
      <c r="A63" s="261">
        <v>3</v>
      </c>
      <c r="B63" s="262" t="s">
        <v>2465</v>
      </c>
      <c r="C63" s="261" t="s">
        <v>1721</v>
      </c>
      <c r="D63" s="261" t="s">
        <v>1724</v>
      </c>
      <c r="E63" s="261">
        <v>1100</v>
      </c>
      <c r="F63" s="261" t="s">
        <v>2466</v>
      </c>
      <c r="G63" s="261" t="s">
        <v>2403</v>
      </c>
      <c r="H63" s="267">
        <v>32.9</v>
      </c>
      <c r="I63" s="263">
        <f t="shared" si="2"/>
        <v>36190</v>
      </c>
      <c r="J63" s="261" t="s">
        <v>12</v>
      </c>
      <c r="K63" s="261" t="s">
        <v>1702</v>
      </c>
      <c r="L63" s="264">
        <v>45658</v>
      </c>
      <c r="M63" s="261" t="s">
        <v>12</v>
      </c>
      <c r="N63" s="261" t="s">
        <v>2399</v>
      </c>
    </row>
    <row r="64" spans="1:14" ht="29">
      <c r="A64" s="261">
        <v>53</v>
      </c>
      <c r="B64" s="262" t="s">
        <v>2467</v>
      </c>
      <c r="C64" s="261" t="s">
        <v>1721</v>
      </c>
      <c r="D64" s="261" t="s">
        <v>1724</v>
      </c>
      <c r="E64" s="261">
        <v>200</v>
      </c>
      <c r="F64" s="261" t="s">
        <v>2397</v>
      </c>
      <c r="G64" s="261" t="s">
        <v>2401</v>
      </c>
      <c r="H64" s="270">
        <v>20</v>
      </c>
      <c r="I64" s="263">
        <f t="shared" si="2"/>
        <v>4000</v>
      </c>
      <c r="J64" s="261" t="s">
        <v>12</v>
      </c>
      <c r="K64" s="261" t="s">
        <v>1702</v>
      </c>
      <c r="L64" s="264">
        <v>45658</v>
      </c>
      <c r="M64" s="261" t="s">
        <v>12</v>
      </c>
      <c r="N64" s="261" t="s">
        <v>2399</v>
      </c>
    </row>
    <row r="65" spans="1:14">
      <c r="A65" s="266">
        <v>83</v>
      </c>
      <c r="B65" s="266" t="s">
        <v>1786</v>
      </c>
      <c r="C65" s="266" t="s">
        <v>1721</v>
      </c>
      <c r="D65" s="266" t="s">
        <v>1724</v>
      </c>
      <c r="E65" s="266">
        <v>100</v>
      </c>
      <c r="F65" s="266" t="s">
        <v>2397</v>
      </c>
      <c r="G65" s="266" t="s">
        <v>2403</v>
      </c>
      <c r="H65" s="267">
        <v>15</v>
      </c>
      <c r="I65" s="268">
        <f>H65*E65</f>
        <v>1500</v>
      </c>
      <c r="J65" s="266" t="s">
        <v>12</v>
      </c>
      <c r="K65" s="266" t="s">
        <v>1729</v>
      </c>
      <c r="L65" s="269">
        <v>45901</v>
      </c>
      <c r="M65" s="266" t="s">
        <v>12</v>
      </c>
      <c r="N65" s="266" t="s">
        <v>2399</v>
      </c>
    </row>
    <row r="66" spans="1:14" ht="58">
      <c r="A66" s="261">
        <v>54</v>
      </c>
      <c r="B66" s="262" t="s">
        <v>2468</v>
      </c>
      <c r="C66" s="261" t="s">
        <v>1721</v>
      </c>
      <c r="D66" s="261" t="s">
        <v>1724</v>
      </c>
      <c r="E66" s="261">
        <v>50</v>
      </c>
      <c r="F66" s="261" t="s">
        <v>2397</v>
      </c>
      <c r="G66" s="261" t="s">
        <v>2401</v>
      </c>
      <c r="H66" s="270">
        <v>12.76</v>
      </c>
      <c r="I66" s="263">
        <f t="shared" ref="I66:I74" si="3">E66*H66</f>
        <v>638</v>
      </c>
      <c r="J66" s="261" t="s">
        <v>12</v>
      </c>
      <c r="K66" s="261" t="s">
        <v>1729</v>
      </c>
      <c r="L66" s="264">
        <v>45658</v>
      </c>
      <c r="M66" s="261" t="s">
        <v>12</v>
      </c>
      <c r="N66" s="261" t="s">
        <v>2399</v>
      </c>
    </row>
    <row r="67" spans="1:14" ht="43.5">
      <c r="A67" s="261">
        <v>44</v>
      </c>
      <c r="B67" s="262" t="s">
        <v>2469</v>
      </c>
      <c r="C67" s="261" t="s">
        <v>1721</v>
      </c>
      <c r="D67" s="261" t="s">
        <v>1724</v>
      </c>
      <c r="E67" s="271">
        <v>40</v>
      </c>
      <c r="F67" s="261" t="s">
        <v>7</v>
      </c>
      <c r="G67" s="261" t="s">
        <v>2403</v>
      </c>
      <c r="H67" s="270">
        <v>16.8</v>
      </c>
      <c r="I67" s="263">
        <f t="shared" si="3"/>
        <v>672</v>
      </c>
      <c r="J67" s="261" t="s">
        <v>12</v>
      </c>
      <c r="K67" s="261" t="s">
        <v>1729</v>
      </c>
      <c r="L67" s="264">
        <v>45658</v>
      </c>
      <c r="M67" s="261" t="s">
        <v>12</v>
      </c>
      <c r="N67" s="261" t="s">
        <v>2399</v>
      </c>
    </row>
    <row r="68" spans="1:14" ht="58">
      <c r="A68" s="261">
        <v>62</v>
      </c>
      <c r="B68" s="265" t="s">
        <v>2470</v>
      </c>
      <c r="C68" s="261" t="s">
        <v>1721</v>
      </c>
      <c r="D68" s="261" t="s">
        <v>1724</v>
      </c>
      <c r="E68" s="261"/>
      <c r="F68" s="261" t="s">
        <v>7</v>
      </c>
      <c r="G68" s="261" t="s">
        <v>2403</v>
      </c>
      <c r="H68" s="263">
        <v>3.15</v>
      </c>
      <c r="I68" s="263">
        <f t="shared" si="3"/>
        <v>0</v>
      </c>
      <c r="J68" s="261" t="s">
        <v>12</v>
      </c>
      <c r="K68" s="261" t="s">
        <v>1729</v>
      </c>
      <c r="L68" s="264">
        <v>45658</v>
      </c>
      <c r="M68" s="261" t="s">
        <v>12</v>
      </c>
      <c r="N68" s="261" t="s">
        <v>2399</v>
      </c>
    </row>
    <row r="69" spans="1:14" ht="43.5">
      <c r="A69" s="261">
        <v>35</v>
      </c>
      <c r="B69" s="262" t="s">
        <v>2471</v>
      </c>
      <c r="C69" s="261" t="s">
        <v>1721</v>
      </c>
      <c r="D69" s="261" t="s">
        <v>1731</v>
      </c>
      <c r="E69" s="261">
        <v>10</v>
      </c>
      <c r="F69" s="261" t="s">
        <v>7</v>
      </c>
      <c r="G69" s="261" t="s">
        <v>2401</v>
      </c>
      <c r="H69" s="267">
        <v>35.729999999999997</v>
      </c>
      <c r="I69" s="263">
        <f t="shared" si="3"/>
        <v>357.29999999999995</v>
      </c>
      <c r="J69" s="261" t="s">
        <v>12</v>
      </c>
      <c r="K69" s="261" t="s">
        <v>1729</v>
      </c>
      <c r="L69" s="264">
        <v>45809</v>
      </c>
      <c r="M69" s="261" t="s">
        <v>12</v>
      </c>
      <c r="N69" s="261" t="s">
        <v>2399</v>
      </c>
    </row>
    <row r="70" spans="1:14" ht="58">
      <c r="A70" s="261">
        <v>63</v>
      </c>
      <c r="B70" s="265" t="s">
        <v>2472</v>
      </c>
      <c r="C70" s="261" t="s">
        <v>1721</v>
      </c>
      <c r="D70" s="261" t="s">
        <v>1724</v>
      </c>
      <c r="E70" s="261">
        <v>20</v>
      </c>
      <c r="F70" s="261" t="s">
        <v>7</v>
      </c>
      <c r="G70" s="261" t="s">
        <v>2403</v>
      </c>
      <c r="H70" s="263">
        <v>30</v>
      </c>
      <c r="I70" s="263">
        <f t="shared" si="3"/>
        <v>600</v>
      </c>
      <c r="J70" s="261" t="s">
        <v>12</v>
      </c>
      <c r="K70" s="261" t="s">
        <v>1729</v>
      </c>
      <c r="L70" s="264">
        <v>45658</v>
      </c>
      <c r="M70" s="261" t="s">
        <v>12</v>
      </c>
      <c r="N70" s="261" t="s">
        <v>2399</v>
      </c>
    </row>
    <row r="71" spans="1:14" ht="58">
      <c r="A71" s="261">
        <v>46</v>
      </c>
      <c r="B71" s="262" t="s">
        <v>2473</v>
      </c>
      <c r="C71" s="261" t="s">
        <v>1721</v>
      </c>
      <c r="D71" s="261" t="s">
        <v>1724</v>
      </c>
      <c r="E71" s="261">
        <v>20</v>
      </c>
      <c r="F71" s="261" t="s">
        <v>7</v>
      </c>
      <c r="G71" s="261" t="s">
        <v>2403</v>
      </c>
      <c r="H71" s="267">
        <v>1.1499999999999999</v>
      </c>
      <c r="I71" s="263">
        <f t="shared" si="3"/>
        <v>23</v>
      </c>
      <c r="J71" s="261" t="s">
        <v>12</v>
      </c>
      <c r="K71" s="261" t="s">
        <v>1729</v>
      </c>
      <c r="L71" s="264">
        <v>45658</v>
      </c>
      <c r="M71" s="261" t="s">
        <v>12</v>
      </c>
      <c r="N71" s="261" t="s">
        <v>2399</v>
      </c>
    </row>
    <row r="72" spans="1:14" ht="43.5">
      <c r="A72" s="261">
        <v>66</v>
      </c>
      <c r="B72" s="265" t="s">
        <v>2474</v>
      </c>
      <c r="C72" s="261" t="s">
        <v>1721</v>
      </c>
      <c r="D72" s="261" t="s">
        <v>1724</v>
      </c>
      <c r="E72" s="261"/>
      <c r="F72" s="261" t="s">
        <v>1725</v>
      </c>
      <c r="G72" s="261" t="s">
        <v>2401</v>
      </c>
      <c r="H72" s="263">
        <v>25.7</v>
      </c>
      <c r="I72" s="263">
        <f t="shared" si="3"/>
        <v>0</v>
      </c>
      <c r="J72" s="261" t="s">
        <v>12</v>
      </c>
      <c r="K72" s="261" t="s">
        <v>1729</v>
      </c>
      <c r="L72" s="264">
        <v>45658</v>
      </c>
      <c r="M72" s="261" t="s">
        <v>12</v>
      </c>
      <c r="N72" s="261" t="s">
        <v>2399</v>
      </c>
    </row>
    <row r="73" spans="1:14" ht="43.5">
      <c r="A73" s="261">
        <v>65</v>
      </c>
      <c r="B73" s="265" t="s">
        <v>2475</v>
      </c>
      <c r="C73" s="261" t="s">
        <v>1721</v>
      </c>
      <c r="D73" s="261" t="s">
        <v>1724</v>
      </c>
      <c r="E73" s="261"/>
      <c r="F73" s="261" t="s">
        <v>1725</v>
      </c>
      <c r="G73" s="261" t="s">
        <v>2401</v>
      </c>
      <c r="H73" s="263">
        <v>15.9</v>
      </c>
      <c r="I73" s="263">
        <f t="shared" si="3"/>
        <v>0</v>
      </c>
      <c r="J73" s="261" t="s">
        <v>12</v>
      </c>
      <c r="K73" s="261" t="s">
        <v>1729</v>
      </c>
      <c r="L73" s="264">
        <v>45658</v>
      </c>
      <c r="M73" s="261" t="s">
        <v>12</v>
      </c>
      <c r="N73" s="261" t="s">
        <v>2399</v>
      </c>
    </row>
    <row r="74" spans="1:14" ht="58">
      <c r="A74" s="261">
        <v>50</v>
      </c>
      <c r="B74" s="262" t="s">
        <v>2476</v>
      </c>
      <c r="C74" s="261" t="s">
        <v>1721</v>
      </c>
      <c r="D74" s="261" t="s">
        <v>1724</v>
      </c>
      <c r="E74" s="261">
        <v>100</v>
      </c>
      <c r="F74" s="261" t="s">
        <v>7</v>
      </c>
      <c r="G74" s="261" t="s">
        <v>2403</v>
      </c>
      <c r="H74" s="267">
        <v>0.21</v>
      </c>
      <c r="I74" s="263">
        <f t="shared" si="3"/>
        <v>21</v>
      </c>
      <c r="J74" s="261" t="s">
        <v>12</v>
      </c>
      <c r="K74" s="261" t="s">
        <v>1729</v>
      </c>
      <c r="L74" s="264">
        <v>45658</v>
      </c>
      <c r="M74" s="261" t="s">
        <v>12</v>
      </c>
      <c r="N74" s="261" t="s">
        <v>2399</v>
      </c>
    </row>
    <row r="75" spans="1:14" ht="87">
      <c r="A75" s="261">
        <v>78</v>
      </c>
      <c r="B75" s="262" t="s">
        <v>2477</v>
      </c>
      <c r="C75" s="261" t="s">
        <v>13</v>
      </c>
      <c r="D75" s="261" t="s">
        <v>1701</v>
      </c>
      <c r="E75" s="261" t="s">
        <v>2430</v>
      </c>
      <c r="F75" s="261" t="s">
        <v>13</v>
      </c>
      <c r="G75" s="261" t="s">
        <v>2431</v>
      </c>
      <c r="H75" s="277">
        <v>260000</v>
      </c>
      <c r="I75" s="263">
        <f>H75</f>
        <v>260000</v>
      </c>
      <c r="J75" s="261" t="s">
        <v>12</v>
      </c>
      <c r="K75" s="261" t="s">
        <v>1702</v>
      </c>
      <c r="L75" s="264">
        <v>45658</v>
      </c>
      <c r="M75" s="261" t="s">
        <v>1735</v>
      </c>
      <c r="N75" s="261" t="s">
        <v>2399</v>
      </c>
    </row>
    <row r="76" spans="1:14" ht="87">
      <c r="A76" s="261">
        <v>76</v>
      </c>
      <c r="B76" s="262" t="s">
        <v>2478</v>
      </c>
      <c r="C76" s="261" t="s">
        <v>13</v>
      </c>
      <c r="D76" s="261" t="s">
        <v>1714</v>
      </c>
      <c r="E76" s="261" t="s">
        <v>2430</v>
      </c>
      <c r="F76" s="261" t="s">
        <v>13</v>
      </c>
      <c r="G76" s="261" t="s">
        <v>2431</v>
      </c>
      <c r="H76" s="263" t="s">
        <v>2430</v>
      </c>
      <c r="I76" s="263">
        <v>0</v>
      </c>
      <c r="J76" s="261" t="s">
        <v>12</v>
      </c>
      <c r="K76" s="261" t="s">
        <v>1702</v>
      </c>
      <c r="L76" s="264">
        <v>45658</v>
      </c>
      <c r="M76" s="261" t="s">
        <v>12</v>
      </c>
      <c r="N76" s="261" t="s">
        <v>2399</v>
      </c>
    </row>
    <row r="77" spans="1:14" ht="130.5">
      <c r="A77" s="261">
        <v>72</v>
      </c>
      <c r="B77" s="262" t="s">
        <v>2479</v>
      </c>
      <c r="C77" s="261" t="s">
        <v>13</v>
      </c>
      <c r="D77" s="261" t="s">
        <v>1701</v>
      </c>
      <c r="E77" s="261">
        <v>8</v>
      </c>
      <c r="F77" s="261" t="s">
        <v>13</v>
      </c>
      <c r="G77" s="261" t="s">
        <v>2431</v>
      </c>
      <c r="H77" s="263">
        <v>600</v>
      </c>
      <c r="I77" s="263">
        <f>H77*E77</f>
        <v>4800</v>
      </c>
      <c r="J77" s="261" t="s">
        <v>12</v>
      </c>
      <c r="K77" s="261" t="s">
        <v>1729</v>
      </c>
      <c r="L77" s="264">
        <v>45658</v>
      </c>
      <c r="M77" s="261" t="s">
        <v>1735</v>
      </c>
      <c r="N77" s="261" t="s">
        <v>2399</v>
      </c>
    </row>
    <row r="78" spans="1:14" ht="72.5">
      <c r="A78" s="261">
        <v>79</v>
      </c>
      <c r="B78" s="262" t="s">
        <v>2480</v>
      </c>
      <c r="C78" s="261" t="s">
        <v>13</v>
      </c>
      <c r="D78" s="261" t="s">
        <v>1701</v>
      </c>
      <c r="E78" s="261">
        <v>1</v>
      </c>
      <c r="F78" s="261" t="s">
        <v>13</v>
      </c>
      <c r="G78" s="261" t="s">
        <v>2431</v>
      </c>
      <c r="H78" s="263" t="s">
        <v>2430</v>
      </c>
      <c r="I78" s="263">
        <v>0</v>
      </c>
      <c r="J78" s="261" t="s">
        <v>12</v>
      </c>
      <c r="K78" s="261" t="s">
        <v>1702</v>
      </c>
      <c r="L78" s="264">
        <v>45658</v>
      </c>
      <c r="M78" s="261" t="s">
        <v>1735</v>
      </c>
      <c r="N78" s="261" t="s">
        <v>2399</v>
      </c>
    </row>
    <row r="79" spans="1:14" ht="101.5">
      <c r="A79" s="261">
        <v>77</v>
      </c>
      <c r="B79" s="262" t="s">
        <v>2481</v>
      </c>
      <c r="C79" s="261" t="s">
        <v>13</v>
      </c>
      <c r="D79" s="261" t="s">
        <v>1701</v>
      </c>
      <c r="E79" s="261" t="s">
        <v>2430</v>
      </c>
      <c r="F79" s="261" t="s">
        <v>13</v>
      </c>
      <c r="G79" s="261" t="s">
        <v>2431</v>
      </c>
      <c r="H79" s="263">
        <v>962475</v>
      </c>
      <c r="I79" s="263">
        <f>H79</f>
        <v>962475</v>
      </c>
      <c r="J79" s="261" t="s">
        <v>12</v>
      </c>
      <c r="K79" s="261" t="s">
        <v>1702</v>
      </c>
      <c r="L79" s="264">
        <v>45658</v>
      </c>
      <c r="M79" s="261" t="s">
        <v>1735</v>
      </c>
      <c r="N79" s="261" t="s">
        <v>2399</v>
      </c>
    </row>
    <row r="80" spans="1:14" ht="87">
      <c r="A80" s="261">
        <v>80</v>
      </c>
      <c r="B80" s="262" t="s">
        <v>2482</v>
      </c>
      <c r="C80" s="261" t="s">
        <v>13</v>
      </c>
      <c r="D80" s="261" t="s">
        <v>1701</v>
      </c>
      <c r="E80" s="261" t="s">
        <v>2430</v>
      </c>
      <c r="F80" s="261" t="s">
        <v>13</v>
      </c>
      <c r="G80" s="261" t="s">
        <v>2431</v>
      </c>
      <c r="H80" s="263" t="s">
        <v>2430</v>
      </c>
      <c r="I80" s="263">
        <v>0</v>
      </c>
      <c r="J80" s="261" t="s">
        <v>12</v>
      </c>
      <c r="K80" s="261" t="s">
        <v>1702</v>
      </c>
      <c r="L80" s="264">
        <v>45658</v>
      </c>
      <c r="M80" s="261" t="s">
        <v>1735</v>
      </c>
      <c r="N80" s="261" t="s">
        <v>2399</v>
      </c>
    </row>
    <row r="81" spans="1:14" ht="145">
      <c r="A81" s="261">
        <v>61</v>
      </c>
      <c r="B81" s="265" t="s">
        <v>2483</v>
      </c>
      <c r="C81" s="261" t="s">
        <v>1721</v>
      </c>
      <c r="D81" s="261" t="s">
        <v>1731</v>
      </c>
      <c r="E81" s="261">
        <v>4</v>
      </c>
      <c r="F81" s="261" t="s">
        <v>7</v>
      </c>
      <c r="G81" s="261" t="s">
        <v>2428</v>
      </c>
      <c r="H81" s="278">
        <v>4928.07</v>
      </c>
      <c r="I81" s="263">
        <f t="shared" ref="I81:I87" si="4">E81*H81</f>
        <v>19712.28</v>
      </c>
      <c r="J81" s="261" t="s">
        <v>12</v>
      </c>
      <c r="K81" s="261" t="s">
        <v>1702</v>
      </c>
      <c r="L81" s="264">
        <v>45778</v>
      </c>
      <c r="M81" s="261" t="s">
        <v>12</v>
      </c>
      <c r="N81" s="261" t="s">
        <v>2399</v>
      </c>
    </row>
    <row r="82" spans="1:14" ht="43.5">
      <c r="A82" s="261">
        <v>6</v>
      </c>
      <c r="B82" s="262" t="s">
        <v>2484</v>
      </c>
      <c r="C82" s="261" t="s">
        <v>1721</v>
      </c>
      <c r="D82" s="261" t="s">
        <v>1731</v>
      </c>
      <c r="E82" s="261">
        <v>10</v>
      </c>
      <c r="F82" s="261" t="s">
        <v>7</v>
      </c>
      <c r="G82" s="261" t="s">
        <v>2428</v>
      </c>
      <c r="H82" s="263">
        <v>530</v>
      </c>
      <c r="I82" s="263">
        <f t="shared" si="4"/>
        <v>5300</v>
      </c>
      <c r="J82" s="261" t="s">
        <v>12</v>
      </c>
      <c r="K82" s="261" t="s">
        <v>1729</v>
      </c>
      <c r="L82" s="264">
        <v>45809</v>
      </c>
      <c r="M82" s="261" t="s">
        <v>12</v>
      </c>
      <c r="N82" s="261" t="s">
        <v>2399</v>
      </c>
    </row>
    <row r="83" spans="1:14" ht="29">
      <c r="A83" s="261">
        <v>18</v>
      </c>
      <c r="B83" s="262" t="s">
        <v>1913</v>
      </c>
      <c r="C83" s="261" t="s">
        <v>1721</v>
      </c>
      <c r="D83" s="261" t="s">
        <v>1724</v>
      </c>
      <c r="E83" s="261">
        <v>20</v>
      </c>
      <c r="F83" s="261" t="s">
        <v>7</v>
      </c>
      <c r="G83" s="261" t="s">
        <v>2403</v>
      </c>
      <c r="H83" s="263">
        <v>18</v>
      </c>
      <c r="I83" s="263">
        <f t="shared" si="4"/>
        <v>360</v>
      </c>
      <c r="J83" s="261" t="s">
        <v>12</v>
      </c>
      <c r="K83" s="261" t="s">
        <v>1729</v>
      </c>
      <c r="L83" s="264">
        <v>45658</v>
      </c>
      <c r="M83" s="261" t="s">
        <v>12</v>
      </c>
      <c r="N83" s="261" t="s">
        <v>2399</v>
      </c>
    </row>
    <row r="84" spans="1:14" ht="72.5">
      <c r="A84" s="261">
        <v>69</v>
      </c>
      <c r="B84" s="265" t="s">
        <v>2485</v>
      </c>
      <c r="C84" s="261" t="s">
        <v>1721</v>
      </c>
      <c r="D84" s="261" t="s">
        <v>1724</v>
      </c>
      <c r="E84" s="261">
        <v>10</v>
      </c>
      <c r="F84" s="261" t="s">
        <v>7</v>
      </c>
      <c r="G84" s="261" t="s">
        <v>2403</v>
      </c>
      <c r="H84" s="267">
        <v>3.46</v>
      </c>
      <c r="I84" s="263">
        <f t="shared" si="4"/>
        <v>34.6</v>
      </c>
      <c r="J84" s="261" t="s">
        <v>12</v>
      </c>
      <c r="K84" s="261" t="s">
        <v>1729</v>
      </c>
      <c r="L84" s="264">
        <v>45658</v>
      </c>
      <c r="M84" s="261" t="s">
        <v>12</v>
      </c>
      <c r="N84" s="261" t="s">
        <v>2399</v>
      </c>
    </row>
    <row r="85" spans="1:14" ht="72.5">
      <c r="A85" s="261">
        <v>70</v>
      </c>
      <c r="B85" s="265" t="s">
        <v>2486</v>
      </c>
      <c r="C85" s="261" t="s">
        <v>1721</v>
      </c>
      <c r="D85" s="261" t="s">
        <v>1724</v>
      </c>
      <c r="E85" s="261">
        <v>10</v>
      </c>
      <c r="F85" s="261" t="s">
        <v>7</v>
      </c>
      <c r="G85" s="261" t="s">
        <v>2403</v>
      </c>
      <c r="H85" s="267">
        <v>3.46</v>
      </c>
      <c r="I85" s="263">
        <f t="shared" si="4"/>
        <v>34.6</v>
      </c>
      <c r="J85" s="261" t="s">
        <v>12</v>
      </c>
      <c r="K85" s="261" t="s">
        <v>1729</v>
      </c>
      <c r="L85" s="264">
        <v>45658</v>
      </c>
      <c r="M85" s="261" t="s">
        <v>12</v>
      </c>
      <c r="N85" s="261" t="s">
        <v>2399</v>
      </c>
    </row>
    <row r="86" spans="1:14" ht="87">
      <c r="A86" s="261">
        <v>68</v>
      </c>
      <c r="B86" s="265" t="s">
        <v>2487</v>
      </c>
      <c r="C86" s="261" t="s">
        <v>1721</v>
      </c>
      <c r="D86" s="261" t="s">
        <v>1724</v>
      </c>
      <c r="E86" s="261">
        <v>10</v>
      </c>
      <c r="F86" s="261" t="s">
        <v>7</v>
      </c>
      <c r="G86" s="261" t="s">
        <v>2403</v>
      </c>
      <c r="H86" s="267">
        <v>3.46</v>
      </c>
      <c r="I86" s="263">
        <f t="shared" si="4"/>
        <v>34.6</v>
      </c>
      <c r="J86" s="261" t="s">
        <v>12</v>
      </c>
      <c r="K86" s="261" t="s">
        <v>1729</v>
      </c>
      <c r="L86" s="264">
        <v>45658</v>
      </c>
      <c r="M86" s="261" t="s">
        <v>12</v>
      </c>
      <c r="N86" s="261" t="s">
        <v>2399</v>
      </c>
    </row>
    <row r="87" spans="1:14" ht="232">
      <c r="A87" s="279">
        <v>60</v>
      </c>
      <c r="B87" s="265" t="s">
        <v>2488</v>
      </c>
      <c r="C87" s="261" t="s">
        <v>1721</v>
      </c>
      <c r="D87" s="261" t="s">
        <v>1731</v>
      </c>
      <c r="E87" s="261">
        <v>1</v>
      </c>
      <c r="F87" s="261" t="s">
        <v>7</v>
      </c>
      <c r="G87" s="261" t="s">
        <v>2401</v>
      </c>
      <c r="H87" s="263">
        <v>85000</v>
      </c>
      <c r="I87" s="263">
        <f t="shared" si="4"/>
        <v>85000</v>
      </c>
      <c r="J87" s="261" t="s">
        <v>12</v>
      </c>
      <c r="K87" s="261" t="s">
        <v>1702</v>
      </c>
      <c r="L87" s="264">
        <v>45778</v>
      </c>
      <c r="M87" s="261" t="s">
        <v>12</v>
      </c>
      <c r="N87" s="261" t="s">
        <v>2399</v>
      </c>
    </row>
    <row r="88" spans="1:14">
      <c r="A88" s="280"/>
      <c r="B88" s="281"/>
      <c r="C88" s="282"/>
      <c r="D88" s="282"/>
      <c r="E88" s="280"/>
      <c r="F88" s="280"/>
      <c r="G88" s="280"/>
      <c r="H88" s="283"/>
      <c r="I88" s="283"/>
      <c r="J88" s="280"/>
      <c r="K88" s="280"/>
      <c r="L88" s="280"/>
      <c r="M88" s="280"/>
      <c r="N88" s="280"/>
    </row>
    <row r="89" spans="1:14" ht="15" thickBot="1">
      <c r="A89" s="280"/>
      <c r="B89" s="281"/>
      <c r="C89" s="282"/>
      <c r="D89" s="282"/>
      <c r="E89" s="280"/>
      <c r="F89" s="280"/>
      <c r="G89" s="280"/>
      <c r="H89" s="283"/>
      <c r="I89" s="283"/>
      <c r="J89" s="280"/>
      <c r="K89" s="280"/>
      <c r="L89" s="280"/>
      <c r="M89" s="280"/>
      <c r="N89" s="280"/>
    </row>
    <row r="90" spans="1:14" ht="18.5">
      <c r="A90" s="280"/>
      <c r="B90" s="281"/>
      <c r="C90" s="282"/>
      <c r="D90" s="282"/>
      <c r="E90" s="280"/>
      <c r="F90" s="280"/>
      <c r="G90" s="284" t="s">
        <v>2489</v>
      </c>
      <c r="H90" s="285"/>
      <c r="I90" s="285"/>
      <c r="J90" s="286"/>
      <c r="K90" s="280"/>
      <c r="L90" s="280"/>
      <c r="M90" s="280"/>
      <c r="N90" s="280"/>
    </row>
    <row r="91" spans="1:14">
      <c r="A91" s="280"/>
      <c r="B91" s="281"/>
      <c r="C91" s="282"/>
      <c r="D91" s="282"/>
      <c r="E91" s="280"/>
      <c r="F91" s="280"/>
      <c r="G91" s="287" t="s">
        <v>2428</v>
      </c>
      <c r="H91" s="288"/>
      <c r="I91" s="288"/>
      <c r="J91" s="289">
        <f>SUMIF($G$3:$G$84,G91,$I$3:$I$84)</f>
        <v>80212.28</v>
      </c>
      <c r="K91" s="280"/>
      <c r="L91" s="280"/>
      <c r="M91" s="280"/>
      <c r="N91" s="280"/>
    </row>
    <row r="92" spans="1:14">
      <c r="A92" s="280"/>
      <c r="B92" s="281"/>
      <c r="C92" s="282"/>
      <c r="D92" s="282"/>
      <c r="E92" s="280"/>
      <c r="F92" s="280"/>
      <c r="G92" s="290" t="s">
        <v>2409</v>
      </c>
      <c r="H92" s="291"/>
      <c r="I92" s="291"/>
      <c r="J92" s="292">
        <f t="shared" ref="J92:J96" si="5">SUMIF($G$3:$G$84,G92,$I$3:$I$84)</f>
        <v>45229.8</v>
      </c>
      <c r="K92" s="280"/>
      <c r="L92" s="280"/>
      <c r="M92" s="280"/>
      <c r="N92" s="280"/>
    </row>
    <row r="93" spans="1:14">
      <c r="A93" s="280"/>
      <c r="B93" s="281"/>
      <c r="C93" s="282"/>
      <c r="D93" s="282"/>
      <c r="E93" s="280"/>
      <c r="F93" s="280"/>
      <c r="G93" s="287" t="s">
        <v>2398</v>
      </c>
      <c r="H93" s="288"/>
      <c r="I93" s="288"/>
      <c r="J93" s="289">
        <f t="shared" si="5"/>
        <v>4536</v>
      </c>
      <c r="K93" s="280"/>
      <c r="L93" s="280"/>
      <c r="M93" s="280"/>
      <c r="N93" s="280"/>
    </row>
    <row r="94" spans="1:14">
      <c r="A94" s="280"/>
      <c r="B94" s="281"/>
      <c r="C94" s="282"/>
      <c r="D94" s="282"/>
      <c r="E94" s="280"/>
      <c r="F94" s="280"/>
      <c r="G94" s="290" t="s">
        <v>2403</v>
      </c>
      <c r="H94" s="291"/>
      <c r="I94" s="291"/>
      <c r="J94" s="292">
        <f t="shared" si="5"/>
        <v>65745.64</v>
      </c>
      <c r="K94" s="280"/>
      <c r="L94" s="280"/>
      <c r="M94" s="280"/>
      <c r="N94" s="280"/>
    </row>
    <row r="95" spans="1:14">
      <c r="A95" s="280"/>
      <c r="B95" s="281"/>
      <c r="C95" s="282"/>
      <c r="D95" s="282"/>
      <c r="E95" s="280"/>
      <c r="F95" s="280"/>
      <c r="G95" s="287" t="s">
        <v>2431</v>
      </c>
      <c r="H95" s="288"/>
      <c r="I95" s="288"/>
      <c r="J95" s="289">
        <f t="shared" si="5"/>
        <v>2019657.6400000001</v>
      </c>
      <c r="K95" s="280"/>
      <c r="L95" s="280"/>
      <c r="M95" s="280"/>
      <c r="N95" s="280"/>
    </row>
    <row r="96" spans="1:14" ht="15" thickBot="1">
      <c r="A96" s="280"/>
      <c r="B96" s="281"/>
      <c r="C96" s="282"/>
      <c r="D96" s="282"/>
      <c r="E96" s="280"/>
      <c r="F96" s="280"/>
      <c r="G96" s="290" t="s">
        <v>2401</v>
      </c>
      <c r="H96" s="291"/>
      <c r="I96" s="291"/>
      <c r="J96" s="292">
        <f t="shared" si="5"/>
        <v>71341.200000000012</v>
      </c>
      <c r="K96" s="280"/>
      <c r="L96" s="280"/>
      <c r="M96" s="280"/>
      <c r="N96" s="280"/>
    </row>
    <row r="97" spans="1:14" ht="15" thickBot="1">
      <c r="A97" s="280"/>
      <c r="B97" s="281"/>
      <c r="C97" s="282"/>
      <c r="D97" s="282"/>
      <c r="E97" s="280"/>
      <c r="F97" s="280"/>
      <c r="G97" s="293" t="s">
        <v>2490</v>
      </c>
      <c r="H97" s="294"/>
      <c r="I97" s="294"/>
      <c r="J97" s="295">
        <f>SUM(J91:J96)</f>
        <v>2286722.5600000005</v>
      </c>
      <c r="K97" s="280"/>
      <c r="L97" s="280"/>
      <c r="M97" s="280"/>
      <c r="N97" s="280"/>
    </row>
  </sheetData>
  <mergeCells count="2">
    <mergeCell ref="A1:N1"/>
    <mergeCell ref="G90:J90"/>
  </mergeCells>
  <hyperlinks>
    <hyperlink ref="B10" location="REFERÊNCIA!A1" display="Bebedouro de água - tipo Coluna, refrigerado por Compressor" xr:uid="{814090DD-213C-4A5C-B3E3-E2CB102B08F9}"/>
    <hyperlink ref="B35" location="REFERÊNCIA!A1" display="Cortina Persiana Vertical" xr:uid="{816AEF8E-3169-4500-9E2F-F0FB65EEBE44}"/>
    <hyperlink ref="B40" location="REFERÊNCIA!A1" display="Estantes de aço 198 x 92 x 30,com 6 bandejas com reforço central e três dobras laterais, feito em chapa 22 (0,75 mm espessura), cor cinza e com sapatas de plástico pretas. Peso suportado por bandeja: 105kg" xr:uid="{EF41C8DC-055E-4D9A-AB92-2E203E1A9B09}"/>
    <hyperlink ref="B15" location="REFERÊNCIA!A1" display="Cadeiras de Escritório  Presidente " xr:uid="{8E062C1C-30E8-4D68-8933-784DFAF44F43}"/>
  </hyperlinks>
  <pageMargins left="0.511811024" right="0.511811024" top="0.78740157499999996" bottom="0.78740157499999996" header="0.31496062000000002" footer="0.31496062000000002"/>
  <drawing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AF3F7-E0DA-44CF-A670-F2D50A83C1DF}">
  <dimension ref="A1:N61"/>
  <sheetViews>
    <sheetView workbookViewId="0">
      <selection activeCell="I37" sqref="I37"/>
    </sheetView>
  </sheetViews>
  <sheetFormatPr defaultRowHeight="14.5"/>
  <cols>
    <col min="2" max="2" width="43.81640625" customWidth="1"/>
    <col min="4" max="4" width="13.90625" customWidth="1"/>
    <col min="7" max="7" width="18.7265625" customWidth="1"/>
    <col min="12" max="12" width="17.1796875" customWidth="1"/>
    <col min="14" max="14" width="16.26953125" customWidth="1"/>
  </cols>
  <sheetData>
    <row r="1" spans="1:14" ht="17.5" thickBot="1">
      <c r="A1" s="103" t="s">
        <v>2491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5"/>
    </row>
    <row r="2" spans="1:14" ht="17.5" thickBot="1">
      <c r="A2" s="106"/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</row>
    <row r="3" spans="1:14" ht="17.5" thickBot="1">
      <c r="A3" s="103" t="s">
        <v>2144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9"/>
    </row>
    <row r="4" spans="1:14" ht="15" thickBot="1">
      <c r="A4" s="110"/>
    </row>
    <row r="5" spans="1:14" ht="17.5" thickBot="1">
      <c r="A5" s="103" t="s">
        <v>2492</v>
      </c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9"/>
    </row>
    <row r="6" spans="1:14" ht="17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</row>
    <row r="7" spans="1:14">
      <c r="A7" s="110"/>
    </row>
    <row r="8" spans="1:14" ht="43">
      <c r="A8" s="111" t="s">
        <v>1819</v>
      </c>
      <c r="B8" s="111" t="s">
        <v>1964</v>
      </c>
      <c r="C8" s="111" t="s">
        <v>1965</v>
      </c>
      <c r="D8" s="111" t="s">
        <v>0</v>
      </c>
      <c r="E8" s="111" t="s">
        <v>1966</v>
      </c>
      <c r="F8" s="111" t="s">
        <v>7</v>
      </c>
      <c r="G8" s="111" t="s">
        <v>1967</v>
      </c>
      <c r="H8" s="111" t="s">
        <v>2145</v>
      </c>
      <c r="I8" s="112" t="s">
        <v>2</v>
      </c>
      <c r="J8" s="113" t="s">
        <v>3</v>
      </c>
      <c r="K8" s="113" t="s">
        <v>4</v>
      </c>
      <c r="L8" s="113" t="s">
        <v>1968</v>
      </c>
      <c r="M8" s="113" t="s">
        <v>6</v>
      </c>
      <c r="N8" s="113" t="s">
        <v>10</v>
      </c>
    </row>
    <row r="9" spans="1:14">
      <c r="A9" s="114">
        <v>1</v>
      </c>
      <c r="B9" s="115" t="s">
        <v>2146</v>
      </c>
      <c r="C9" s="116" t="s">
        <v>1721</v>
      </c>
      <c r="D9" s="116" t="s">
        <v>2147</v>
      </c>
      <c r="E9" s="116">
        <v>24</v>
      </c>
      <c r="F9" s="116" t="s">
        <v>2148</v>
      </c>
      <c r="G9" s="116" t="s">
        <v>2149</v>
      </c>
      <c r="H9" s="117">
        <v>1.2</v>
      </c>
      <c r="I9" s="118">
        <f>E9*H9</f>
        <v>28.799999999999997</v>
      </c>
      <c r="J9" s="116" t="s">
        <v>143</v>
      </c>
      <c r="K9" s="116" t="s">
        <v>1702</v>
      </c>
      <c r="L9" s="296">
        <v>45809</v>
      </c>
      <c r="M9" s="116" t="s">
        <v>143</v>
      </c>
      <c r="N9" s="119" t="s">
        <v>2493</v>
      </c>
    </row>
    <row r="10" spans="1:14">
      <c r="A10" s="114">
        <v>2</v>
      </c>
      <c r="B10" s="115" t="s">
        <v>2151</v>
      </c>
      <c r="C10" s="116" t="s">
        <v>1721</v>
      </c>
      <c r="D10" s="116" t="s">
        <v>2147</v>
      </c>
      <c r="E10" s="120">
        <v>24</v>
      </c>
      <c r="F10" s="116" t="s">
        <v>2148</v>
      </c>
      <c r="G10" s="116" t="s">
        <v>2149</v>
      </c>
      <c r="H10" s="117">
        <v>1.2</v>
      </c>
      <c r="I10" s="118">
        <f t="shared" ref="I10:I49" si="0">E10*H10</f>
        <v>28.799999999999997</v>
      </c>
      <c r="J10" s="116" t="s">
        <v>143</v>
      </c>
      <c r="K10" s="116" t="s">
        <v>1702</v>
      </c>
      <c r="L10" s="296">
        <v>45809</v>
      </c>
      <c r="M10" s="116" t="s">
        <v>143</v>
      </c>
      <c r="N10" s="119" t="s">
        <v>2493</v>
      </c>
    </row>
    <row r="11" spans="1:14">
      <c r="A11" s="114">
        <v>3</v>
      </c>
      <c r="B11" s="115" t="s">
        <v>2152</v>
      </c>
      <c r="C11" s="116" t="s">
        <v>1721</v>
      </c>
      <c r="D11" s="116" t="s">
        <v>2147</v>
      </c>
      <c r="E11" s="116">
        <v>12</v>
      </c>
      <c r="F11" s="116" t="s">
        <v>2148</v>
      </c>
      <c r="G11" s="116" t="s">
        <v>2149</v>
      </c>
      <c r="H11" s="117">
        <v>1.2</v>
      </c>
      <c r="I11" s="118">
        <f t="shared" si="0"/>
        <v>14.399999999999999</v>
      </c>
      <c r="J11" s="116" t="s">
        <v>143</v>
      </c>
      <c r="K11" s="116" t="s">
        <v>1702</v>
      </c>
      <c r="L11" s="296">
        <v>45809</v>
      </c>
      <c r="M11" s="116" t="s">
        <v>143</v>
      </c>
      <c r="N11" s="119" t="s">
        <v>2493</v>
      </c>
    </row>
    <row r="12" spans="1:14">
      <c r="A12" s="114">
        <v>4</v>
      </c>
      <c r="B12" s="115" t="s">
        <v>2153</v>
      </c>
      <c r="C12" s="116" t="s">
        <v>1721</v>
      </c>
      <c r="D12" s="116" t="s">
        <v>2147</v>
      </c>
      <c r="E12" s="116">
        <v>12</v>
      </c>
      <c r="F12" s="116" t="s">
        <v>2148</v>
      </c>
      <c r="G12" s="116" t="s">
        <v>2149</v>
      </c>
      <c r="H12" s="117">
        <v>1.8</v>
      </c>
      <c r="I12" s="118">
        <f t="shared" si="0"/>
        <v>21.6</v>
      </c>
      <c r="J12" s="116" t="s">
        <v>143</v>
      </c>
      <c r="K12" s="116" t="s">
        <v>1702</v>
      </c>
      <c r="L12" s="296">
        <v>45809</v>
      </c>
      <c r="M12" s="116" t="s">
        <v>143</v>
      </c>
      <c r="N12" s="119" t="s">
        <v>2493</v>
      </c>
    </row>
    <row r="13" spans="1:14">
      <c r="A13" s="114">
        <v>5</v>
      </c>
      <c r="B13" s="115" t="s">
        <v>2154</v>
      </c>
      <c r="C13" s="116" t="s">
        <v>1721</v>
      </c>
      <c r="D13" s="116" t="s">
        <v>2147</v>
      </c>
      <c r="E13" s="116">
        <v>12</v>
      </c>
      <c r="F13" s="116" t="s">
        <v>2148</v>
      </c>
      <c r="G13" s="116" t="s">
        <v>2149</v>
      </c>
      <c r="H13" s="117">
        <v>1.8</v>
      </c>
      <c r="I13" s="118">
        <f t="shared" si="0"/>
        <v>21.6</v>
      </c>
      <c r="J13" s="116" t="s">
        <v>143</v>
      </c>
      <c r="K13" s="116" t="s">
        <v>1702</v>
      </c>
      <c r="L13" s="296">
        <v>45809</v>
      </c>
      <c r="M13" s="116" t="s">
        <v>143</v>
      </c>
      <c r="N13" s="119" t="s">
        <v>2493</v>
      </c>
    </row>
    <row r="14" spans="1:14">
      <c r="A14" s="114">
        <v>6</v>
      </c>
      <c r="B14" s="115" t="s">
        <v>2155</v>
      </c>
      <c r="C14" s="116" t="s">
        <v>1721</v>
      </c>
      <c r="D14" s="116" t="s">
        <v>2147</v>
      </c>
      <c r="E14" s="116">
        <v>12</v>
      </c>
      <c r="F14" s="116" t="s">
        <v>2156</v>
      </c>
      <c r="G14" s="116" t="s">
        <v>2149</v>
      </c>
      <c r="H14" s="117">
        <v>1.8</v>
      </c>
      <c r="I14" s="118">
        <f t="shared" si="0"/>
        <v>21.6</v>
      </c>
      <c r="J14" s="116" t="s">
        <v>143</v>
      </c>
      <c r="K14" s="116" t="s">
        <v>1702</v>
      </c>
      <c r="L14" s="296">
        <v>45809</v>
      </c>
      <c r="M14" s="116" t="s">
        <v>143</v>
      </c>
      <c r="N14" s="119" t="s">
        <v>2493</v>
      </c>
    </row>
    <row r="15" spans="1:14">
      <c r="A15" s="114">
        <v>7</v>
      </c>
      <c r="B15" s="121" t="s">
        <v>2157</v>
      </c>
      <c r="C15" s="116" t="s">
        <v>1721</v>
      </c>
      <c r="D15" s="116" t="s">
        <v>2147</v>
      </c>
      <c r="E15" s="116">
        <v>24</v>
      </c>
      <c r="F15" s="116" t="s">
        <v>2148</v>
      </c>
      <c r="G15" s="116" t="s">
        <v>2149</v>
      </c>
      <c r="H15" s="117">
        <v>1.9</v>
      </c>
      <c r="I15" s="118">
        <f t="shared" si="0"/>
        <v>45.599999999999994</v>
      </c>
      <c r="J15" s="116" t="s">
        <v>143</v>
      </c>
      <c r="K15" s="116" t="s">
        <v>1702</v>
      </c>
      <c r="L15" s="296">
        <v>45809</v>
      </c>
      <c r="M15" s="116" t="s">
        <v>143</v>
      </c>
      <c r="N15" s="119" t="s">
        <v>2493</v>
      </c>
    </row>
    <row r="16" spans="1:14">
      <c r="A16" s="114">
        <v>8</v>
      </c>
      <c r="B16" s="121" t="s">
        <v>2158</v>
      </c>
      <c r="C16" s="116" t="s">
        <v>1721</v>
      </c>
      <c r="D16" s="116" t="s">
        <v>2147</v>
      </c>
      <c r="E16" s="116">
        <v>24</v>
      </c>
      <c r="F16" s="116" t="s">
        <v>2148</v>
      </c>
      <c r="G16" s="116" t="s">
        <v>2149</v>
      </c>
      <c r="H16" s="117">
        <v>1.9</v>
      </c>
      <c r="I16" s="118">
        <f t="shared" si="0"/>
        <v>45.599999999999994</v>
      </c>
      <c r="J16" s="116" t="s">
        <v>143</v>
      </c>
      <c r="K16" s="116" t="s">
        <v>1702</v>
      </c>
      <c r="L16" s="296">
        <v>45809</v>
      </c>
      <c r="M16" s="116" t="s">
        <v>143</v>
      </c>
      <c r="N16" s="119" t="s">
        <v>2493</v>
      </c>
    </row>
    <row r="17" spans="1:14">
      <c r="A17" s="114">
        <v>9</v>
      </c>
      <c r="B17" s="121" t="s">
        <v>2159</v>
      </c>
      <c r="C17" s="116" t="s">
        <v>1721</v>
      </c>
      <c r="D17" s="116" t="s">
        <v>2147</v>
      </c>
      <c r="E17" s="116">
        <v>24</v>
      </c>
      <c r="F17" s="116" t="s">
        <v>2148</v>
      </c>
      <c r="G17" s="116" t="s">
        <v>2149</v>
      </c>
      <c r="H17" s="117">
        <v>1.9</v>
      </c>
      <c r="I17" s="118">
        <f t="shared" si="0"/>
        <v>45.599999999999994</v>
      </c>
      <c r="J17" s="116" t="s">
        <v>143</v>
      </c>
      <c r="K17" s="116" t="s">
        <v>1702</v>
      </c>
      <c r="L17" s="296">
        <v>45809</v>
      </c>
      <c r="M17" s="116" t="s">
        <v>143</v>
      </c>
      <c r="N17" s="119" t="s">
        <v>2493</v>
      </c>
    </row>
    <row r="18" spans="1:14">
      <c r="A18" s="114">
        <v>10</v>
      </c>
      <c r="B18" s="115" t="s">
        <v>2160</v>
      </c>
      <c r="C18" s="116" t="s">
        <v>1721</v>
      </c>
      <c r="D18" s="116" t="s">
        <v>2147</v>
      </c>
      <c r="E18" s="116">
        <v>12</v>
      </c>
      <c r="F18" s="116" t="s">
        <v>2148</v>
      </c>
      <c r="G18" s="116" t="s">
        <v>2149</v>
      </c>
      <c r="H18" s="117">
        <v>1</v>
      </c>
      <c r="I18" s="118">
        <f t="shared" si="0"/>
        <v>12</v>
      </c>
      <c r="J18" s="116" t="s">
        <v>143</v>
      </c>
      <c r="K18" s="116" t="s">
        <v>1702</v>
      </c>
      <c r="L18" s="296">
        <v>45809</v>
      </c>
      <c r="M18" s="116" t="s">
        <v>143</v>
      </c>
      <c r="N18" s="119" t="s">
        <v>2493</v>
      </c>
    </row>
    <row r="19" spans="1:14">
      <c r="A19" s="114">
        <v>10</v>
      </c>
      <c r="B19" s="115" t="s">
        <v>2161</v>
      </c>
      <c r="C19" s="116" t="s">
        <v>1721</v>
      </c>
      <c r="D19" s="116" t="s">
        <v>2147</v>
      </c>
      <c r="E19" s="116">
        <v>50</v>
      </c>
      <c r="F19" s="116" t="s">
        <v>2156</v>
      </c>
      <c r="G19" s="116" t="s">
        <v>2149</v>
      </c>
      <c r="H19" s="117">
        <v>32.9</v>
      </c>
      <c r="I19" s="118">
        <f t="shared" si="0"/>
        <v>1645</v>
      </c>
      <c r="J19" s="116" t="s">
        <v>143</v>
      </c>
      <c r="K19" s="116" t="s">
        <v>1702</v>
      </c>
      <c r="L19" s="296">
        <v>45809</v>
      </c>
      <c r="M19" s="116" t="s">
        <v>143</v>
      </c>
      <c r="N19" s="119" t="s">
        <v>2493</v>
      </c>
    </row>
    <row r="20" spans="1:14">
      <c r="A20" s="114">
        <v>12</v>
      </c>
      <c r="B20" s="115" t="s">
        <v>2162</v>
      </c>
      <c r="C20" s="116" t="s">
        <v>1721</v>
      </c>
      <c r="D20" s="116" t="s">
        <v>2147</v>
      </c>
      <c r="E20" s="116">
        <v>15</v>
      </c>
      <c r="F20" s="116" t="s">
        <v>2071</v>
      </c>
      <c r="G20" s="116" t="s">
        <v>2149</v>
      </c>
      <c r="H20" s="117">
        <v>34.9</v>
      </c>
      <c r="I20" s="118">
        <f t="shared" si="0"/>
        <v>523.5</v>
      </c>
      <c r="J20" s="116" t="s">
        <v>143</v>
      </c>
      <c r="K20" s="116" t="s">
        <v>1702</v>
      </c>
      <c r="L20" s="296">
        <v>45809</v>
      </c>
      <c r="M20" s="116" t="s">
        <v>143</v>
      </c>
      <c r="N20" s="119" t="s">
        <v>2493</v>
      </c>
    </row>
    <row r="21" spans="1:14">
      <c r="A21" s="114">
        <v>13</v>
      </c>
      <c r="B21" s="115" t="s">
        <v>2163</v>
      </c>
      <c r="C21" s="116" t="s">
        <v>1721</v>
      </c>
      <c r="D21" s="116" t="s">
        <v>2147</v>
      </c>
      <c r="E21" s="116">
        <v>12</v>
      </c>
      <c r="F21" s="116" t="s">
        <v>2071</v>
      </c>
      <c r="G21" s="116" t="s">
        <v>2149</v>
      </c>
      <c r="H21" s="117">
        <v>13.5</v>
      </c>
      <c r="I21" s="118">
        <f t="shared" si="0"/>
        <v>162</v>
      </c>
      <c r="J21" s="116" t="s">
        <v>143</v>
      </c>
      <c r="K21" s="116" t="s">
        <v>1702</v>
      </c>
      <c r="L21" s="296">
        <v>45809</v>
      </c>
      <c r="M21" s="116" t="s">
        <v>143</v>
      </c>
      <c r="N21" s="119" t="s">
        <v>2493</v>
      </c>
    </row>
    <row r="22" spans="1:14">
      <c r="A22" s="114">
        <v>14</v>
      </c>
      <c r="B22" s="115" t="s">
        <v>2164</v>
      </c>
      <c r="C22" s="122" t="s">
        <v>1721</v>
      </c>
      <c r="D22" s="116" t="s">
        <v>2147</v>
      </c>
      <c r="E22" s="116">
        <v>12</v>
      </c>
      <c r="F22" s="116" t="s">
        <v>2071</v>
      </c>
      <c r="G22" s="116" t="s">
        <v>2149</v>
      </c>
      <c r="H22" s="117">
        <v>14.9</v>
      </c>
      <c r="I22" s="118">
        <f t="shared" si="0"/>
        <v>178.8</v>
      </c>
      <c r="J22" s="116" t="s">
        <v>143</v>
      </c>
      <c r="K22" s="116" t="s">
        <v>1702</v>
      </c>
      <c r="L22" s="296">
        <v>45809</v>
      </c>
      <c r="M22" s="116" t="s">
        <v>143</v>
      </c>
      <c r="N22" s="119" t="s">
        <v>2493</v>
      </c>
    </row>
    <row r="23" spans="1:14">
      <c r="A23" s="114">
        <v>15</v>
      </c>
      <c r="B23" s="123" t="s">
        <v>2165</v>
      </c>
      <c r="C23" s="122" t="s">
        <v>1721</v>
      </c>
      <c r="D23" s="116" t="s">
        <v>2147</v>
      </c>
      <c r="E23" s="116">
        <v>8</v>
      </c>
      <c r="F23" s="116" t="s">
        <v>2071</v>
      </c>
      <c r="G23" s="122" t="s">
        <v>2149</v>
      </c>
      <c r="H23" s="117">
        <v>22.9</v>
      </c>
      <c r="I23" s="118">
        <f t="shared" si="0"/>
        <v>183.2</v>
      </c>
      <c r="J23" s="116" t="s">
        <v>143</v>
      </c>
      <c r="K23" s="116" t="s">
        <v>1702</v>
      </c>
      <c r="L23" s="296">
        <v>45809</v>
      </c>
      <c r="M23" s="116" t="s">
        <v>143</v>
      </c>
      <c r="N23" s="119" t="s">
        <v>2493</v>
      </c>
    </row>
    <row r="24" spans="1:14">
      <c r="A24" s="114">
        <v>16</v>
      </c>
      <c r="B24" s="115" t="s">
        <v>2166</v>
      </c>
      <c r="C24" s="116" t="s">
        <v>1721</v>
      </c>
      <c r="D24" s="116" t="s">
        <v>2147</v>
      </c>
      <c r="E24" s="116">
        <v>12</v>
      </c>
      <c r="F24" s="116" t="s">
        <v>2148</v>
      </c>
      <c r="G24" s="116" t="s">
        <v>2149</v>
      </c>
      <c r="H24" s="117">
        <v>2.4</v>
      </c>
      <c r="I24" s="118">
        <f t="shared" si="0"/>
        <v>28.799999999999997</v>
      </c>
      <c r="J24" s="116" t="s">
        <v>143</v>
      </c>
      <c r="K24" s="116" t="s">
        <v>1702</v>
      </c>
      <c r="L24" s="296">
        <v>45809</v>
      </c>
      <c r="M24" s="116" t="s">
        <v>143</v>
      </c>
      <c r="N24" s="119" t="s">
        <v>2493</v>
      </c>
    </row>
    <row r="25" spans="1:14">
      <c r="A25" s="114">
        <v>17</v>
      </c>
      <c r="B25" s="115" t="s">
        <v>2167</v>
      </c>
      <c r="C25" s="116" t="s">
        <v>1721</v>
      </c>
      <c r="D25" s="116" t="s">
        <v>2147</v>
      </c>
      <c r="E25" s="116">
        <v>12</v>
      </c>
      <c r="F25" s="122" t="s">
        <v>2148</v>
      </c>
      <c r="G25" s="122" t="s">
        <v>2149</v>
      </c>
      <c r="H25" s="117">
        <v>5.7</v>
      </c>
      <c r="I25" s="118">
        <f t="shared" si="0"/>
        <v>68.400000000000006</v>
      </c>
      <c r="J25" s="116" t="s">
        <v>143</v>
      </c>
      <c r="K25" s="116" t="s">
        <v>1702</v>
      </c>
      <c r="L25" s="296">
        <v>45809</v>
      </c>
      <c r="M25" s="116" t="s">
        <v>143</v>
      </c>
      <c r="N25" s="119" t="s">
        <v>2493</v>
      </c>
    </row>
    <row r="26" spans="1:14">
      <c r="A26" s="114">
        <v>18</v>
      </c>
      <c r="B26" s="115" t="s">
        <v>2168</v>
      </c>
      <c r="C26" s="122" t="s">
        <v>1721</v>
      </c>
      <c r="D26" s="116" t="s">
        <v>2147</v>
      </c>
      <c r="E26" s="116">
        <v>50</v>
      </c>
      <c r="F26" s="116" t="s">
        <v>2148</v>
      </c>
      <c r="G26" s="116" t="s">
        <v>2149</v>
      </c>
      <c r="H26" s="117">
        <v>7.9</v>
      </c>
      <c r="I26" s="118">
        <f t="shared" si="0"/>
        <v>395</v>
      </c>
      <c r="J26" s="116" t="s">
        <v>143</v>
      </c>
      <c r="K26" s="116" t="s">
        <v>1702</v>
      </c>
      <c r="L26" s="296">
        <v>45809</v>
      </c>
      <c r="M26" s="116" t="s">
        <v>143</v>
      </c>
      <c r="N26" s="119" t="s">
        <v>2493</v>
      </c>
    </row>
    <row r="27" spans="1:14">
      <c r="A27" s="114">
        <v>19</v>
      </c>
      <c r="B27" s="115" t="s">
        <v>2169</v>
      </c>
      <c r="C27" s="116" t="s">
        <v>1721</v>
      </c>
      <c r="D27" s="116" t="s">
        <v>2147</v>
      </c>
      <c r="E27" s="116">
        <v>20</v>
      </c>
      <c r="F27" s="122" t="s">
        <v>2148</v>
      </c>
      <c r="G27" s="122" t="s">
        <v>2149</v>
      </c>
      <c r="H27" s="117">
        <v>2.4500000000000002</v>
      </c>
      <c r="I27" s="118">
        <f t="shared" si="0"/>
        <v>49</v>
      </c>
      <c r="J27" s="116" t="s">
        <v>143</v>
      </c>
      <c r="K27" s="116" t="s">
        <v>1702</v>
      </c>
      <c r="L27" s="296">
        <v>45809</v>
      </c>
      <c r="M27" s="116" t="s">
        <v>143</v>
      </c>
      <c r="N27" s="119" t="s">
        <v>2493</v>
      </c>
    </row>
    <row r="28" spans="1:14">
      <c r="A28" s="114">
        <v>20</v>
      </c>
      <c r="B28" s="115" t="s">
        <v>2170</v>
      </c>
      <c r="C28" s="122" t="s">
        <v>1721</v>
      </c>
      <c r="D28" s="116" t="s">
        <v>2147</v>
      </c>
      <c r="E28" s="124">
        <v>20</v>
      </c>
      <c r="F28" s="125" t="s">
        <v>2148</v>
      </c>
      <c r="G28" s="116" t="s">
        <v>2149</v>
      </c>
      <c r="H28" s="117">
        <v>1</v>
      </c>
      <c r="I28" s="118">
        <f t="shared" si="0"/>
        <v>20</v>
      </c>
      <c r="J28" s="116" t="s">
        <v>143</v>
      </c>
      <c r="K28" s="116" t="s">
        <v>1702</v>
      </c>
      <c r="L28" s="296">
        <v>45809</v>
      </c>
      <c r="M28" s="116" t="s">
        <v>143</v>
      </c>
      <c r="N28" s="119" t="s">
        <v>2493</v>
      </c>
    </row>
    <row r="29" spans="1:14">
      <c r="A29" s="114">
        <v>21</v>
      </c>
      <c r="B29" s="115" t="s">
        <v>2170</v>
      </c>
      <c r="C29" s="122" t="s">
        <v>1721</v>
      </c>
      <c r="D29" s="116" t="s">
        <v>2147</v>
      </c>
      <c r="E29" s="124">
        <v>20</v>
      </c>
      <c r="F29" s="125" t="s">
        <v>2148</v>
      </c>
      <c r="G29" s="116" t="s">
        <v>2149</v>
      </c>
      <c r="H29" s="117">
        <v>1</v>
      </c>
      <c r="I29" s="118">
        <f t="shared" si="0"/>
        <v>20</v>
      </c>
      <c r="J29" s="116" t="s">
        <v>143</v>
      </c>
      <c r="K29" s="116" t="s">
        <v>1702</v>
      </c>
      <c r="L29" s="296">
        <v>45809</v>
      </c>
      <c r="M29" s="116" t="s">
        <v>143</v>
      </c>
      <c r="N29" s="119" t="s">
        <v>2493</v>
      </c>
    </row>
    <row r="30" spans="1:14">
      <c r="A30" s="114">
        <v>22</v>
      </c>
      <c r="B30" s="126" t="s">
        <v>2171</v>
      </c>
      <c r="C30" s="116" t="s">
        <v>1721</v>
      </c>
      <c r="D30" s="116" t="s">
        <v>2147</v>
      </c>
      <c r="E30" s="124">
        <v>20</v>
      </c>
      <c r="F30" s="125" t="s">
        <v>2148</v>
      </c>
      <c r="G30" s="122" t="s">
        <v>2149</v>
      </c>
      <c r="H30" s="117">
        <v>1</v>
      </c>
      <c r="I30" s="118">
        <f t="shared" si="0"/>
        <v>20</v>
      </c>
      <c r="J30" s="116" t="s">
        <v>143</v>
      </c>
      <c r="K30" s="116" t="s">
        <v>1702</v>
      </c>
      <c r="L30" s="296">
        <v>45809</v>
      </c>
      <c r="M30" s="116" t="s">
        <v>143</v>
      </c>
      <c r="N30" s="119" t="s">
        <v>2493</v>
      </c>
    </row>
    <row r="31" spans="1:14">
      <c r="A31" s="114">
        <v>23</v>
      </c>
      <c r="B31" s="115" t="s">
        <v>2172</v>
      </c>
      <c r="C31" s="116" t="s">
        <v>1721</v>
      </c>
      <c r="D31" s="116" t="s">
        <v>2147</v>
      </c>
      <c r="E31" s="124">
        <v>20</v>
      </c>
      <c r="F31" s="125" t="s">
        <v>2148</v>
      </c>
      <c r="G31" s="116" t="s">
        <v>2149</v>
      </c>
      <c r="H31" s="117">
        <v>6.5</v>
      </c>
      <c r="I31" s="118">
        <f t="shared" si="0"/>
        <v>130</v>
      </c>
      <c r="J31" s="116" t="s">
        <v>143</v>
      </c>
      <c r="K31" s="116" t="s">
        <v>1702</v>
      </c>
      <c r="L31" s="296">
        <v>45809</v>
      </c>
      <c r="M31" s="116" t="s">
        <v>143</v>
      </c>
      <c r="N31" s="119" t="s">
        <v>2493</v>
      </c>
    </row>
    <row r="32" spans="1:14">
      <c r="A32" s="114">
        <v>24</v>
      </c>
      <c r="B32" s="115" t="s">
        <v>2173</v>
      </c>
      <c r="C32" s="116" t="s">
        <v>1721</v>
      </c>
      <c r="D32" s="116" t="s">
        <v>2147</v>
      </c>
      <c r="E32" s="124">
        <v>50</v>
      </c>
      <c r="F32" s="125" t="s">
        <v>2148</v>
      </c>
      <c r="G32" s="122" t="s">
        <v>2149</v>
      </c>
      <c r="H32" s="117">
        <v>5.75</v>
      </c>
      <c r="I32" s="118">
        <f t="shared" si="0"/>
        <v>287.5</v>
      </c>
      <c r="J32" s="116" t="s">
        <v>143</v>
      </c>
      <c r="K32" s="116" t="s">
        <v>1702</v>
      </c>
      <c r="L32" s="296">
        <v>45809</v>
      </c>
      <c r="M32" s="116" t="s">
        <v>143</v>
      </c>
      <c r="N32" s="119" t="s">
        <v>2493</v>
      </c>
    </row>
    <row r="33" spans="1:14">
      <c r="A33" s="114">
        <v>25</v>
      </c>
      <c r="B33" s="115" t="s">
        <v>2174</v>
      </c>
      <c r="C33" s="116" t="s">
        <v>1721</v>
      </c>
      <c r="D33" s="116" t="s">
        <v>2147</v>
      </c>
      <c r="E33" s="124">
        <v>4</v>
      </c>
      <c r="F33" s="125" t="s">
        <v>2148</v>
      </c>
      <c r="G33" s="116" t="s">
        <v>2149</v>
      </c>
      <c r="H33" s="117">
        <v>5</v>
      </c>
      <c r="I33" s="118">
        <f t="shared" si="0"/>
        <v>20</v>
      </c>
      <c r="J33" s="116" t="s">
        <v>143</v>
      </c>
      <c r="K33" s="116" t="s">
        <v>1702</v>
      </c>
      <c r="L33" s="296">
        <v>45809</v>
      </c>
      <c r="M33" s="116" t="s">
        <v>143</v>
      </c>
      <c r="N33" s="119" t="s">
        <v>2493</v>
      </c>
    </row>
    <row r="34" spans="1:14">
      <c r="A34" s="114">
        <v>26</v>
      </c>
      <c r="B34" s="115" t="s">
        <v>2175</v>
      </c>
      <c r="C34" s="116" t="s">
        <v>1721</v>
      </c>
      <c r="D34" s="116" t="s">
        <v>2147</v>
      </c>
      <c r="E34" s="124">
        <v>15</v>
      </c>
      <c r="F34" s="125" t="s">
        <v>2148</v>
      </c>
      <c r="G34" s="122" t="s">
        <v>2149</v>
      </c>
      <c r="H34" s="117">
        <v>19.68</v>
      </c>
      <c r="I34" s="118">
        <f t="shared" si="0"/>
        <v>295.2</v>
      </c>
      <c r="J34" s="116" t="s">
        <v>143</v>
      </c>
      <c r="K34" s="116" t="s">
        <v>1702</v>
      </c>
      <c r="L34" s="296">
        <v>45809</v>
      </c>
      <c r="M34" s="116" t="s">
        <v>143</v>
      </c>
      <c r="N34" s="119" t="s">
        <v>2493</v>
      </c>
    </row>
    <row r="35" spans="1:14">
      <c r="A35" s="114">
        <v>27</v>
      </c>
      <c r="B35" s="115" t="s">
        <v>2176</v>
      </c>
      <c r="C35" s="122" t="s">
        <v>1721</v>
      </c>
      <c r="D35" s="116" t="s">
        <v>2147</v>
      </c>
      <c r="E35" s="124">
        <v>20</v>
      </c>
      <c r="F35" s="125" t="s">
        <v>2148</v>
      </c>
      <c r="G35" s="116" t="s">
        <v>2149</v>
      </c>
      <c r="H35" s="117">
        <v>9.99</v>
      </c>
      <c r="I35" s="118">
        <f t="shared" si="0"/>
        <v>199.8</v>
      </c>
      <c r="J35" s="116" t="s">
        <v>143</v>
      </c>
      <c r="K35" s="116" t="s">
        <v>1702</v>
      </c>
      <c r="L35" s="296">
        <v>45809</v>
      </c>
      <c r="M35" s="116" t="s">
        <v>143</v>
      </c>
      <c r="N35" s="119" t="s">
        <v>2493</v>
      </c>
    </row>
    <row r="36" spans="1:14">
      <c r="A36" s="114">
        <v>28</v>
      </c>
      <c r="B36" s="115" t="s">
        <v>2177</v>
      </c>
      <c r="C36" s="122" t="s">
        <v>1721</v>
      </c>
      <c r="D36" s="116" t="s">
        <v>2147</v>
      </c>
      <c r="E36" s="124">
        <v>2</v>
      </c>
      <c r="F36" s="125" t="s">
        <v>2148</v>
      </c>
      <c r="G36" s="122" t="s">
        <v>2149</v>
      </c>
      <c r="H36" s="117">
        <v>29.95</v>
      </c>
      <c r="I36" s="118">
        <f t="shared" si="0"/>
        <v>59.9</v>
      </c>
      <c r="J36" s="116" t="s">
        <v>143</v>
      </c>
      <c r="K36" s="116" t="s">
        <v>1702</v>
      </c>
      <c r="L36" s="296">
        <v>45809</v>
      </c>
      <c r="M36" s="116" t="s">
        <v>143</v>
      </c>
      <c r="N36" s="119" t="s">
        <v>2493</v>
      </c>
    </row>
    <row r="37" spans="1:14" ht="24">
      <c r="A37" s="114">
        <v>29</v>
      </c>
      <c r="B37" s="126" t="s">
        <v>2178</v>
      </c>
      <c r="C37" s="116" t="s">
        <v>1721</v>
      </c>
      <c r="D37" s="116" t="s">
        <v>2147</v>
      </c>
      <c r="E37" s="124">
        <v>10</v>
      </c>
      <c r="F37" s="125" t="s">
        <v>2148</v>
      </c>
      <c r="G37" s="116" t="s">
        <v>2149</v>
      </c>
      <c r="H37" s="117">
        <v>44.17</v>
      </c>
      <c r="I37" s="118">
        <f t="shared" si="0"/>
        <v>441.70000000000005</v>
      </c>
      <c r="J37" s="116" t="s">
        <v>143</v>
      </c>
      <c r="K37" s="116" t="s">
        <v>1702</v>
      </c>
      <c r="L37" s="296">
        <v>45809</v>
      </c>
      <c r="M37" s="116" t="s">
        <v>143</v>
      </c>
      <c r="N37" s="119" t="s">
        <v>2493</v>
      </c>
    </row>
    <row r="38" spans="1:14" ht="24">
      <c r="A38" s="114">
        <v>30</v>
      </c>
      <c r="B38" s="126" t="s">
        <v>2179</v>
      </c>
      <c r="C38" s="116" t="s">
        <v>1721</v>
      </c>
      <c r="D38" s="116" t="s">
        <v>2147</v>
      </c>
      <c r="E38" s="124">
        <v>2</v>
      </c>
      <c r="F38" s="125" t="s">
        <v>2148</v>
      </c>
      <c r="G38" s="122" t="s">
        <v>2149</v>
      </c>
      <c r="H38" s="117">
        <v>25</v>
      </c>
      <c r="I38" s="118">
        <f t="shared" si="0"/>
        <v>50</v>
      </c>
      <c r="J38" s="116" t="s">
        <v>143</v>
      </c>
      <c r="K38" s="116" t="s">
        <v>1702</v>
      </c>
      <c r="L38" s="296">
        <v>45809</v>
      </c>
      <c r="M38" s="116" t="s">
        <v>143</v>
      </c>
      <c r="N38" s="119" t="s">
        <v>2493</v>
      </c>
    </row>
    <row r="39" spans="1:14" ht="24">
      <c r="A39" s="114">
        <v>31</v>
      </c>
      <c r="B39" s="126" t="s">
        <v>2180</v>
      </c>
      <c r="C39" s="116" t="s">
        <v>1721</v>
      </c>
      <c r="D39" s="116" t="s">
        <v>2147</v>
      </c>
      <c r="E39" s="124">
        <v>10</v>
      </c>
      <c r="F39" s="125" t="s">
        <v>2148</v>
      </c>
      <c r="G39" s="116" t="s">
        <v>2149</v>
      </c>
      <c r="H39" s="117">
        <v>21.3</v>
      </c>
      <c r="I39" s="118">
        <f t="shared" si="0"/>
        <v>213</v>
      </c>
      <c r="J39" s="116" t="s">
        <v>143</v>
      </c>
      <c r="K39" s="116" t="s">
        <v>1702</v>
      </c>
      <c r="L39" s="296">
        <v>45809</v>
      </c>
      <c r="M39" s="116" t="s">
        <v>143</v>
      </c>
      <c r="N39" s="119" t="s">
        <v>2493</v>
      </c>
    </row>
    <row r="40" spans="1:14">
      <c r="A40" s="114">
        <v>32</v>
      </c>
      <c r="B40" s="115" t="s">
        <v>2181</v>
      </c>
      <c r="C40" s="116" t="s">
        <v>1721</v>
      </c>
      <c r="D40" s="116" t="s">
        <v>2147</v>
      </c>
      <c r="E40" s="124">
        <v>2</v>
      </c>
      <c r="F40" s="125" t="s">
        <v>2148</v>
      </c>
      <c r="G40" s="116" t="s">
        <v>2149</v>
      </c>
      <c r="H40" s="117">
        <v>113.13</v>
      </c>
      <c r="I40" s="118">
        <f t="shared" si="0"/>
        <v>226.26</v>
      </c>
      <c r="J40" s="116" t="s">
        <v>143</v>
      </c>
      <c r="K40" s="116" t="s">
        <v>1702</v>
      </c>
      <c r="L40" s="296">
        <v>45809</v>
      </c>
      <c r="M40" s="116" t="s">
        <v>143</v>
      </c>
      <c r="N40" s="119" t="s">
        <v>2493</v>
      </c>
    </row>
    <row r="41" spans="1:14" ht="24">
      <c r="A41" s="114">
        <v>33</v>
      </c>
      <c r="B41" s="126" t="s">
        <v>2182</v>
      </c>
      <c r="C41" s="116" t="s">
        <v>1721</v>
      </c>
      <c r="D41" s="116" t="s">
        <v>2147</v>
      </c>
      <c r="E41" s="124">
        <v>10</v>
      </c>
      <c r="F41" s="125" t="s">
        <v>2148</v>
      </c>
      <c r="G41" s="116" t="s">
        <v>2149</v>
      </c>
      <c r="H41" s="117">
        <v>0.2</v>
      </c>
      <c r="I41" s="118">
        <f t="shared" si="0"/>
        <v>2</v>
      </c>
      <c r="J41" s="116" t="s">
        <v>143</v>
      </c>
      <c r="K41" s="116" t="s">
        <v>1702</v>
      </c>
      <c r="L41" s="296">
        <v>45809</v>
      </c>
      <c r="M41" s="116" t="s">
        <v>143</v>
      </c>
      <c r="N41" s="119" t="s">
        <v>2493</v>
      </c>
    </row>
    <row r="42" spans="1:14" ht="24">
      <c r="A42" s="114">
        <v>34</v>
      </c>
      <c r="B42" s="126" t="s">
        <v>2183</v>
      </c>
      <c r="C42" s="116" t="s">
        <v>1721</v>
      </c>
      <c r="D42" s="116" t="s">
        <v>2147</v>
      </c>
      <c r="E42" s="124">
        <v>8</v>
      </c>
      <c r="F42" s="125" t="s">
        <v>2148</v>
      </c>
      <c r="G42" s="116" t="s">
        <v>2149</v>
      </c>
      <c r="H42" s="117">
        <v>18.739999999999998</v>
      </c>
      <c r="I42" s="118">
        <f t="shared" si="0"/>
        <v>149.91999999999999</v>
      </c>
      <c r="J42" s="116" t="s">
        <v>143</v>
      </c>
      <c r="K42" s="116" t="s">
        <v>1702</v>
      </c>
      <c r="L42" s="296">
        <v>45809</v>
      </c>
      <c r="M42" s="116" t="s">
        <v>143</v>
      </c>
      <c r="N42" s="119" t="s">
        <v>2493</v>
      </c>
    </row>
    <row r="43" spans="1:14" ht="24">
      <c r="A43" s="114">
        <v>35</v>
      </c>
      <c r="B43" s="126" t="s">
        <v>2184</v>
      </c>
      <c r="C43" s="116" t="s">
        <v>1721</v>
      </c>
      <c r="D43" s="116" t="s">
        <v>2147</v>
      </c>
      <c r="E43" s="124">
        <v>30</v>
      </c>
      <c r="F43" s="124" t="s">
        <v>2185</v>
      </c>
      <c r="G43" s="116" t="s">
        <v>2149</v>
      </c>
      <c r="H43" s="117">
        <v>14.89</v>
      </c>
      <c r="I43" s="118">
        <f t="shared" si="0"/>
        <v>446.70000000000005</v>
      </c>
      <c r="J43" s="116" t="s">
        <v>143</v>
      </c>
      <c r="K43" s="116" t="s">
        <v>1702</v>
      </c>
      <c r="L43" s="296">
        <v>45809</v>
      </c>
      <c r="M43" s="116" t="s">
        <v>143</v>
      </c>
      <c r="N43" s="119" t="s">
        <v>2493</v>
      </c>
    </row>
    <row r="44" spans="1:14">
      <c r="A44" s="114">
        <v>36</v>
      </c>
      <c r="B44" s="126" t="s">
        <v>2186</v>
      </c>
      <c r="C44" s="116" t="s">
        <v>1721</v>
      </c>
      <c r="D44" s="116" t="s">
        <v>2147</v>
      </c>
      <c r="E44" s="124">
        <v>6</v>
      </c>
      <c r="F44" s="124" t="s">
        <v>2148</v>
      </c>
      <c r="G44" s="116" t="s">
        <v>2149</v>
      </c>
      <c r="H44" s="117">
        <v>3.6</v>
      </c>
      <c r="I44" s="118">
        <f t="shared" si="0"/>
        <v>21.6</v>
      </c>
      <c r="J44" s="116" t="s">
        <v>143</v>
      </c>
      <c r="K44" s="116" t="s">
        <v>1702</v>
      </c>
      <c r="L44" s="296">
        <v>45809</v>
      </c>
      <c r="M44" s="116" t="s">
        <v>143</v>
      </c>
      <c r="N44" s="119" t="s">
        <v>2493</v>
      </c>
    </row>
    <row r="45" spans="1:14">
      <c r="A45" s="114">
        <v>37</v>
      </c>
      <c r="B45" s="126" t="s">
        <v>2187</v>
      </c>
      <c r="C45" s="116" t="s">
        <v>2188</v>
      </c>
      <c r="D45" s="116" t="s">
        <v>2147</v>
      </c>
      <c r="E45" s="124">
        <v>50</v>
      </c>
      <c r="F45" s="124" t="s">
        <v>2148</v>
      </c>
      <c r="G45" s="116" t="s">
        <v>2149</v>
      </c>
      <c r="H45" s="117">
        <v>10</v>
      </c>
      <c r="I45" s="118">
        <f t="shared" si="0"/>
        <v>500</v>
      </c>
      <c r="J45" s="116" t="s">
        <v>143</v>
      </c>
      <c r="K45" s="116" t="s">
        <v>1702</v>
      </c>
      <c r="L45" s="296">
        <v>45809</v>
      </c>
      <c r="M45" s="116" t="s">
        <v>143</v>
      </c>
      <c r="N45" s="119" t="s">
        <v>2493</v>
      </c>
    </row>
    <row r="46" spans="1:14">
      <c r="A46" s="114">
        <v>38</v>
      </c>
      <c r="B46" s="115" t="s">
        <v>2494</v>
      </c>
      <c r="C46" s="116" t="s">
        <v>1721</v>
      </c>
      <c r="D46" s="116" t="s">
        <v>1731</v>
      </c>
      <c r="E46" s="116">
        <v>10</v>
      </c>
      <c r="F46" s="116" t="s">
        <v>2148</v>
      </c>
      <c r="G46" s="116" t="s">
        <v>2149</v>
      </c>
      <c r="H46" s="127">
        <v>100</v>
      </c>
      <c r="I46" s="128">
        <f t="shared" si="0"/>
        <v>1000</v>
      </c>
      <c r="J46" s="116" t="s">
        <v>12</v>
      </c>
      <c r="K46" s="116" t="s">
        <v>1702</v>
      </c>
      <c r="L46" s="296">
        <v>45809</v>
      </c>
      <c r="M46" s="116" t="s">
        <v>143</v>
      </c>
      <c r="N46" s="119" t="s">
        <v>2493</v>
      </c>
    </row>
    <row r="47" spans="1:14">
      <c r="A47" s="114">
        <v>39</v>
      </c>
      <c r="B47" s="115" t="s">
        <v>2189</v>
      </c>
      <c r="C47" s="116" t="s">
        <v>1721</v>
      </c>
      <c r="D47" s="116" t="s">
        <v>1731</v>
      </c>
      <c r="E47" s="116">
        <v>10</v>
      </c>
      <c r="F47" s="116" t="s">
        <v>2148</v>
      </c>
      <c r="G47" s="116" t="s">
        <v>2149</v>
      </c>
      <c r="H47" s="127">
        <v>100</v>
      </c>
      <c r="I47" s="128">
        <f t="shared" si="0"/>
        <v>1000</v>
      </c>
      <c r="J47" s="116" t="s">
        <v>12</v>
      </c>
      <c r="K47" s="116" t="s">
        <v>1702</v>
      </c>
      <c r="L47" s="296">
        <v>45809</v>
      </c>
      <c r="M47" s="116" t="s">
        <v>143</v>
      </c>
      <c r="N47" s="119" t="s">
        <v>2493</v>
      </c>
    </row>
    <row r="48" spans="1:14" ht="24">
      <c r="A48" s="114">
        <v>40</v>
      </c>
      <c r="B48" s="126" t="s">
        <v>2190</v>
      </c>
      <c r="C48" s="116" t="s">
        <v>2067</v>
      </c>
      <c r="D48" s="116" t="s">
        <v>1731</v>
      </c>
      <c r="E48" s="116">
        <v>5</v>
      </c>
      <c r="F48" s="116" t="s">
        <v>2148</v>
      </c>
      <c r="G48" s="116" t="s">
        <v>2149</v>
      </c>
      <c r="H48" s="129">
        <v>369</v>
      </c>
      <c r="I48" s="128">
        <f t="shared" si="0"/>
        <v>1845</v>
      </c>
      <c r="J48" s="116" t="s">
        <v>12</v>
      </c>
      <c r="K48" s="116" t="s">
        <v>1702</v>
      </c>
      <c r="L48" s="296">
        <v>45809</v>
      </c>
      <c r="M48" s="116" t="s">
        <v>143</v>
      </c>
      <c r="N48" s="119" t="s">
        <v>2493</v>
      </c>
    </row>
    <row r="49" spans="1:14">
      <c r="A49" s="114">
        <v>41</v>
      </c>
      <c r="B49" s="115" t="s">
        <v>2191</v>
      </c>
      <c r="C49" s="116" t="s">
        <v>2192</v>
      </c>
      <c r="D49" s="116" t="s">
        <v>1731</v>
      </c>
      <c r="E49" s="116">
        <v>5</v>
      </c>
      <c r="F49" s="116" t="s">
        <v>2148</v>
      </c>
      <c r="G49" s="116" t="s">
        <v>2193</v>
      </c>
      <c r="H49" s="127">
        <v>299</v>
      </c>
      <c r="I49" s="128">
        <f t="shared" si="0"/>
        <v>1495</v>
      </c>
      <c r="J49" s="116" t="s">
        <v>12</v>
      </c>
      <c r="K49" s="116" t="s">
        <v>1702</v>
      </c>
      <c r="L49" s="296">
        <v>45809</v>
      </c>
      <c r="M49" s="116" t="s">
        <v>143</v>
      </c>
      <c r="N49" s="119" t="s">
        <v>2493</v>
      </c>
    </row>
    <row r="50" spans="1:14">
      <c r="A50" s="114">
        <v>42</v>
      </c>
      <c r="B50" s="126" t="s">
        <v>2203</v>
      </c>
      <c r="C50" s="116" t="s">
        <v>1721</v>
      </c>
      <c r="D50" s="116" t="s">
        <v>1731</v>
      </c>
      <c r="E50" s="116">
        <v>1</v>
      </c>
      <c r="F50" s="116" t="s">
        <v>2148</v>
      </c>
      <c r="G50" s="116" t="s">
        <v>2149</v>
      </c>
      <c r="H50" s="297">
        <v>80000</v>
      </c>
      <c r="I50" s="298">
        <v>80000</v>
      </c>
      <c r="J50" s="116" t="s">
        <v>1702</v>
      </c>
      <c r="K50" s="116" t="s">
        <v>143</v>
      </c>
      <c r="L50" s="296">
        <v>45809</v>
      </c>
      <c r="M50" s="116" t="s">
        <v>143</v>
      </c>
      <c r="N50" s="119" t="s">
        <v>2493</v>
      </c>
    </row>
    <row r="51" spans="1:14">
      <c r="A51" s="114">
        <v>43</v>
      </c>
      <c r="B51" s="115" t="s">
        <v>2194</v>
      </c>
      <c r="C51" s="116" t="s">
        <v>1721</v>
      </c>
      <c r="D51" s="116" t="s">
        <v>1731</v>
      </c>
      <c r="E51" s="116">
        <v>2</v>
      </c>
      <c r="F51" s="116" t="s">
        <v>2148</v>
      </c>
      <c r="G51" s="116" t="s">
        <v>2149</v>
      </c>
      <c r="H51" s="118">
        <v>60</v>
      </c>
      <c r="I51" s="118">
        <f t="shared" ref="I51:I57" si="1">E51*H51</f>
        <v>120</v>
      </c>
      <c r="J51" s="116" t="s">
        <v>143</v>
      </c>
      <c r="K51" s="116" t="s">
        <v>1702</v>
      </c>
      <c r="L51" s="296">
        <v>45809</v>
      </c>
      <c r="M51" s="116" t="s">
        <v>143</v>
      </c>
      <c r="N51" s="119" t="s">
        <v>2493</v>
      </c>
    </row>
    <row r="52" spans="1:14">
      <c r="A52" s="114">
        <v>44</v>
      </c>
      <c r="B52" s="115" t="s">
        <v>2195</v>
      </c>
      <c r="C52" s="116" t="s">
        <v>1721</v>
      </c>
      <c r="D52" s="116" t="s">
        <v>2196</v>
      </c>
      <c r="E52" s="116">
        <v>2</v>
      </c>
      <c r="F52" s="116" t="s">
        <v>2148</v>
      </c>
      <c r="G52" s="116" t="s">
        <v>2149</v>
      </c>
      <c r="H52" s="118">
        <v>350</v>
      </c>
      <c r="I52" s="118">
        <f t="shared" si="1"/>
        <v>700</v>
      </c>
      <c r="J52" s="116" t="s">
        <v>143</v>
      </c>
      <c r="K52" s="116" t="s">
        <v>1702</v>
      </c>
      <c r="L52" s="296">
        <v>45809</v>
      </c>
      <c r="M52" s="116" t="s">
        <v>143</v>
      </c>
      <c r="N52" s="119" t="s">
        <v>2493</v>
      </c>
    </row>
    <row r="53" spans="1:14" ht="24">
      <c r="A53" s="114">
        <v>45</v>
      </c>
      <c r="B53" s="126" t="s">
        <v>2197</v>
      </c>
      <c r="C53" s="116" t="s">
        <v>1721</v>
      </c>
      <c r="D53" s="116" t="s">
        <v>1731</v>
      </c>
      <c r="E53" s="116">
        <v>2</v>
      </c>
      <c r="F53" s="116" t="s">
        <v>2148</v>
      </c>
      <c r="G53" s="116" t="s">
        <v>2149</v>
      </c>
      <c r="H53" s="118">
        <v>6500</v>
      </c>
      <c r="I53" s="118">
        <f t="shared" si="1"/>
        <v>13000</v>
      </c>
      <c r="J53" s="116" t="s">
        <v>143</v>
      </c>
      <c r="K53" s="116" t="s">
        <v>1702</v>
      </c>
      <c r="L53" s="296">
        <v>45809</v>
      </c>
      <c r="M53" s="116" t="s">
        <v>143</v>
      </c>
      <c r="N53" s="119" t="s">
        <v>2493</v>
      </c>
    </row>
    <row r="54" spans="1:14" ht="35.5">
      <c r="A54" s="114">
        <v>46</v>
      </c>
      <c r="B54" s="126" t="s">
        <v>2198</v>
      </c>
      <c r="C54" s="116" t="s">
        <v>1721</v>
      </c>
      <c r="D54" s="116" t="s">
        <v>1731</v>
      </c>
      <c r="E54" s="116">
        <v>4</v>
      </c>
      <c r="F54" s="116" t="s">
        <v>2148</v>
      </c>
      <c r="G54" s="116" t="s">
        <v>2149</v>
      </c>
      <c r="H54" s="130">
        <v>2399</v>
      </c>
      <c r="I54" s="118">
        <f t="shared" si="1"/>
        <v>9596</v>
      </c>
      <c r="J54" s="116" t="s">
        <v>143</v>
      </c>
      <c r="K54" s="116" t="s">
        <v>1702</v>
      </c>
      <c r="L54" s="296">
        <v>45809</v>
      </c>
      <c r="M54" s="116" t="s">
        <v>143</v>
      </c>
      <c r="N54" s="119" t="s">
        <v>2493</v>
      </c>
    </row>
    <row r="55" spans="1:14">
      <c r="A55" s="114">
        <v>47</v>
      </c>
      <c r="B55" s="131" t="s">
        <v>2199</v>
      </c>
      <c r="C55" s="116" t="s">
        <v>1721</v>
      </c>
      <c r="D55" s="116" t="s">
        <v>1731</v>
      </c>
      <c r="E55" s="116">
        <v>4</v>
      </c>
      <c r="F55" s="116" t="s">
        <v>2148</v>
      </c>
      <c r="G55" s="116" t="s">
        <v>2149</v>
      </c>
      <c r="H55" s="118">
        <v>289.89999999999998</v>
      </c>
      <c r="I55" s="118">
        <f t="shared" si="1"/>
        <v>1159.5999999999999</v>
      </c>
      <c r="J55" s="116" t="s">
        <v>143</v>
      </c>
      <c r="K55" s="116" t="s">
        <v>1702</v>
      </c>
      <c r="L55" s="296">
        <v>45809</v>
      </c>
      <c r="M55" s="116" t="s">
        <v>143</v>
      </c>
      <c r="N55" s="119" t="s">
        <v>2493</v>
      </c>
    </row>
    <row r="56" spans="1:14">
      <c r="A56" s="114">
        <v>48</v>
      </c>
      <c r="B56" s="132" t="s">
        <v>2200</v>
      </c>
      <c r="C56" s="116" t="s">
        <v>1721</v>
      </c>
      <c r="D56" s="116" t="s">
        <v>1731</v>
      </c>
      <c r="E56" s="120">
        <v>2</v>
      </c>
      <c r="F56" s="116" t="s">
        <v>2148</v>
      </c>
      <c r="G56" s="116" t="s">
        <v>2149</v>
      </c>
      <c r="H56" s="118">
        <v>50</v>
      </c>
      <c r="I56" s="118">
        <f t="shared" si="1"/>
        <v>100</v>
      </c>
      <c r="J56" s="116" t="s">
        <v>143</v>
      </c>
      <c r="K56" s="116" t="s">
        <v>1702</v>
      </c>
      <c r="L56" s="296">
        <v>45809</v>
      </c>
      <c r="M56" s="116" t="s">
        <v>143</v>
      </c>
      <c r="N56" s="119" t="s">
        <v>2493</v>
      </c>
    </row>
    <row r="57" spans="1:14">
      <c r="A57" s="114">
        <v>49</v>
      </c>
      <c r="B57" s="136" t="s">
        <v>2495</v>
      </c>
      <c r="C57" s="116" t="s">
        <v>1721</v>
      </c>
      <c r="D57" s="116" t="s">
        <v>1731</v>
      </c>
      <c r="E57" s="116">
        <v>4</v>
      </c>
      <c r="F57" s="116" t="s">
        <v>2148</v>
      </c>
      <c r="G57" s="116" t="s">
        <v>2149</v>
      </c>
      <c r="H57" s="117">
        <v>1099</v>
      </c>
      <c r="I57" s="118">
        <f t="shared" si="1"/>
        <v>4396</v>
      </c>
      <c r="J57" s="116" t="s">
        <v>143</v>
      </c>
      <c r="K57" s="116" t="s">
        <v>1702</v>
      </c>
      <c r="L57" s="296">
        <v>45809</v>
      </c>
      <c r="M57" s="116" t="s">
        <v>143</v>
      </c>
      <c r="N57" s="119" t="s">
        <v>2493</v>
      </c>
    </row>
    <row r="58" spans="1:14" ht="26.5">
      <c r="A58" s="114">
        <v>50</v>
      </c>
      <c r="B58" s="133" t="s">
        <v>2204</v>
      </c>
      <c r="C58" s="116" t="s">
        <v>64</v>
      </c>
      <c r="D58" s="116" t="s">
        <v>2205</v>
      </c>
      <c r="E58" s="116">
        <v>2</v>
      </c>
      <c r="F58" s="116" t="s">
        <v>2206</v>
      </c>
      <c r="G58" s="116" t="s">
        <v>2149</v>
      </c>
      <c r="H58" s="117">
        <v>600</v>
      </c>
      <c r="I58" s="134">
        <f>E58*H58</f>
        <v>1200</v>
      </c>
      <c r="J58" s="116" t="s">
        <v>12</v>
      </c>
      <c r="K58" s="116" t="s">
        <v>48</v>
      </c>
      <c r="L58" s="296">
        <v>45809</v>
      </c>
      <c r="M58" s="116" t="s">
        <v>107</v>
      </c>
      <c r="N58" s="299" t="s">
        <v>2493</v>
      </c>
    </row>
    <row r="59" spans="1:14" ht="39.5">
      <c r="A59" s="114">
        <v>51</v>
      </c>
      <c r="B59" s="133" t="s">
        <v>2496</v>
      </c>
      <c r="C59" s="116" t="s">
        <v>64</v>
      </c>
      <c r="D59" s="116" t="s">
        <v>2497</v>
      </c>
      <c r="E59" s="116">
        <v>15</v>
      </c>
      <c r="F59" s="116" t="s">
        <v>2206</v>
      </c>
      <c r="G59" s="116" t="s">
        <v>2149</v>
      </c>
      <c r="H59" s="117">
        <v>170.33</v>
      </c>
      <c r="I59" s="134">
        <f>E59*H59</f>
        <v>2554.9500000000003</v>
      </c>
      <c r="J59" s="116" t="s">
        <v>12</v>
      </c>
      <c r="K59" s="116" t="s">
        <v>48</v>
      </c>
      <c r="L59" s="296">
        <v>45809</v>
      </c>
      <c r="M59" s="116" t="s">
        <v>107</v>
      </c>
      <c r="N59" s="299" t="s">
        <v>2493</v>
      </c>
    </row>
    <row r="60" spans="1:14">
      <c r="A60" s="114">
        <v>52</v>
      </c>
      <c r="B60" s="115" t="s">
        <v>2219</v>
      </c>
      <c r="C60" s="116" t="s">
        <v>2192</v>
      </c>
      <c r="D60" s="116" t="s">
        <v>2213</v>
      </c>
      <c r="E60" s="116">
        <v>60</v>
      </c>
      <c r="F60" s="116" t="s">
        <v>2220</v>
      </c>
      <c r="G60" s="116" t="s">
        <v>2149</v>
      </c>
      <c r="H60" s="117">
        <v>12</v>
      </c>
      <c r="I60" s="134">
        <f>E60*H60</f>
        <v>720</v>
      </c>
      <c r="J60" s="116" t="s">
        <v>12</v>
      </c>
      <c r="K60" s="116" t="s">
        <v>48</v>
      </c>
      <c r="L60" s="296">
        <v>45809</v>
      </c>
      <c r="M60" s="116" t="s">
        <v>143</v>
      </c>
      <c r="N60" s="299" t="s">
        <v>2493</v>
      </c>
    </row>
    <row r="61" spans="1:14" ht="15.5">
      <c r="G61" s="137" t="s">
        <v>2222</v>
      </c>
      <c r="H61" s="137"/>
      <c r="I61" s="138">
        <f>SUM(I9:I60)</f>
        <v>125509.43000000001</v>
      </c>
    </row>
  </sheetData>
  <mergeCells count="3">
    <mergeCell ref="A1:N1"/>
    <mergeCell ref="A3:N3"/>
    <mergeCell ref="A5:N5"/>
  </mergeCells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F0C45-09DD-4749-80BE-2D5D07DCA8CD}">
  <dimension ref="A1:N143"/>
  <sheetViews>
    <sheetView workbookViewId="0">
      <selection activeCell="I13" sqref="I13"/>
    </sheetView>
  </sheetViews>
  <sheetFormatPr defaultRowHeight="14.5"/>
  <cols>
    <col min="2" max="2" width="37" customWidth="1"/>
    <col min="9" max="9" width="24.1796875" customWidth="1"/>
    <col min="12" max="12" width="18.54296875" customWidth="1"/>
  </cols>
  <sheetData>
    <row r="1" spans="1:14" ht="15" thickBot="1"/>
    <row r="2" spans="1:14" ht="17.5" thickBot="1">
      <c r="A2" s="103" t="s">
        <v>2514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5"/>
    </row>
    <row r="3" spans="1:14" ht="17.5" thickBot="1">
      <c r="A3" s="106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ht="17.5" thickBot="1">
      <c r="A4" s="103" t="s">
        <v>2144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9"/>
    </row>
    <row r="5" spans="1:14" ht="15" thickBot="1">
      <c r="A5" s="110"/>
    </row>
    <row r="6" spans="1:14" ht="17.5" thickBot="1">
      <c r="A6" s="103"/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9"/>
    </row>
    <row r="7" spans="1:14" ht="17">
      <c r="A7" s="106"/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</row>
    <row r="8" spans="1:14">
      <c r="A8" s="110"/>
    </row>
    <row r="9" spans="1:14" ht="43">
      <c r="A9" s="111" t="s">
        <v>1819</v>
      </c>
      <c r="B9" s="111" t="s">
        <v>1964</v>
      </c>
      <c r="C9" s="111" t="s">
        <v>1965</v>
      </c>
      <c r="D9" s="111" t="s">
        <v>0</v>
      </c>
      <c r="E9" s="111" t="s">
        <v>1966</v>
      </c>
      <c r="F9" s="111" t="s">
        <v>7</v>
      </c>
      <c r="G9" s="111" t="s">
        <v>1967</v>
      </c>
      <c r="H9" s="111" t="s">
        <v>2145</v>
      </c>
      <c r="I9" s="112" t="s">
        <v>2</v>
      </c>
      <c r="J9" s="113" t="s">
        <v>3</v>
      </c>
      <c r="K9" s="113" t="s">
        <v>4</v>
      </c>
      <c r="L9" s="113" t="s">
        <v>1968</v>
      </c>
      <c r="M9" s="113" t="s">
        <v>6</v>
      </c>
      <c r="N9" s="113" t="s">
        <v>10</v>
      </c>
    </row>
    <row r="10" spans="1:14">
      <c r="A10" s="114">
        <v>1</v>
      </c>
      <c r="B10" s="115" t="s">
        <v>2146</v>
      </c>
      <c r="C10" s="116" t="s">
        <v>1721</v>
      </c>
      <c r="D10" s="116" t="s">
        <v>2147</v>
      </c>
      <c r="E10" s="116">
        <v>60</v>
      </c>
      <c r="F10" s="116" t="s">
        <v>2148</v>
      </c>
      <c r="G10" s="116" t="s">
        <v>2149</v>
      </c>
      <c r="H10" s="117">
        <v>1.2</v>
      </c>
      <c r="I10" s="118">
        <f>E10*H10</f>
        <v>72</v>
      </c>
      <c r="J10" s="116" t="s">
        <v>143</v>
      </c>
      <c r="K10" s="116" t="s">
        <v>1702</v>
      </c>
      <c r="L10" s="296">
        <v>45809</v>
      </c>
      <c r="M10" s="116" t="s">
        <v>143</v>
      </c>
      <c r="N10" s="119" t="s">
        <v>2515</v>
      </c>
    </row>
    <row r="11" spans="1:14">
      <c r="A11" s="114">
        <v>2</v>
      </c>
      <c r="B11" s="115" t="s">
        <v>2151</v>
      </c>
      <c r="C11" s="116" t="s">
        <v>1721</v>
      </c>
      <c r="D11" s="116" t="s">
        <v>2147</v>
      </c>
      <c r="E11" s="120">
        <v>48</v>
      </c>
      <c r="F11" s="116" t="s">
        <v>2148</v>
      </c>
      <c r="G11" s="116" t="s">
        <v>2149</v>
      </c>
      <c r="H11" s="117">
        <v>1.2</v>
      </c>
      <c r="I11" s="118">
        <f t="shared" ref="I11:I41" si="0">E11*H11</f>
        <v>57.599999999999994</v>
      </c>
      <c r="J11" s="116" t="s">
        <v>143</v>
      </c>
      <c r="K11" s="116" t="s">
        <v>1702</v>
      </c>
      <c r="L11" s="296">
        <v>45809</v>
      </c>
      <c r="M11" s="116" t="s">
        <v>143</v>
      </c>
      <c r="N11" s="119" t="s">
        <v>2515</v>
      </c>
    </row>
    <row r="12" spans="1:14">
      <c r="A12" s="114">
        <v>3</v>
      </c>
      <c r="B12" s="115" t="s">
        <v>2152</v>
      </c>
      <c r="C12" s="116" t="s">
        <v>1721</v>
      </c>
      <c r="D12" s="116" t="s">
        <v>2147</v>
      </c>
      <c r="E12" s="116">
        <v>48</v>
      </c>
      <c r="F12" s="116" t="s">
        <v>2148</v>
      </c>
      <c r="G12" s="116" t="s">
        <v>2149</v>
      </c>
      <c r="H12" s="117">
        <v>1.2</v>
      </c>
      <c r="I12" s="118">
        <f t="shared" si="0"/>
        <v>57.599999999999994</v>
      </c>
      <c r="J12" s="116" t="s">
        <v>143</v>
      </c>
      <c r="K12" s="116" t="s">
        <v>1702</v>
      </c>
      <c r="L12" s="296">
        <v>45809</v>
      </c>
      <c r="M12" s="116" t="s">
        <v>143</v>
      </c>
      <c r="N12" s="119" t="s">
        <v>2515</v>
      </c>
    </row>
    <row r="13" spans="1:14">
      <c r="A13" s="114">
        <v>4</v>
      </c>
      <c r="B13" s="115" t="s">
        <v>2153</v>
      </c>
      <c r="C13" s="116" t="s">
        <v>1721</v>
      </c>
      <c r="D13" s="116" t="s">
        <v>2147</v>
      </c>
      <c r="E13" s="116">
        <v>24</v>
      </c>
      <c r="F13" s="116" t="s">
        <v>2148</v>
      </c>
      <c r="G13" s="116" t="s">
        <v>2149</v>
      </c>
      <c r="H13" s="117">
        <v>1.8</v>
      </c>
      <c r="I13" s="118">
        <f t="shared" si="0"/>
        <v>43.2</v>
      </c>
      <c r="J13" s="116" t="s">
        <v>143</v>
      </c>
      <c r="K13" s="116" t="s">
        <v>1702</v>
      </c>
      <c r="L13" s="296">
        <v>45809</v>
      </c>
      <c r="M13" s="116" t="s">
        <v>143</v>
      </c>
      <c r="N13" s="119" t="s">
        <v>2515</v>
      </c>
    </row>
    <row r="14" spans="1:14">
      <c r="A14" s="114">
        <v>5</v>
      </c>
      <c r="B14" s="115" t="s">
        <v>2154</v>
      </c>
      <c r="C14" s="116" t="s">
        <v>1721</v>
      </c>
      <c r="D14" s="116" t="s">
        <v>2147</v>
      </c>
      <c r="E14" s="116">
        <v>24</v>
      </c>
      <c r="F14" s="116" t="s">
        <v>2148</v>
      </c>
      <c r="G14" s="116" t="s">
        <v>2149</v>
      </c>
      <c r="H14" s="117">
        <v>1.8</v>
      </c>
      <c r="I14" s="118">
        <f t="shared" si="0"/>
        <v>43.2</v>
      </c>
      <c r="J14" s="116" t="s">
        <v>143</v>
      </c>
      <c r="K14" s="116" t="s">
        <v>1702</v>
      </c>
      <c r="L14" s="296">
        <v>45809</v>
      </c>
      <c r="M14" s="116" t="s">
        <v>143</v>
      </c>
      <c r="N14" s="119" t="s">
        <v>2515</v>
      </c>
    </row>
    <row r="15" spans="1:14">
      <c r="A15" s="114">
        <v>6</v>
      </c>
      <c r="B15" s="115" t="s">
        <v>2155</v>
      </c>
      <c r="C15" s="116" t="s">
        <v>1721</v>
      </c>
      <c r="D15" s="116" t="s">
        <v>2147</v>
      </c>
      <c r="E15" s="116">
        <v>24</v>
      </c>
      <c r="F15" s="116" t="s">
        <v>2156</v>
      </c>
      <c r="G15" s="116" t="s">
        <v>2149</v>
      </c>
      <c r="H15" s="117">
        <v>1.8</v>
      </c>
      <c r="I15" s="118">
        <f t="shared" si="0"/>
        <v>43.2</v>
      </c>
      <c r="J15" s="116" t="s">
        <v>143</v>
      </c>
      <c r="K15" s="116" t="s">
        <v>1702</v>
      </c>
      <c r="L15" s="296">
        <v>45809</v>
      </c>
      <c r="M15" s="116" t="s">
        <v>143</v>
      </c>
      <c r="N15" s="119" t="s">
        <v>2515</v>
      </c>
    </row>
    <row r="16" spans="1:14">
      <c r="A16" s="114">
        <v>7</v>
      </c>
      <c r="B16" s="121" t="s">
        <v>2516</v>
      </c>
      <c r="C16" s="116" t="s">
        <v>1721</v>
      </c>
      <c r="D16" s="116" t="s">
        <v>2147</v>
      </c>
      <c r="E16" s="116">
        <v>6</v>
      </c>
      <c r="F16" s="116" t="s">
        <v>2148</v>
      </c>
      <c r="G16" s="116" t="s">
        <v>2149</v>
      </c>
      <c r="H16" s="117">
        <v>29.9</v>
      </c>
      <c r="I16" s="118">
        <f t="shared" si="0"/>
        <v>179.39999999999998</v>
      </c>
      <c r="J16" s="116" t="s">
        <v>143</v>
      </c>
      <c r="K16" s="116" t="s">
        <v>1702</v>
      </c>
      <c r="L16" s="296">
        <v>45809</v>
      </c>
      <c r="M16" s="116" t="s">
        <v>143</v>
      </c>
      <c r="N16" s="119" t="s">
        <v>2515</v>
      </c>
    </row>
    <row r="17" spans="1:14">
      <c r="A17" s="114">
        <v>8</v>
      </c>
      <c r="B17" s="121" t="s">
        <v>2517</v>
      </c>
      <c r="C17" s="116" t="s">
        <v>1721</v>
      </c>
      <c r="D17" s="116" t="s">
        <v>2147</v>
      </c>
      <c r="E17" s="116">
        <v>3</v>
      </c>
      <c r="F17" s="116" t="s">
        <v>2148</v>
      </c>
      <c r="G17" s="116" t="s">
        <v>2149</v>
      </c>
      <c r="H17" s="117">
        <v>37.5</v>
      </c>
      <c r="I17" s="118">
        <f t="shared" si="0"/>
        <v>112.5</v>
      </c>
      <c r="J17" s="116" t="s">
        <v>143</v>
      </c>
      <c r="K17" s="116" t="s">
        <v>1702</v>
      </c>
      <c r="L17" s="296">
        <v>45809</v>
      </c>
      <c r="M17" s="116" t="s">
        <v>143</v>
      </c>
      <c r="N17" s="119" t="s">
        <v>2515</v>
      </c>
    </row>
    <row r="18" spans="1:14">
      <c r="A18" s="114">
        <v>10</v>
      </c>
      <c r="B18" s="115" t="s">
        <v>2160</v>
      </c>
      <c r="C18" s="116" t="s">
        <v>1721</v>
      </c>
      <c r="D18" s="116" t="s">
        <v>2147</v>
      </c>
      <c r="E18" s="116">
        <v>48</v>
      </c>
      <c r="F18" s="116" t="s">
        <v>2148</v>
      </c>
      <c r="G18" s="116" t="s">
        <v>2149</v>
      </c>
      <c r="H18" s="117">
        <v>1</v>
      </c>
      <c r="I18" s="118">
        <f t="shared" si="0"/>
        <v>48</v>
      </c>
      <c r="J18" s="116" t="s">
        <v>143</v>
      </c>
      <c r="K18" s="116" t="s">
        <v>1702</v>
      </c>
      <c r="L18" s="296">
        <v>45809</v>
      </c>
      <c r="M18" s="116" t="s">
        <v>143</v>
      </c>
      <c r="N18" s="119" t="s">
        <v>2515</v>
      </c>
    </row>
    <row r="19" spans="1:14">
      <c r="A19" s="114">
        <v>10</v>
      </c>
      <c r="B19" s="115" t="s">
        <v>2161</v>
      </c>
      <c r="C19" s="116" t="s">
        <v>1721</v>
      </c>
      <c r="D19" s="116" t="s">
        <v>2147</v>
      </c>
      <c r="E19" s="116">
        <v>200</v>
      </c>
      <c r="F19" s="116" t="s">
        <v>2156</v>
      </c>
      <c r="G19" s="116" t="s">
        <v>2149</v>
      </c>
      <c r="H19" s="117">
        <v>32.9</v>
      </c>
      <c r="I19" s="118">
        <f t="shared" si="0"/>
        <v>6580</v>
      </c>
      <c r="J19" s="116" t="s">
        <v>143</v>
      </c>
      <c r="K19" s="116" t="s">
        <v>1702</v>
      </c>
      <c r="L19" s="296">
        <v>45809</v>
      </c>
      <c r="M19" s="116" t="s">
        <v>143</v>
      </c>
      <c r="N19" s="119" t="s">
        <v>2515</v>
      </c>
    </row>
    <row r="20" spans="1:14">
      <c r="A20" s="114">
        <v>12</v>
      </c>
      <c r="B20" s="115" t="s">
        <v>2162</v>
      </c>
      <c r="C20" s="116" t="s">
        <v>1721</v>
      </c>
      <c r="D20" s="116" t="s">
        <v>2147</v>
      </c>
      <c r="E20" s="116">
        <v>10</v>
      </c>
      <c r="F20" s="116" t="s">
        <v>2071</v>
      </c>
      <c r="G20" s="116" t="s">
        <v>2149</v>
      </c>
      <c r="H20" s="117">
        <v>34.9</v>
      </c>
      <c r="I20" s="118">
        <f t="shared" si="0"/>
        <v>349</v>
      </c>
      <c r="J20" s="116" t="s">
        <v>143</v>
      </c>
      <c r="K20" s="116" t="s">
        <v>1702</v>
      </c>
      <c r="L20" s="296">
        <v>45809</v>
      </c>
      <c r="M20" s="116" t="s">
        <v>143</v>
      </c>
      <c r="N20" s="119" t="s">
        <v>2515</v>
      </c>
    </row>
    <row r="21" spans="1:14">
      <c r="A21" s="114">
        <v>13</v>
      </c>
      <c r="B21" s="115" t="s">
        <v>2163</v>
      </c>
      <c r="C21" s="116" t="s">
        <v>1721</v>
      </c>
      <c r="D21" s="116" t="s">
        <v>2147</v>
      </c>
      <c r="E21" s="116">
        <v>10</v>
      </c>
      <c r="F21" s="116" t="s">
        <v>2071</v>
      </c>
      <c r="G21" s="116" t="s">
        <v>2149</v>
      </c>
      <c r="H21" s="117">
        <v>13.5</v>
      </c>
      <c r="I21" s="118">
        <f t="shared" si="0"/>
        <v>135</v>
      </c>
      <c r="J21" s="116" t="s">
        <v>143</v>
      </c>
      <c r="K21" s="116" t="s">
        <v>1702</v>
      </c>
      <c r="L21" s="296">
        <v>45809</v>
      </c>
      <c r="M21" s="116" t="s">
        <v>143</v>
      </c>
      <c r="N21" s="119" t="s">
        <v>2515</v>
      </c>
    </row>
    <row r="22" spans="1:14">
      <c r="A22" s="114">
        <v>14</v>
      </c>
      <c r="B22" s="115" t="s">
        <v>2164</v>
      </c>
      <c r="C22" s="122" t="s">
        <v>1721</v>
      </c>
      <c r="D22" s="116" t="s">
        <v>2147</v>
      </c>
      <c r="E22" s="116">
        <v>5</v>
      </c>
      <c r="F22" s="116" t="s">
        <v>2071</v>
      </c>
      <c r="G22" s="116" t="s">
        <v>2149</v>
      </c>
      <c r="H22" s="117">
        <v>14.9</v>
      </c>
      <c r="I22" s="118">
        <f t="shared" si="0"/>
        <v>74.5</v>
      </c>
      <c r="J22" s="116" t="s">
        <v>143</v>
      </c>
      <c r="K22" s="116" t="s">
        <v>1702</v>
      </c>
      <c r="L22" s="296">
        <v>45809</v>
      </c>
      <c r="M22" s="116" t="s">
        <v>143</v>
      </c>
      <c r="N22" s="119" t="s">
        <v>2515</v>
      </c>
    </row>
    <row r="23" spans="1:14">
      <c r="A23" s="114">
        <v>15</v>
      </c>
      <c r="B23" s="123" t="s">
        <v>2165</v>
      </c>
      <c r="C23" s="122" t="s">
        <v>1721</v>
      </c>
      <c r="D23" s="116" t="s">
        <v>2147</v>
      </c>
      <c r="E23" s="116">
        <v>50</v>
      </c>
      <c r="F23" s="116" t="s">
        <v>2071</v>
      </c>
      <c r="G23" s="122" t="s">
        <v>2149</v>
      </c>
      <c r="H23" s="117">
        <v>22.9</v>
      </c>
      <c r="I23" s="118">
        <f t="shared" si="0"/>
        <v>1145</v>
      </c>
      <c r="J23" s="116" t="s">
        <v>143</v>
      </c>
      <c r="K23" s="116" t="s">
        <v>1702</v>
      </c>
      <c r="L23" s="296">
        <v>45809</v>
      </c>
      <c r="M23" s="116" t="s">
        <v>143</v>
      </c>
      <c r="N23" s="119" t="s">
        <v>2515</v>
      </c>
    </row>
    <row r="24" spans="1:14">
      <c r="A24" s="114">
        <v>16</v>
      </c>
      <c r="B24" s="115" t="s">
        <v>2166</v>
      </c>
      <c r="C24" s="116" t="s">
        <v>1721</v>
      </c>
      <c r="D24" s="116" t="s">
        <v>2147</v>
      </c>
      <c r="E24" s="116">
        <v>36</v>
      </c>
      <c r="F24" s="116" t="s">
        <v>2148</v>
      </c>
      <c r="G24" s="116" t="s">
        <v>2149</v>
      </c>
      <c r="H24" s="117">
        <v>2.4</v>
      </c>
      <c r="I24" s="118">
        <f t="shared" si="0"/>
        <v>86.399999999999991</v>
      </c>
      <c r="J24" s="116" t="s">
        <v>143</v>
      </c>
      <c r="K24" s="116" t="s">
        <v>1702</v>
      </c>
      <c r="L24" s="296">
        <v>45809</v>
      </c>
      <c r="M24" s="116" t="s">
        <v>143</v>
      </c>
      <c r="N24" s="119" t="s">
        <v>2515</v>
      </c>
    </row>
    <row r="25" spans="1:14">
      <c r="A25" s="114">
        <v>17</v>
      </c>
      <c r="B25" s="115" t="s">
        <v>2167</v>
      </c>
      <c r="C25" s="116" t="s">
        <v>1721</v>
      </c>
      <c r="D25" s="116" t="s">
        <v>2147</v>
      </c>
      <c r="E25" s="116">
        <v>12</v>
      </c>
      <c r="F25" s="122" t="s">
        <v>2148</v>
      </c>
      <c r="G25" s="122" t="s">
        <v>2149</v>
      </c>
      <c r="H25" s="117">
        <v>5.7</v>
      </c>
      <c r="I25" s="118">
        <f t="shared" si="0"/>
        <v>68.400000000000006</v>
      </c>
      <c r="J25" s="116" t="s">
        <v>143</v>
      </c>
      <c r="K25" s="116" t="s">
        <v>1702</v>
      </c>
      <c r="L25" s="296">
        <v>45809</v>
      </c>
      <c r="M25" s="116" t="s">
        <v>143</v>
      </c>
      <c r="N25" s="119" t="s">
        <v>2515</v>
      </c>
    </row>
    <row r="26" spans="1:14">
      <c r="A26" s="114">
        <v>18</v>
      </c>
      <c r="B26" s="115" t="s">
        <v>2168</v>
      </c>
      <c r="C26" s="122" t="s">
        <v>1721</v>
      </c>
      <c r="D26" s="116" t="s">
        <v>2147</v>
      </c>
      <c r="E26" s="116">
        <v>12</v>
      </c>
      <c r="F26" s="116" t="s">
        <v>2148</v>
      </c>
      <c r="G26" s="116" t="s">
        <v>2149</v>
      </c>
      <c r="H26" s="117">
        <v>7.9</v>
      </c>
      <c r="I26" s="118">
        <f t="shared" si="0"/>
        <v>94.800000000000011</v>
      </c>
      <c r="J26" s="116" t="s">
        <v>143</v>
      </c>
      <c r="K26" s="116" t="s">
        <v>1702</v>
      </c>
      <c r="L26" s="296">
        <v>45809</v>
      </c>
      <c r="M26" s="116" t="s">
        <v>143</v>
      </c>
      <c r="N26" s="119" t="s">
        <v>2515</v>
      </c>
    </row>
    <row r="27" spans="1:14">
      <c r="A27" s="114">
        <v>19</v>
      </c>
      <c r="B27" s="115" t="s">
        <v>2169</v>
      </c>
      <c r="C27" s="116" t="s">
        <v>1721</v>
      </c>
      <c r="D27" s="116" t="s">
        <v>2147</v>
      </c>
      <c r="E27" s="116">
        <v>12</v>
      </c>
      <c r="F27" s="122" t="s">
        <v>2148</v>
      </c>
      <c r="G27" s="122" t="s">
        <v>2149</v>
      </c>
      <c r="H27" s="117">
        <v>2.4500000000000002</v>
      </c>
      <c r="I27" s="118">
        <f t="shared" si="0"/>
        <v>29.400000000000002</v>
      </c>
      <c r="J27" s="116" t="s">
        <v>143</v>
      </c>
      <c r="K27" s="116" t="s">
        <v>1702</v>
      </c>
      <c r="L27" s="296">
        <v>45809</v>
      </c>
      <c r="M27" s="116" t="s">
        <v>143</v>
      </c>
      <c r="N27" s="119" t="s">
        <v>2515</v>
      </c>
    </row>
    <row r="28" spans="1:14" ht="24">
      <c r="A28" s="114">
        <v>20</v>
      </c>
      <c r="B28" s="126" t="s">
        <v>2518</v>
      </c>
      <c r="C28" s="116" t="s">
        <v>1721</v>
      </c>
      <c r="D28" s="116" t="s">
        <v>2147</v>
      </c>
      <c r="E28" s="124">
        <v>300</v>
      </c>
      <c r="F28" s="125" t="s">
        <v>2148</v>
      </c>
      <c r="G28" s="116" t="s">
        <v>2149</v>
      </c>
      <c r="H28" s="117">
        <v>2</v>
      </c>
      <c r="I28" s="118">
        <f t="shared" si="0"/>
        <v>600</v>
      </c>
      <c r="J28" s="116" t="s">
        <v>143</v>
      </c>
      <c r="K28" s="116" t="s">
        <v>1702</v>
      </c>
      <c r="L28" s="296">
        <v>45809</v>
      </c>
      <c r="M28" s="116" t="s">
        <v>143</v>
      </c>
      <c r="N28" s="119" t="s">
        <v>2515</v>
      </c>
    </row>
    <row r="29" spans="1:14">
      <c r="A29" s="114">
        <v>21</v>
      </c>
      <c r="B29" s="126" t="s">
        <v>2519</v>
      </c>
      <c r="C29" s="122" t="s">
        <v>1721</v>
      </c>
      <c r="D29" s="116" t="s">
        <v>2147</v>
      </c>
      <c r="E29" s="124">
        <v>12</v>
      </c>
      <c r="F29" s="125" t="s">
        <v>2148</v>
      </c>
      <c r="G29" s="122" t="s">
        <v>2149</v>
      </c>
      <c r="H29" s="117">
        <v>5.61</v>
      </c>
      <c r="I29" s="118">
        <f t="shared" si="0"/>
        <v>67.320000000000007</v>
      </c>
      <c r="J29" s="116" t="s">
        <v>143</v>
      </c>
      <c r="K29" s="116" t="s">
        <v>1702</v>
      </c>
      <c r="L29" s="296">
        <v>45809</v>
      </c>
      <c r="M29" s="116" t="s">
        <v>143</v>
      </c>
      <c r="N29" s="119" t="s">
        <v>2515</v>
      </c>
    </row>
    <row r="30" spans="1:14">
      <c r="A30" s="114">
        <v>22</v>
      </c>
      <c r="B30" s="115" t="s">
        <v>2170</v>
      </c>
      <c r="C30" s="122" t="s">
        <v>1721</v>
      </c>
      <c r="D30" s="116" t="s">
        <v>2147</v>
      </c>
      <c r="E30" s="124">
        <v>100</v>
      </c>
      <c r="F30" s="125" t="s">
        <v>2148</v>
      </c>
      <c r="G30" s="116" t="s">
        <v>2149</v>
      </c>
      <c r="H30" s="117">
        <v>1</v>
      </c>
      <c r="I30" s="118">
        <f t="shared" si="0"/>
        <v>100</v>
      </c>
      <c r="J30" s="116" t="s">
        <v>143</v>
      </c>
      <c r="K30" s="116" t="s">
        <v>1702</v>
      </c>
      <c r="L30" s="296">
        <v>45809</v>
      </c>
      <c r="M30" s="116" t="s">
        <v>143</v>
      </c>
      <c r="N30" s="119" t="s">
        <v>2515</v>
      </c>
    </row>
    <row r="31" spans="1:14" ht="24">
      <c r="A31" s="114">
        <v>23</v>
      </c>
      <c r="B31" s="126" t="s">
        <v>2171</v>
      </c>
      <c r="C31" s="116" t="s">
        <v>1721</v>
      </c>
      <c r="D31" s="116" t="s">
        <v>2147</v>
      </c>
      <c r="E31" s="124">
        <v>100</v>
      </c>
      <c r="F31" s="125" t="s">
        <v>2148</v>
      </c>
      <c r="G31" s="122" t="s">
        <v>2149</v>
      </c>
      <c r="H31" s="117">
        <v>1</v>
      </c>
      <c r="I31" s="118">
        <f t="shared" si="0"/>
        <v>100</v>
      </c>
      <c r="J31" s="116" t="s">
        <v>143</v>
      </c>
      <c r="K31" s="116" t="s">
        <v>1702</v>
      </c>
      <c r="L31" s="296">
        <v>45809</v>
      </c>
      <c r="M31" s="116" t="s">
        <v>143</v>
      </c>
      <c r="N31" s="119" t="s">
        <v>2515</v>
      </c>
    </row>
    <row r="32" spans="1:14">
      <c r="A32" s="114">
        <v>24</v>
      </c>
      <c r="B32" s="115" t="s">
        <v>2172</v>
      </c>
      <c r="C32" s="116" t="s">
        <v>1721</v>
      </c>
      <c r="D32" s="116" t="s">
        <v>2147</v>
      </c>
      <c r="E32" s="124">
        <v>12</v>
      </c>
      <c r="F32" s="125" t="s">
        <v>2148</v>
      </c>
      <c r="G32" s="116" t="s">
        <v>2149</v>
      </c>
      <c r="H32" s="117">
        <v>6.5</v>
      </c>
      <c r="I32" s="118">
        <f t="shared" si="0"/>
        <v>78</v>
      </c>
      <c r="J32" s="116" t="s">
        <v>143</v>
      </c>
      <c r="K32" s="116" t="s">
        <v>1702</v>
      </c>
      <c r="L32" s="296">
        <v>45809</v>
      </c>
      <c r="M32" s="116" t="s">
        <v>143</v>
      </c>
      <c r="N32" s="119" t="s">
        <v>2515</v>
      </c>
    </row>
    <row r="33" spans="1:14">
      <c r="A33" s="114">
        <v>25</v>
      </c>
      <c r="B33" s="115" t="s">
        <v>2173</v>
      </c>
      <c r="C33" s="116" t="s">
        <v>1721</v>
      </c>
      <c r="D33" s="116" t="s">
        <v>2147</v>
      </c>
      <c r="E33" s="124">
        <v>100</v>
      </c>
      <c r="F33" s="125" t="s">
        <v>2148</v>
      </c>
      <c r="G33" s="122" t="s">
        <v>2149</v>
      </c>
      <c r="H33" s="117">
        <v>5.75</v>
      </c>
      <c r="I33" s="118">
        <f t="shared" si="0"/>
        <v>575</v>
      </c>
      <c r="J33" s="116" t="s">
        <v>143</v>
      </c>
      <c r="K33" s="116" t="s">
        <v>1702</v>
      </c>
      <c r="L33" s="296">
        <v>45809</v>
      </c>
      <c r="M33" s="116" t="s">
        <v>143</v>
      </c>
      <c r="N33" s="119" t="s">
        <v>2515</v>
      </c>
    </row>
    <row r="34" spans="1:14">
      <c r="A34" s="114">
        <v>26</v>
      </c>
      <c r="B34" s="115" t="s">
        <v>2174</v>
      </c>
      <c r="C34" s="116" t="s">
        <v>1721</v>
      </c>
      <c r="D34" s="116" t="s">
        <v>2147</v>
      </c>
      <c r="E34" s="124">
        <v>6</v>
      </c>
      <c r="F34" s="125" t="s">
        <v>2148</v>
      </c>
      <c r="G34" s="116" t="s">
        <v>2149</v>
      </c>
      <c r="H34" s="117">
        <v>5</v>
      </c>
      <c r="I34" s="118">
        <f t="shared" si="0"/>
        <v>30</v>
      </c>
      <c r="J34" s="116" t="s">
        <v>143</v>
      </c>
      <c r="K34" s="116" t="s">
        <v>1702</v>
      </c>
      <c r="L34" s="296">
        <v>45809</v>
      </c>
      <c r="M34" s="116" t="s">
        <v>143</v>
      </c>
      <c r="N34" s="119" t="s">
        <v>2515</v>
      </c>
    </row>
    <row r="35" spans="1:14">
      <c r="A35" s="114">
        <v>27</v>
      </c>
      <c r="B35" s="115" t="s">
        <v>2175</v>
      </c>
      <c r="C35" s="116" t="s">
        <v>1721</v>
      </c>
      <c r="D35" s="116" t="s">
        <v>2147</v>
      </c>
      <c r="E35" s="124">
        <v>6</v>
      </c>
      <c r="F35" s="125" t="s">
        <v>2148</v>
      </c>
      <c r="G35" s="122" t="s">
        <v>2149</v>
      </c>
      <c r="H35" s="117">
        <v>19.68</v>
      </c>
      <c r="I35" s="118">
        <f t="shared" si="0"/>
        <v>118.08</v>
      </c>
      <c r="J35" s="116" t="s">
        <v>143</v>
      </c>
      <c r="K35" s="116" t="s">
        <v>1702</v>
      </c>
      <c r="L35" s="296">
        <v>45809</v>
      </c>
      <c r="M35" s="116" t="s">
        <v>143</v>
      </c>
      <c r="N35" s="119" t="s">
        <v>2515</v>
      </c>
    </row>
    <row r="36" spans="1:14">
      <c r="A36" s="114">
        <v>28</v>
      </c>
      <c r="B36" s="115" t="s">
        <v>2176</v>
      </c>
      <c r="C36" s="122" t="s">
        <v>1721</v>
      </c>
      <c r="D36" s="116" t="s">
        <v>2147</v>
      </c>
      <c r="E36" s="124">
        <v>24</v>
      </c>
      <c r="F36" s="125" t="s">
        <v>2148</v>
      </c>
      <c r="G36" s="116" t="s">
        <v>2149</v>
      </c>
      <c r="H36" s="117">
        <v>9.99</v>
      </c>
      <c r="I36" s="118">
        <f t="shared" si="0"/>
        <v>239.76</v>
      </c>
      <c r="J36" s="116" t="s">
        <v>143</v>
      </c>
      <c r="K36" s="116" t="s">
        <v>1702</v>
      </c>
      <c r="L36" s="296">
        <v>45809</v>
      </c>
      <c r="M36" s="116" t="s">
        <v>143</v>
      </c>
      <c r="N36" s="119" t="s">
        <v>2515</v>
      </c>
    </row>
    <row r="37" spans="1:14">
      <c r="A37" s="114">
        <v>29</v>
      </c>
      <c r="B37" s="115" t="s">
        <v>2177</v>
      </c>
      <c r="C37" s="122" t="s">
        <v>1721</v>
      </c>
      <c r="D37" s="116" t="s">
        <v>2147</v>
      </c>
      <c r="E37" s="124">
        <v>4</v>
      </c>
      <c r="F37" s="125" t="s">
        <v>2148</v>
      </c>
      <c r="G37" s="122" t="s">
        <v>2149</v>
      </c>
      <c r="H37" s="117">
        <v>29.95</v>
      </c>
      <c r="I37" s="118">
        <f t="shared" si="0"/>
        <v>119.8</v>
      </c>
      <c r="J37" s="116" t="s">
        <v>143</v>
      </c>
      <c r="K37" s="116" t="s">
        <v>1702</v>
      </c>
      <c r="L37" s="296">
        <v>45809</v>
      </c>
      <c r="M37" s="116" t="s">
        <v>143</v>
      </c>
      <c r="N37" s="119" t="s">
        <v>2515</v>
      </c>
    </row>
    <row r="38" spans="1:14" ht="24">
      <c r="A38" s="114">
        <v>30</v>
      </c>
      <c r="B38" s="126" t="s">
        <v>2178</v>
      </c>
      <c r="C38" s="116" t="s">
        <v>1721</v>
      </c>
      <c r="D38" s="116" t="s">
        <v>2147</v>
      </c>
      <c r="E38" s="124">
        <v>4</v>
      </c>
      <c r="F38" s="125" t="s">
        <v>2148</v>
      </c>
      <c r="G38" s="116" t="s">
        <v>2149</v>
      </c>
      <c r="H38" s="117">
        <v>44.17</v>
      </c>
      <c r="I38" s="118">
        <f t="shared" si="0"/>
        <v>176.68</v>
      </c>
      <c r="J38" s="116" t="s">
        <v>143</v>
      </c>
      <c r="K38" s="116" t="s">
        <v>1702</v>
      </c>
      <c r="L38" s="296">
        <v>45809</v>
      </c>
      <c r="M38" s="116" t="s">
        <v>143</v>
      </c>
      <c r="N38" s="119" t="s">
        <v>2515</v>
      </c>
    </row>
    <row r="39" spans="1:14" ht="24">
      <c r="A39" s="114">
        <v>31</v>
      </c>
      <c r="B39" s="126" t="s">
        <v>2179</v>
      </c>
      <c r="C39" s="116" t="s">
        <v>1721</v>
      </c>
      <c r="D39" s="116" t="s">
        <v>2147</v>
      </c>
      <c r="E39" s="124">
        <v>12</v>
      </c>
      <c r="F39" s="125" t="s">
        <v>2148</v>
      </c>
      <c r="G39" s="122" t="s">
        <v>2149</v>
      </c>
      <c r="H39" s="117">
        <v>25</v>
      </c>
      <c r="I39" s="118">
        <f t="shared" si="0"/>
        <v>300</v>
      </c>
      <c r="J39" s="116" t="s">
        <v>143</v>
      </c>
      <c r="K39" s="116" t="s">
        <v>1702</v>
      </c>
      <c r="L39" s="296">
        <v>45809</v>
      </c>
      <c r="M39" s="116" t="s">
        <v>143</v>
      </c>
      <c r="N39" s="119" t="s">
        <v>2515</v>
      </c>
    </row>
    <row r="40" spans="1:14" ht="24">
      <c r="A40" s="114">
        <v>32</v>
      </c>
      <c r="B40" s="126" t="s">
        <v>2180</v>
      </c>
      <c r="C40" s="116" t="s">
        <v>1721</v>
      </c>
      <c r="D40" s="116" t="s">
        <v>2147</v>
      </c>
      <c r="E40" s="124">
        <v>6</v>
      </c>
      <c r="F40" s="125" t="s">
        <v>2148</v>
      </c>
      <c r="G40" s="116" t="s">
        <v>2149</v>
      </c>
      <c r="H40" s="117">
        <v>21.3</v>
      </c>
      <c r="I40" s="118">
        <f t="shared" si="0"/>
        <v>127.80000000000001</v>
      </c>
      <c r="J40" s="116" t="s">
        <v>143</v>
      </c>
      <c r="K40" s="116" t="s">
        <v>1702</v>
      </c>
      <c r="L40" s="296">
        <v>45809</v>
      </c>
      <c r="M40" s="116" t="s">
        <v>143</v>
      </c>
      <c r="N40" s="119" t="s">
        <v>2515</v>
      </c>
    </row>
    <row r="41" spans="1:14">
      <c r="A41" s="114">
        <v>33</v>
      </c>
      <c r="B41" s="115" t="s">
        <v>2181</v>
      </c>
      <c r="C41" s="116" t="s">
        <v>1721</v>
      </c>
      <c r="D41" s="116" t="s">
        <v>2147</v>
      </c>
      <c r="E41" s="124">
        <v>2</v>
      </c>
      <c r="F41" s="125" t="s">
        <v>2148</v>
      </c>
      <c r="G41" s="116" t="s">
        <v>2149</v>
      </c>
      <c r="H41" s="117">
        <v>113.13</v>
      </c>
      <c r="I41" s="118">
        <f t="shared" si="0"/>
        <v>226.26</v>
      </c>
      <c r="J41" s="116" t="s">
        <v>143</v>
      </c>
      <c r="K41" s="116" t="s">
        <v>1702</v>
      </c>
      <c r="L41" s="296">
        <v>45809</v>
      </c>
      <c r="M41" s="116" t="s">
        <v>143</v>
      </c>
      <c r="N41" s="119" t="s">
        <v>2515</v>
      </c>
    </row>
    <row r="42" spans="1:14" ht="24">
      <c r="A42" s="114">
        <v>34</v>
      </c>
      <c r="B42" s="126" t="s">
        <v>2182</v>
      </c>
      <c r="C42" s="116" t="s">
        <v>1721</v>
      </c>
      <c r="D42" s="116" t="s">
        <v>2147</v>
      </c>
      <c r="E42" s="124">
        <v>100</v>
      </c>
      <c r="F42" s="125" t="s">
        <v>2148</v>
      </c>
      <c r="G42" s="116" t="s">
        <v>2149</v>
      </c>
      <c r="H42" s="117">
        <v>0.2</v>
      </c>
      <c r="I42" s="118">
        <f>E42*H42</f>
        <v>20</v>
      </c>
      <c r="J42" s="116" t="s">
        <v>143</v>
      </c>
      <c r="K42" s="116" t="s">
        <v>1702</v>
      </c>
      <c r="L42" s="296">
        <v>45809</v>
      </c>
      <c r="M42" s="116" t="s">
        <v>143</v>
      </c>
      <c r="N42" s="119" t="s">
        <v>2515</v>
      </c>
    </row>
    <row r="43" spans="1:14" ht="24">
      <c r="A43" s="114">
        <v>35</v>
      </c>
      <c r="B43" s="126" t="s">
        <v>2183</v>
      </c>
      <c r="C43" s="116" t="s">
        <v>1721</v>
      </c>
      <c r="D43" s="116" t="s">
        <v>2147</v>
      </c>
      <c r="E43" s="124">
        <v>5</v>
      </c>
      <c r="F43" s="125" t="s">
        <v>2148</v>
      </c>
      <c r="G43" s="116" t="s">
        <v>2149</v>
      </c>
      <c r="H43" s="117">
        <v>18.739999999999998</v>
      </c>
      <c r="I43" s="118">
        <f>E43*H43</f>
        <v>93.699999999999989</v>
      </c>
      <c r="J43" s="116" t="s">
        <v>143</v>
      </c>
      <c r="K43" s="116" t="s">
        <v>1702</v>
      </c>
      <c r="L43" s="296">
        <v>45809</v>
      </c>
      <c r="M43" s="116" t="s">
        <v>143</v>
      </c>
      <c r="N43" s="119" t="s">
        <v>2515</v>
      </c>
    </row>
    <row r="44" spans="1:14" ht="35.5">
      <c r="A44" s="114">
        <v>36</v>
      </c>
      <c r="B44" s="126" t="s">
        <v>2184</v>
      </c>
      <c r="C44" s="116" t="s">
        <v>1721</v>
      </c>
      <c r="D44" s="116" t="s">
        <v>2147</v>
      </c>
      <c r="E44" s="124">
        <v>20</v>
      </c>
      <c r="F44" s="124" t="s">
        <v>2185</v>
      </c>
      <c r="G44" s="116" t="s">
        <v>2149</v>
      </c>
      <c r="H44" s="117">
        <v>14.89</v>
      </c>
      <c r="I44" s="118">
        <f>E44*H44</f>
        <v>297.8</v>
      </c>
      <c r="J44" s="116" t="s">
        <v>143</v>
      </c>
      <c r="K44" s="116" t="s">
        <v>1702</v>
      </c>
      <c r="L44" s="296">
        <v>45809</v>
      </c>
      <c r="M44" s="116" t="s">
        <v>143</v>
      </c>
      <c r="N44" s="119" t="s">
        <v>2515</v>
      </c>
    </row>
    <row r="45" spans="1:14">
      <c r="A45" s="114">
        <v>37</v>
      </c>
      <c r="B45" s="126" t="s">
        <v>2186</v>
      </c>
      <c r="C45" s="116" t="s">
        <v>1721</v>
      </c>
      <c r="D45" s="116" t="s">
        <v>2147</v>
      </c>
      <c r="E45" s="124">
        <v>12</v>
      </c>
      <c r="F45" s="124" t="s">
        <v>2148</v>
      </c>
      <c r="G45" s="116" t="s">
        <v>2149</v>
      </c>
      <c r="H45" s="117">
        <v>3.6</v>
      </c>
      <c r="I45" s="118">
        <f>E45*H45</f>
        <v>43.2</v>
      </c>
      <c r="J45" s="116" t="s">
        <v>143</v>
      </c>
      <c r="K45" s="116" t="s">
        <v>1702</v>
      </c>
      <c r="L45" s="296">
        <v>45809</v>
      </c>
      <c r="M45" s="116" t="s">
        <v>143</v>
      </c>
      <c r="N45" s="119" t="s">
        <v>2515</v>
      </c>
    </row>
    <row r="46" spans="1:14">
      <c r="A46" s="114">
        <v>38</v>
      </c>
      <c r="B46" s="115" t="s">
        <v>2498</v>
      </c>
      <c r="C46" s="116" t="s">
        <v>1721</v>
      </c>
      <c r="D46" s="116" t="s">
        <v>1731</v>
      </c>
      <c r="E46" s="116">
        <v>5</v>
      </c>
      <c r="F46" s="116" t="s">
        <v>2148</v>
      </c>
      <c r="G46" s="116" t="s">
        <v>2149</v>
      </c>
      <c r="H46" s="127">
        <v>184</v>
      </c>
      <c r="I46" s="128">
        <f>E46*H46</f>
        <v>920</v>
      </c>
      <c r="J46" s="116" t="s">
        <v>12</v>
      </c>
      <c r="K46" s="116" t="s">
        <v>1702</v>
      </c>
      <c r="L46" s="296">
        <v>45809</v>
      </c>
      <c r="M46" s="116" t="s">
        <v>143</v>
      </c>
      <c r="N46" s="119" t="s">
        <v>2499</v>
      </c>
    </row>
    <row r="47" spans="1:14" ht="47">
      <c r="A47" s="114">
        <v>39</v>
      </c>
      <c r="B47" s="126" t="s">
        <v>2500</v>
      </c>
      <c r="C47" s="116" t="s">
        <v>1721</v>
      </c>
      <c r="D47" s="116" t="s">
        <v>1731</v>
      </c>
      <c r="E47" s="116">
        <v>4</v>
      </c>
      <c r="F47" s="116" t="s">
        <v>2148</v>
      </c>
      <c r="G47" s="116" t="s">
        <v>2149</v>
      </c>
      <c r="H47" s="135">
        <v>32.159999999999997</v>
      </c>
      <c r="I47" s="128">
        <f t="shared" ref="I47:I60" si="1">E47*H47</f>
        <v>128.63999999999999</v>
      </c>
      <c r="J47" s="116" t="s">
        <v>12</v>
      </c>
      <c r="K47" s="116" t="s">
        <v>1702</v>
      </c>
      <c r="L47" s="296">
        <v>45809</v>
      </c>
      <c r="M47" s="116" t="s">
        <v>143</v>
      </c>
      <c r="N47" s="119" t="s">
        <v>2499</v>
      </c>
    </row>
    <row r="48" spans="1:14" ht="47">
      <c r="A48" s="114">
        <v>40</v>
      </c>
      <c r="B48" s="151" t="s">
        <v>2501</v>
      </c>
      <c r="C48" s="116" t="s">
        <v>1721</v>
      </c>
      <c r="D48" s="116" t="s">
        <v>1731</v>
      </c>
      <c r="E48" s="116">
        <v>1</v>
      </c>
      <c r="F48" s="116" t="s">
        <v>2148</v>
      </c>
      <c r="G48" s="116" t="s">
        <v>2149</v>
      </c>
      <c r="H48" s="127">
        <v>499.9</v>
      </c>
      <c r="I48" s="128">
        <f t="shared" si="1"/>
        <v>499.9</v>
      </c>
      <c r="J48" s="116" t="s">
        <v>12</v>
      </c>
      <c r="K48" s="116" t="s">
        <v>1702</v>
      </c>
      <c r="L48" s="296">
        <v>45809</v>
      </c>
      <c r="M48" s="116" t="s">
        <v>143</v>
      </c>
      <c r="N48" s="119" t="s">
        <v>2499</v>
      </c>
    </row>
    <row r="49" spans="1:14" ht="35.5">
      <c r="A49" s="114">
        <v>41</v>
      </c>
      <c r="B49" s="126" t="s">
        <v>2502</v>
      </c>
      <c r="C49" s="116" t="s">
        <v>1721</v>
      </c>
      <c r="D49" s="116" t="s">
        <v>1731</v>
      </c>
      <c r="E49" s="116">
        <v>2</v>
      </c>
      <c r="F49" s="116" t="s">
        <v>2148</v>
      </c>
      <c r="G49" s="116" t="s">
        <v>2149</v>
      </c>
      <c r="H49" s="127">
        <v>271.51</v>
      </c>
      <c r="I49" s="128">
        <f t="shared" si="1"/>
        <v>543.02</v>
      </c>
      <c r="J49" s="116" t="s">
        <v>12</v>
      </c>
      <c r="K49" s="116" t="s">
        <v>1702</v>
      </c>
      <c r="L49" s="296">
        <v>45809</v>
      </c>
      <c r="M49" s="116" t="s">
        <v>143</v>
      </c>
      <c r="N49" s="119" t="s">
        <v>2499</v>
      </c>
    </row>
    <row r="50" spans="1:14">
      <c r="A50" s="114">
        <v>42</v>
      </c>
      <c r="B50" s="126" t="s">
        <v>2503</v>
      </c>
      <c r="C50" s="116" t="s">
        <v>1721</v>
      </c>
      <c r="D50" s="116" t="s">
        <v>1731</v>
      </c>
      <c r="E50" s="116">
        <v>2</v>
      </c>
      <c r="F50" s="116" t="s">
        <v>2148</v>
      </c>
      <c r="G50" s="116" t="s">
        <v>2149</v>
      </c>
      <c r="H50" s="135">
        <v>31.6</v>
      </c>
      <c r="I50" s="128">
        <f t="shared" si="1"/>
        <v>63.2</v>
      </c>
      <c r="J50" s="116" t="s">
        <v>12</v>
      </c>
      <c r="K50" s="116" t="s">
        <v>1702</v>
      </c>
      <c r="L50" s="296">
        <v>45809</v>
      </c>
      <c r="M50" s="116" t="s">
        <v>143</v>
      </c>
      <c r="N50" s="119" t="s">
        <v>2499</v>
      </c>
    </row>
    <row r="51" spans="1:14" ht="24">
      <c r="A51" s="114">
        <v>43</v>
      </c>
      <c r="B51" s="126" t="s">
        <v>2504</v>
      </c>
      <c r="C51" s="116" t="s">
        <v>1721</v>
      </c>
      <c r="D51" s="116" t="s">
        <v>1731</v>
      </c>
      <c r="E51" s="116">
        <v>5</v>
      </c>
      <c r="F51" s="116" t="s">
        <v>2148</v>
      </c>
      <c r="G51" s="116" t="s">
        <v>2149</v>
      </c>
      <c r="H51" s="135">
        <v>19</v>
      </c>
      <c r="I51" s="128">
        <f t="shared" si="1"/>
        <v>95</v>
      </c>
      <c r="J51" s="116" t="s">
        <v>12</v>
      </c>
      <c r="K51" s="116" t="s">
        <v>1702</v>
      </c>
      <c r="L51" s="296">
        <v>45809</v>
      </c>
      <c r="M51" s="116" t="s">
        <v>143</v>
      </c>
      <c r="N51" s="119" t="s">
        <v>2499</v>
      </c>
    </row>
    <row r="52" spans="1:14">
      <c r="A52" s="114">
        <v>44</v>
      </c>
      <c r="B52" s="126" t="s">
        <v>2505</v>
      </c>
      <c r="C52" s="116" t="s">
        <v>1721</v>
      </c>
      <c r="D52" s="116" t="s">
        <v>1731</v>
      </c>
      <c r="E52" s="116">
        <v>5</v>
      </c>
      <c r="F52" s="116" t="s">
        <v>2148</v>
      </c>
      <c r="G52" s="116" t="s">
        <v>2149</v>
      </c>
      <c r="H52" s="135">
        <v>34.99</v>
      </c>
      <c r="I52" s="128">
        <f t="shared" si="1"/>
        <v>174.95000000000002</v>
      </c>
      <c r="J52" s="116" t="s">
        <v>12</v>
      </c>
      <c r="K52" s="116" t="s">
        <v>1702</v>
      </c>
      <c r="L52" s="296">
        <v>45809</v>
      </c>
      <c r="M52" s="116" t="s">
        <v>143</v>
      </c>
      <c r="N52" s="119" t="s">
        <v>2499</v>
      </c>
    </row>
    <row r="53" spans="1:14" ht="35.5">
      <c r="A53" s="114">
        <v>45</v>
      </c>
      <c r="B53" s="126" t="s">
        <v>2506</v>
      </c>
      <c r="C53" s="116" t="s">
        <v>1721</v>
      </c>
      <c r="D53" s="116" t="s">
        <v>1731</v>
      </c>
      <c r="E53" s="116">
        <v>1</v>
      </c>
      <c r="F53" s="116" t="s">
        <v>2148</v>
      </c>
      <c r="G53" s="116" t="s">
        <v>2149</v>
      </c>
      <c r="H53" s="135">
        <v>59.99</v>
      </c>
      <c r="I53" s="128">
        <f t="shared" si="1"/>
        <v>59.99</v>
      </c>
      <c r="J53" s="116" t="s">
        <v>12</v>
      </c>
      <c r="K53" s="116" t="s">
        <v>1702</v>
      </c>
      <c r="L53" s="296">
        <v>45809</v>
      </c>
      <c r="M53" s="116" t="s">
        <v>143</v>
      </c>
      <c r="N53" s="119" t="s">
        <v>2499</v>
      </c>
    </row>
    <row r="54" spans="1:14">
      <c r="A54" s="114">
        <v>46</v>
      </c>
      <c r="B54" s="126" t="s">
        <v>2507</v>
      </c>
      <c r="C54" s="116" t="s">
        <v>1721</v>
      </c>
      <c r="D54" s="116" t="s">
        <v>1731</v>
      </c>
      <c r="E54" s="116">
        <v>2</v>
      </c>
      <c r="F54" s="116" t="s">
        <v>2148</v>
      </c>
      <c r="G54" s="116" t="s">
        <v>2149</v>
      </c>
      <c r="H54" s="135">
        <v>37.49</v>
      </c>
      <c r="I54" s="128">
        <f t="shared" si="1"/>
        <v>74.98</v>
      </c>
      <c r="J54" s="116" t="s">
        <v>12</v>
      </c>
      <c r="K54" s="116" t="s">
        <v>1702</v>
      </c>
      <c r="L54" s="296">
        <v>45809</v>
      </c>
      <c r="M54" s="116" t="s">
        <v>143</v>
      </c>
      <c r="N54" s="119" t="s">
        <v>2499</v>
      </c>
    </row>
    <row r="55" spans="1:14">
      <c r="A55" s="114">
        <v>47</v>
      </c>
      <c r="B55" s="126" t="s">
        <v>2508</v>
      </c>
      <c r="C55" s="116" t="s">
        <v>1721</v>
      </c>
      <c r="D55" s="116" t="s">
        <v>1731</v>
      </c>
      <c r="E55" s="116">
        <v>2</v>
      </c>
      <c r="F55" s="116" t="s">
        <v>2148</v>
      </c>
      <c r="G55" s="116" t="s">
        <v>2149</v>
      </c>
      <c r="H55" s="135">
        <v>26.64</v>
      </c>
      <c r="I55" s="128">
        <f t="shared" si="1"/>
        <v>53.28</v>
      </c>
      <c r="J55" s="116" t="s">
        <v>12</v>
      </c>
      <c r="K55" s="116" t="s">
        <v>1702</v>
      </c>
      <c r="L55" s="296">
        <v>45809</v>
      </c>
      <c r="M55" s="116" t="s">
        <v>143</v>
      </c>
      <c r="N55" s="119" t="s">
        <v>2499</v>
      </c>
    </row>
    <row r="56" spans="1:14">
      <c r="A56" s="114">
        <v>48</v>
      </c>
      <c r="B56" s="126" t="s">
        <v>2509</v>
      </c>
      <c r="C56" s="116" t="s">
        <v>1721</v>
      </c>
      <c r="D56" s="116" t="s">
        <v>1731</v>
      </c>
      <c r="E56" s="116">
        <v>6</v>
      </c>
      <c r="F56" s="116" t="s">
        <v>2148</v>
      </c>
      <c r="G56" s="116" t="s">
        <v>2149</v>
      </c>
      <c r="H56" s="135">
        <v>49.89</v>
      </c>
      <c r="I56" s="128">
        <f t="shared" si="1"/>
        <v>299.34000000000003</v>
      </c>
      <c r="J56" s="116" t="s">
        <v>12</v>
      </c>
      <c r="K56" s="116" t="s">
        <v>1702</v>
      </c>
      <c r="L56" s="296">
        <v>45809</v>
      </c>
      <c r="M56" s="116" t="s">
        <v>143</v>
      </c>
      <c r="N56" s="119" t="s">
        <v>2499</v>
      </c>
    </row>
    <row r="57" spans="1:14">
      <c r="A57" s="114">
        <v>49</v>
      </c>
      <c r="B57" s="126" t="s">
        <v>2510</v>
      </c>
      <c r="C57" s="116" t="s">
        <v>1721</v>
      </c>
      <c r="D57" s="116" t="s">
        <v>1731</v>
      </c>
      <c r="E57" s="116">
        <v>1</v>
      </c>
      <c r="F57" s="116" t="s">
        <v>2148</v>
      </c>
      <c r="G57" s="116" t="s">
        <v>2149</v>
      </c>
      <c r="H57" s="135">
        <v>43.89</v>
      </c>
      <c r="I57" s="128">
        <f t="shared" si="1"/>
        <v>43.89</v>
      </c>
      <c r="J57" s="116" t="s">
        <v>12</v>
      </c>
      <c r="K57" s="116" t="s">
        <v>1702</v>
      </c>
      <c r="L57" s="296">
        <v>45809</v>
      </c>
      <c r="M57" s="116" t="s">
        <v>143</v>
      </c>
      <c r="N57" s="119" t="s">
        <v>2499</v>
      </c>
    </row>
    <row r="58" spans="1:14" ht="24">
      <c r="A58" s="114">
        <v>50</v>
      </c>
      <c r="B58" s="126" t="s">
        <v>2511</v>
      </c>
      <c r="C58" s="116" t="s">
        <v>1721</v>
      </c>
      <c r="D58" s="116" t="s">
        <v>1731</v>
      </c>
      <c r="E58" s="116">
        <v>5</v>
      </c>
      <c r="F58" s="116" t="s">
        <v>2148</v>
      </c>
      <c r="G58" s="116" t="s">
        <v>2149</v>
      </c>
      <c r="H58" s="135">
        <v>72.069999999999993</v>
      </c>
      <c r="I58" s="128">
        <f t="shared" si="1"/>
        <v>360.34999999999997</v>
      </c>
      <c r="J58" s="116" t="s">
        <v>12</v>
      </c>
      <c r="K58" s="116" t="s">
        <v>1702</v>
      </c>
      <c r="L58" s="296">
        <v>45809</v>
      </c>
      <c r="M58" s="116" t="s">
        <v>143</v>
      </c>
      <c r="N58" s="119" t="s">
        <v>2499</v>
      </c>
    </row>
    <row r="59" spans="1:14">
      <c r="A59" s="114">
        <v>51</v>
      </c>
      <c r="B59" s="126" t="s">
        <v>2512</v>
      </c>
      <c r="C59" s="116" t="s">
        <v>1721</v>
      </c>
      <c r="D59" s="116" t="s">
        <v>1731</v>
      </c>
      <c r="E59" s="116">
        <v>2</v>
      </c>
      <c r="F59" s="116" t="s">
        <v>2148</v>
      </c>
      <c r="G59" s="116" t="s">
        <v>2149</v>
      </c>
      <c r="H59" s="135">
        <v>59.99</v>
      </c>
      <c r="I59" s="128">
        <f t="shared" si="1"/>
        <v>119.98</v>
      </c>
      <c r="J59" s="116" t="s">
        <v>12</v>
      </c>
      <c r="K59" s="116" t="s">
        <v>1702</v>
      </c>
      <c r="L59" s="296">
        <v>45809</v>
      </c>
      <c r="M59" s="116" t="s">
        <v>143</v>
      </c>
      <c r="N59" s="119" t="s">
        <v>2499</v>
      </c>
    </row>
    <row r="60" spans="1:14" ht="24">
      <c r="A60" s="114">
        <v>52</v>
      </c>
      <c r="B60" s="126" t="s">
        <v>2513</v>
      </c>
      <c r="C60" s="116" t="s">
        <v>1721</v>
      </c>
      <c r="D60" s="116" t="s">
        <v>1731</v>
      </c>
      <c r="E60" s="116">
        <v>5</v>
      </c>
      <c r="F60" s="116" t="s">
        <v>2148</v>
      </c>
      <c r="G60" s="116" t="s">
        <v>2149</v>
      </c>
      <c r="H60" s="135">
        <v>40.81</v>
      </c>
      <c r="I60" s="128">
        <f t="shared" si="1"/>
        <v>204.05</v>
      </c>
      <c r="J60" s="116" t="s">
        <v>12</v>
      </c>
      <c r="K60" s="116" t="s">
        <v>1702</v>
      </c>
      <c r="L60" s="296">
        <v>45809</v>
      </c>
      <c r="M60" s="116" t="s">
        <v>143</v>
      </c>
      <c r="N60" s="119" t="s">
        <v>2499</v>
      </c>
    </row>
    <row r="61" spans="1:14">
      <c r="A61" s="114">
        <v>53</v>
      </c>
      <c r="B61" s="300" t="s">
        <v>2520</v>
      </c>
      <c r="C61" s="116" t="s">
        <v>1721</v>
      </c>
      <c r="D61" s="116" t="s">
        <v>2213</v>
      </c>
      <c r="E61" s="116">
        <v>250</v>
      </c>
      <c r="F61" s="116" t="s">
        <v>2148</v>
      </c>
      <c r="G61" s="116" t="s">
        <v>2149</v>
      </c>
      <c r="H61" s="301">
        <v>8</v>
      </c>
      <c r="I61" s="128">
        <f>E61*H61</f>
        <v>2000</v>
      </c>
      <c r="J61" s="116" t="s">
        <v>12</v>
      </c>
      <c r="K61" s="116" t="s">
        <v>1702</v>
      </c>
      <c r="L61" s="296">
        <v>45809</v>
      </c>
      <c r="M61" s="116" t="s">
        <v>143</v>
      </c>
      <c r="N61" s="119" t="s">
        <v>2499</v>
      </c>
    </row>
    <row r="62" spans="1:14" ht="57.5">
      <c r="A62" s="114">
        <v>54</v>
      </c>
      <c r="B62" s="302" t="s">
        <v>2521</v>
      </c>
      <c r="C62" s="116" t="s">
        <v>1721</v>
      </c>
      <c r="D62" s="116" t="s">
        <v>2213</v>
      </c>
      <c r="E62" s="116">
        <v>100</v>
      </c>
      <c r="F62" s="116" t="s">
        <v>2148</v>
      </c>
      <c r="G62" s="116" t="s">
        <v>2149</v>
      </c>
      <c r="H62" s="117">
        <v>51.5</v>
      </c>
      <c r="I62" s="128">
        <f t="shared" ref="I62:I70" si="2">E62*H62</f>
        <v>5150</v>
      </c>
      <c r="J62" s="116" t="s">
        <v>12</v>
      </c>
      <c r="K62" s="116" t="s">
        <v>1702</v>
      </c>
      <c r="L62" s="296">
        <v>45809</v>
      </c>
      <c r="M62" s="116" t="s">
        <v>143</v>
      </c>
      <c r="N62" s="119" t="s">
        <v>2499</v>
      </c>
    </row>
    <row r="63" spans="1:14">
      <c r="A63" s="114">
        <v>55</v>
      </c>
      <c r="B63" s="303" t="s">
        <v>2522</v>
      </c>
      <c r="C63" s="116" t="s">
        <v>1721</v>
      </c>
      <c r="D63" s="116" t="s">
        <v>2213</v>
      </c>
      <c r="E63" s="116">
        <v>200</v>
      </c>
      <c r="F63" s="116" t="s">
        <v>2523</v>
      </c>
      <c r="G63" s="116" t="s">
        <v>2149</v>
      </c>
      <c r="H63" s="301">
        <v>36.83</v>
      </c>
      <c r="I63" s="128">
        <f t="shared" si="2"/>
        <v>7366</v>
      </c>
      <c r="J63" s="116" t="s">
        <v>12</v>
      </c>
      <c r="K63" s="116" t="s">
        <v>1702</v>
      </c>
      <c r="L63" s="296">
        <v>45809</v>
      </c>
      <c r="M63" s="116" t="s">
        <v>143</v>
      </c>
      <c r="N63" s="119" t="s">
        <v>2499</v>
      </c>
    </row>
    <row r="64" spans="1:14">
      <c r="A64" s="114">
        <v>56</v>
      </c>
      <c r="B64" s="302" t="s">
        <v>2524</v>
      </c>
      <c r="C64" s="116" t="s">
        <v>1721</v>
      </c>
      <c r="D64" s="116" t="s">
        <v>2213</v>
      </c>
      <c r="E64" s="116">
        <v>100</v>
      </c>
      <c r="F64" s="116" t="s">
        <v>2523</v>
      </c>
      <c r="G64" s="116" t="s">
        <v>2149</v>
      </c>
      <c r="H64" s="301">
        <v>33.65</v>
      </c>
      <c r="I64" s="128">
        <f t="shared" si="2"/>
        <v>3365</v>
      </c>
      <c r="J64" s="116" t="s">
        <v>12</v>
      </c>
      <c r="K64" s="116" t="s">
        <v>1702</v>
      </c>
      <c r="L64" s="296">
        <v>45809</v>
      </c>
      <c r="M64" s="116" t="s">
        <v>143</v>
      </c>
      <c r="N64" s="119" t="s">
        <v>2499</v>
      </c>
    </row>
    <row r="65" spans="1:14">
      <c r="A65" s="114">
        <v>57</v>
      </c>
      <c r="B65" s="302" t="s">
        <v>2525</v>
      </c>
      <c r="C65" s="116" t="s">
        <v>1721</v>
      </c>
      <c r="D65" s="116" t="s">
        <v>2213</v>
      </c>
      <c r="E65" s="116">
        <v>100</v>
      </c>
      <c r="F65" s="116" t="s">
        <v>2148</v>
      </c>
      <c r="G65" s="116" t="s">
        <v>2149</v>
      </c>
      <c r="H65" s="117">
        <v>11.08</v>
      </c>
      <c r="I65" s="128">
        <f t="shared" si="2"/>
        <v>1108</v>
      </c>
      <c r="J65" s="116" t="s">
        <v>12</v>
      </c>
      <c r="K65" s="116" t="s">
        <v>1702</v>
      </c>
      <c r="L65" s="296">
        <v>45809</v>
      </c>
      <c r="M65" s="116" t="s">
        <v>143</v>
      </c>
      <c r="N65" s="119" t="s">
        <v>2499</v>
      </c>
    </row>
    <row r="66" spans="1:14">
      <c r="A66" s="114">
        <v>58</v>
      </c>
      <c r="B66" s="302" t="s">
        <v>2526</v>
      </c>
      <c r="C66" s="116" t="s">
        <v>1721</v>
      </c>
      <c r="D66" s="116" t="s">
        <v>2213</v>
      </c>
      <c r="E66" s="116">
        <v>100</v>
      </c>
      <c r="F66" s="116" t="s">
        <v>2523</v>
      </c>
      <c r="G66" s="116" t="s">
        <v>2149</v>
      </c>
      <c r="H66" s="117">
        <v>60</v>
      </c>
      <c r="I66" s="128">
        <f t="shared" si="2"/>
        <v>6000</v>
      </c>
      <c r="J66" s="116" t="s">
        <v>12</v>
      </c>
      <c r="K66" s="116" t="s">
        <v>1702</v>
      </c>
      <c r="L66" s="296">
        <v>45809</v>
      </c>
      <c r="M66" s="116" t="s">
        <v>143</v>
      </c>
      <c r="N66" s="119" t="s">
        <v>2499</v>
      </c>
    </row>
    <row r="67" spans="1:14">
      <c r="A67" s="114">
        <v>59</v>
      </c>
      <c r="B67" s="302" t="s">
        <v>2527</v>
      </c>
      <c r="C67" s="116" t="s">
        <v>1721</v>
      </c>
      <c r="D67" s="116" t="s">
        <v>2213</v>
      </c>
      <c r="E67" s="116">
        <v>50</v>
      </c>
      <c r="F67" s="116" t="s">
        <v>2523</v>
      </c>
      <c r="G67" s="116" t="s">
        <v>2149</v>
      </c>
      <c r="H67" s="117">
        <v>23.76</v>
      </c>
      <c r="I67" s="128">
        <f t="shared" si="2"/>
        <v>1188</v>
      </c>
      <c r="J67" s="116" t="s">
        <v>12</v>
      </c>
      <c r="K67" s="116" t="s">
        <v>1702</v>
      </c>
      <c r="L67" s="296">
        <v>45809</v>
      </c>
      <c r="M67" s="116" t="s">
        <v>143</v>
      </c>
      <c r="N67" s="119" t="s">
        <v>2499</v>
      </c>
    </row>
    <row r="68" spans="1:14" ht="23">
      <c r="A68" s="114">
        <v>60</v>
      </c>
      <c r="B68" s="302" t="s">
        <v>2528</v>
      </c>
      <c r="C68" s="116" t="s">
        <v>1721</v>
      </c>
      <c r="D68" s="116" t="s">
        <v>2213</v>
      </c>
      <c r="E68" s="116">
        <v>200</v>
      </c>
      <c r="F68" s="116" t="s">
        <v>2523</v>
      </c>
      <c r="G68" s="116" t="s">
        <v>2149</v>
      </c>
      <c r="H68" s="117">
        <v>40.75</v>
      </c>
      <c r="I68" s="128">
        <f t="shared" si="2"/>
        <v>8150</v>
      </c>
      <c r="J68" s="116" t="s">
        <v>12</v>
      </c>
      <c r="K68" s="116" t="s">
        <v>1702</v>
      </c>
      <c r="L68" s="296">
        <v>45809</v>
      </c>
      <c r="M68" s="116" t="s">
        <v>143</v>
      </c>
      <c r="N68" s="119" t="s">
        <v>2499</v>
      </c>
    </row>
    <row r="69" spans="1:14" ht="23">
      <c r="A69" s="114">
        <v>61</v>
      </c>
      <c r="B69" s="302" t="s">
        <v>2529</v>
      </c>
      <c r="C69" s="116" t="s">
        <v>1721</v>
      </c>
      <c r="D69" s="116" t="s">
        <v>2213</v>
      </c>
      <c r="E69" s="116">
        <v>150</v>
      </c>
      <c r="F69" s="116" t="s">
        <v>2523</v>
      </c>
      <c r="G69" s="116" t="s">
        <v>2149</v>
      </c>
      <c r="H69" s="117">
        <v>31.33</v>
      </c>
      <c r="I69" s="128">
        <f t="shared" si="2"/>
        <v>4699.5</v>
      </c>
      <c r="J69" s="116" t="s">
        <v>12</v>
      </c>
      <c r="K69" s="116" t="s">
        <v>1702</v>
      </c>
      <c r="L69" s="296">
        <v>45809</v>
      </c>
      <c r="M69" s="116" t="s">
        <v>143</v>
      </c>
      <c r="N69" s="119" t="s">
        <v>2499</v>
      </c>
    </row>
    <row r="70" spans="1:14">
      <c r="A70" s="114">
        <v>62</v>
      </c>
      <c r="B70" s="302" t="s">
        <v>2530</v>
      </c>
      <c r="C70" s="116" t="s">
        <v>1721</v>
      </c>
      <c r="D70" s="116" t="s">
        <v>2213</v>
      </c>
      <c r="E70" s="116">
        <v>200</v>
      </c>
      <c r="F70" s="116" t="s">
        <v>2148</v>
      </c>
      <c r="G70" s="116" t="s">
        <v>2149</v>
      </c>
      <c r="H70" s="117">
        <v>12</v>
      </c>
      <c r="I70" s="128">
        <f t="shared" si="2"/>
        <v>2400</v>
      </c>
      <c r="J70" s="116" t="s">
        <v>12</v>
      </c>
      <c r="K70" s="116" t="s">
        <v>1702</v>
      </c>
      <c r="L70" s="296">
        <v>45809</v>
      </c>
      <c r="M70" s="116" t="s">
        <v>143</v>
      </c>
      <c r="N70" s="119" t="s">
        <v>2499</v>
      </c>
    </row>
    <row r="71" spans="1:14">
      <c r="A71" s="114">
        <v>63</v>
      </c>
      <c r="B71" s="126" t="s">
        <v>2203</v>
      </c>
      <c r="C71" s="116" t="s">
        <v>1721</v>
      </c>
      <c r="D71" s="116" t="s">
        <v>1731</v>
      </c>
      <c r="E71" s="116">
        <v>1</v>
      </c>
      <c r="F71" s="116" t="s">
        <v>2148</v>
      </c>
      <c r="G71" s="116" t="s">
        <v>2149</v>
      </c>
      <c r="H71" s="297">
        <v>80000</v>
      </c>
      <c r="I71" s="122"/>
      <c r="J71" s="116" t="s">
        <v>12</v>
      </c>
      <c r="K71" s="116" t="s">
        <v>1702</v>
      </c>
      <c r="L71" s="296">
        <v>45809</v>
      </c>
      <c r="M71" s="116" t="s">
        <v>143</v>
      </c>
      <c r="N71" s="119" t="s">
        <v>2499</v>
      </c>
    </row>
    <row r="72" spans="1:14">
      <c r="A72" s="114">
        <v>64</v>
      </c>
      <c r="B72" s="115" t="s">
        <v>2195</v>
      </c>
      <c r="C72" s="116" t="s">
        <v>1721</v>
      </c>
      <c r="D72" s="116" t="s">
        <v>2196</v>
      </c>
      <c r="E72" s="116">
        <v>1</v>
      </c>
      <c r="F72" s="116" t="s">
        <v>2148</v>
      </c>
      <c r="G72" s="116" t="s">
        <v>2149</v>
      </c>
      <c r="H72" s="118">
        <v>350</v>
      </c>
      <c r="I72" s="118">
        <f t="shared" ref="I72:I116" si="3">E72*H72</f>
        <v>350</v>
      </c>
      <c r="J72" s="116" t="s">
        <v>143</v>
      </c>
      <c r="K72" s="116" t="s">
        <v>1702</v>
      </c>
      <c r="L72" s="296">
        <v>45809</v>
      </c>
      <c r="M72" s="116" t="s">
        <v>143</v>
      </c>
      <c r="N72" s="119" t="s">
        <v>2515</v>
      </c>
    </row>
    <row r="73" spans="1:14" ht="24">
      <c r="A73" s="114">
        <v>65</v>
      </c>
      <c r="B73" s="126" t="s">
        <v>2197</v>
      </c>
      <c r="C73" s="116" t="s">
        <v>1721</v>
      </c>
      <c r="D73" s="116" t="s">
        <v>1731</v>
      </c>
      <c r="E73" s="116">
        <v>1</v>
      </c>
      <c r="F73" s="116" t="s">
        <v>2148</v>
      </c>
      <c r="G73" s="116" t="s">
        <v>2149</v>
      </c>
      <c r="H73" s="118">
        <v>6500</v>
      </c>
      <c r="I73" s="118">
        <f t="shared" si="3"/>
        <v>6500</v>
      </c>
      <c r="J73" s="116" t="s">
        <v>143</v>
      </c>
      <c r="K73" s="116" t="s">
        <v>1702</v>
      </c>
      <c r="L73" s="296">
        <v>45809</v>
      </c>
      <c r="M73" s="116" t="s">
        <v>143</v>
      </c>
      <c r="N73" s="119" t="s">
        <v>2515</v>
      </c>
    </row>
    <row r="74" spans="1:14" ht="29">
      <c r="A74" s="114">
        <v>66</v>
      </c>
      <c r="B74" s="304" t="s">
        <v>2531</v>
      </c>
      <c r="C74" s="116" t="s">
        <v>1721</v>
      </c>
      <c r="D74" s="116" t="s">
        <v>1731</v>
      </c>
      <c r="E74" s="116">
        <v>6</v>
      </c>
      <c r="F74" s="116" t="s">
        <v>2148</v>
      </c>
      <c r="G74" s="116" t="s">
        <v>2149</v>
      </c>
      <c r="H74" s="130">
        <v>297.98</v>
      </c>
      <c r="I74" s="118">
        <f t="shared" si="3"/>
        <v>1787.88</v>
      </c>
      <c r="J74" s="116" t="s">
        <v>143</v>
      </c>
      <c r="K74" s="116" t="s">
        <v>1702</v>
      </c>
      <c r="L74" s="296">
        <v>45809</v>
      </c>
      <c r="M74" s="116" t="s">
        <v>143</v>
      </c>
      <c r="N74" s="119" t="s">
        <v>2515</v>
      </c>
    </row>
    <row r="75" spans="1:14">
      <c r="A75" s="114">
        <v>67</v>
      </c>
      <c r="B75" s="132" t="s">
        <v>2200</v>
      </c>
      <c r="C75" s="116" t="s">
        <v>1721</v>
      </c>
      <c r="D75" s="116" t="s">
        <v>1731</v>
      </c>
      <c r="E75" s="120">
        <v>6</v>
      </c>
      <c r="F75" s="116" t="s">
        <v>2148</v>
      </c>
      <c r="G75" s="116" t="s">
        <v>2149</v>
      </c>
      <c r="H75" s="118">
        <v>50</v>
      </c>
      <c r="I75" s="118">
        <f t="shared" si="3"/>
        <v>300</v>
      </c>
      <c r="J75" s="116" t="s">
        <v>143</v>
      </c>
      <c r="K75" s="116" t="s">
        <v>1702</v>
      </c>
      <c r="L75" s="296">
        <v>45809</v>
      </c>
      <c r="M75" s="116" t="s">
        <v>143</v>
      </c>
      <c r="N75" s="119" t="s">
        <v>2515</v>
      </c>
    </row>
    <row r="76" spans="1:14" ht="43.5">
      <c r="A76" s="114">
        <v>68</v>
      </c>
      <c r="B76" s="305" t="s">
        <v>2532</v>
      </c>
      <c r="C76" s="125" t="s">
        <v>1721</v>
      </c>
      <c r="D76" s="116" t="s">
        <v>1731</v>
      </c>
      <c r="E76" s="124">
        <v>1</v>
      </c>
      <c r="F76" s="116" t="s">
        <v>2148</v>
      </c>
      <c r="G76" s="116" t="s">
        <v>2149</v>
      </c>
      <c r="H76" s="118">
        <v>729.9</v>
      </c>
      <c r="I76" s="118">
        <f t="shared" si="3"/>
        <v>729.9</v>
      </c>
      <c r="J76" s="116" t="s">
        <v>143</v>
      </c>
      <c r="K76" s="116" t="s">
        <v>1702</v>
      </c>
      <c r="L76" s="296">
        <v>45809</v>
      </c>
      <c r="M76" s="116" t="s">
        <v>143</v>
      </c>
      <c r="N76" s="119" t="s">
        <v>2515</v>
      </c>
    </row>
    <row r="77" spans="1:14">
      <c r="A77" s="114">
        <v>69</v>
      </c>
      <c r="B77" s="131" t="s">
        <v>2199</v>
      </c>
      <c r="C77" s="116" t="s">
        <v>1721</v>
      </c>
      <c r="D77" s="116" t="s">
        <v>1731</v>
      </c>
      <c r="E77" s="116">
        <v>4</v>
      </c>
      <c r="F77" s="116" t="s">
        <v>2148</v>
      </c>
      <c r="G77" s="116" t="s">
        <v>2149</v>
      </c>
      <c r="H77" s="118">
        <v>289.89999999999998</v>
      </c>
      <c r="I77" s="118">
        <f t="shared" si="3"/>
        <v>1159.5999999999999</v>
      </c>
      <c r="J77" s="116" t="s">
        <v>143</v>
      </c>
      <c r="K77" s="116" t="s">
        <v>1702</v>
      </c>
      <c r="L77" s="296">
        <v>45809</v>
      </c>
      <c r="M77" s="116" t="s">
        <v>143</v>
      </c>
      <c r="N77" s="119" t="s">
        <v>2515</v>
      </c>
    </row>
    <row r="78" spans="1:14" ht="26">
      <c r="A78" s="114">
        <v>70</v>
      </c>
      <c r="B78" s="136" t="s">
        <v>2495</v>
      </c>
      <c r="C78" s="116" t="s">
        <v>1721</v>
      </c>
      <c r="D78" s="116" t="s">
        <v>1731</v>
      </c>
      <c r="E78" s="116">
        <v>2</v>
      </c>
      <c r="F78" s="116" t="s">
        <v>2148</v>
      </c>
      <c r="G78" s="116" t="s">
        <v>2149</v>
      </c>
      <c r="H78" s="117">
        <v>1099</v>
      </c>
      <c r="I78" s="118">
        <f t="shared" si="3"/>
        <v>2198</v>
      </c>
      <c r="J78" s="116" t="s">
        <v>143</v>
      </c>
      <c r="K78" s="116" t="s">
        <v>1702</v>
      </c>
      <c r="L78" s="296">
        <v>45809</v>
      </c>
      <c r="M78" s="116" t="s">
        <v>143</v>
      </c>
      <c r="N78" s="119" t="s">
        <v>2515</v>
      </c>
    </row>
    <row r="79" spans="1:14" ht="39.5">
      <c r="A79" s="114">
        <v>71</v>
      </c>
      <c r="B79" s="133" t="s">
        <v>2533</v>
      </c>
      <c r="C79" s="116" t="s">
        <v>64</v>
      </c>
      <c r="D79" s="116" t="s">
        <v>2205</v>
      </c>
      <c r="E79" s="116">
        <v>6</v>
      </c>
      <c r="F79" s="116" t="s">
        <v>2206</v>
      </c>
      <c r="G79" s="116" t="s">
        <v>2149</v>
      </c>
      <c r="H79" s="117">
        <v>600</v>
      </c>
      <c r="I79" s="134">
        <f t="shared" si="3"/>
        <v>3600</v>
      </c>
      <c r="J79" s="116" t="s">
        <v>12</v>
      </c>
      <c r="K79" s="116" t="s">
        <v>48</v>
      </c>
      <c r="L79" s="296">
        <v>45809</v>
      </c>
      <c r="M79" s="116" t="s">
        <v>107</v>
      </c>
      <c r="N79" s="299" t="s">
        <v>2534</v>
      </c>
    </row>
    <row r="80" spans="1:14" ht="39">
      <c r="A80" s="114">
        <v>72</v>
      </c>
      <c r="B80" s="306" t="s">
        <v>2496</v>
      </c>
      <c r="C80" s="116" t="s">
        <v>64</v>
      </c>
      <c r="D80" s="116" t="s">
        <v>2497</v>
      </c>
      <c r="E80" s="116">
        <v>12</v>
      </c>
      <c r="F80" s="116" t="s">
        <v>2206</v>
      </c>
      <c r="G80" s="116" t="s">
        <v>2149</v>
      </c>
      <c r="H80" s="117">
        <v>170.33</v>
      </c>
      <c r="I80" s="134">
        <f t="shared" si="3"/>
        <v>2043.96</v>
      </c>
      <c r="J80" s="116" t="s">
        <v>12</v>
      </c>
      <c r="K80" s="116" t="s">
        <v>48</v>
      </c>
      <c r="L80" s="296">
        <v>45809</v>
      </c>
      <c r="M80" s="116" t="s">
        <v>107</v>
      </c>
      <c r="N80" s="299" t="s">
        <v>2534</v>
      </c>
    </row>
    <row r="81" spans="1:14">
      <c r="A81" s="114">
        <v>73</v>
      </c>
      <c r="B81" s="115" t="s">
        <v>2219</v>
      </c>
      <c r="C81" s="116" t="s">
        <v>2192</v>
      </c>
      <c r="D81" s="116" t="s">
        <v>2213</v>
      </c>
      <c r="E81" s="116">
        <v>60</v>
      </c>
      <c r="F81" s="116" t="s">
        <v>2220</v>
      </c>
      <c r="G81" s="116" t="s">
        <v>2149</v>
      </c>
      <c r="H81" s="117">
        <v>12</v>
      </c>
      <c r="I81" s="134">
        <f t="shared" si="3"/>
        <v>720</v>
      </c>
      <c r="J81" s="116" t="s">
        <v>12</v>
      </c>
      <c r="K81" s="116" t="s">
        <v>48</v>
      </c>
      <c r="L81" s="296">
        <v>45809</v>
      </c>
      <c r="M81" s="116" t="s">
        <v>143</v>
      </c>
      <c r="N81" s="299" t="s">
        <v>2534</v>
      </c>
    </row>
    <row r="82" spans="1:14">
      <c r="A82" s="114">
        <v>74</v>
      </c>
      <c r="B82" s="115" t="s">
        <v>2535</v>
      </c>
      <c r="C82" s="116" t="s">
        <v>2192</v>
      </c>
      <c r="D82" s="116" t="s">
        <v>2213</v>
      </c>
      <c r="E82" s="116">
        <v>300</v>
      </c>
      <c r="F82" s="116" t="s">
        <v>2536</v>
      </c>
      <c r="G82" s="116" t="s">
        <v>2149</v>
      </c>
      <c r="H82" s="117">
        <v>9.3800000000000008</v>
      </c>
      <c r="I82" s="134">
        <f t="shared" si="3"/>
        <v>2814.0000000000005</v>
      </c>
      <c r="J82" s="116" t="s">
        <v>12</v>
      </c>
      <c r="K82" s="116" t="s">
        <v>48</v>
      </c>
      <c r="L82" s="296">
        <v>45809</v>
      </c>
      <c r="M82" s="116" t="s">
        <v>143</v>
      </c>
      <c r="N82" s="299" t="s">
        <v>2534</v>
      </c>
    </row>
    <row r="83" spans="1:14">
      <c r="A83" s="114">
        <v>75</v>
      </c>
      <c r="B83" s="115" t="s">
        <v>2537</v>
      </c>
      <c r="C83" s="116" t="s">
        <v>2192</v>
      </c>
      <c r="D83" s="116" t="s">
        <v>2213</v>
      </c>
      <c r="E83" s="116">
        <v>50</v>
      </c>
      <c r="F83" s="116" t="s">
        <v>2536</v>
      </c>
      <c r="G83" s="116" t="s">
        <v>2149</v>
      </c>
      <c r="H83" s="117">
        <v>12.88</v>
      </c>
      <c r="I83" s="134">
        <f t="shared" si="3"/>
        <v>644</v>
      </c>
      <c r="J83" s="116" t="s">
        <v>12</v>
      </c>
      <c r="K83" s="116" t="s">
        <v>48</v>
      </c>
      <c r="L83" s="296">
        <v>45809</v>
      </c>
      <c r="M83" s="116" t="s">
        <v>143</v>
      </c>
      <c r="N83" s="299" t="s">
        <v>2534</v>
      </c>
    </row>
    <row r="84" spans="1:14" ht="36.5">
      <c r="A84" s="114">
        <v>76</v>
      </c>
      <c r="B84" s="126" t="s">
        <v>2146</v>
      </c>
      <c r="C84" s="133" t="s">
        <v>1721</v>
      </c>
      <c r="D84" s="133" t="s">
        <v>2147</v>
      </c>
      <c r="E84" s="133">
        <v>48</v>
      </c>
      <c r="F84" s="133" t="s">
        <v>2148</v>
      </c>
      <c r="G84" s="133" t="s">
        <v>2149</v>
      </c>
      <c r="H84" s="148">
        <v>1.2</v>
      </c>
      <c r="I84" s="149">
        <f t="shared" si="3"/>
        <v>57.599999999999994</v>
      </c>
      <c r="J84" s="133" t="s">
        <v>143</v>
      </c>
      <c r="K84" s="133" t="s">
        <v>1702</v>
      </c>
      <c r="L84" s="133" t="s">
        <v>143</v>
      </c>
      <c r="M84" s="133" t="s">
        <v>143</v>
      </c>
      <c r="N84" s="119" t="s">
        <v>2538</v>
      </c>
    </row>
    <row r="85" spans="1:14" ht="36.5">
      <c r="A85" s="114">
        <v>77</v>
      </c>
      <c r="B85" s="126" t="s">
        <v>2151</v>
      </c>
      <c r="C85" s="133" t="s">
        <v>1721</v>
      </c>
      <c r="D85" s="133" t="s">
        <v>2147</v>
      </c>
      <c r="E85" s="150">
        <v>48</v>
      </c>
      <c r="F85" s="133" t="s">
        <v>2148</v>
      </c>
      <c r="G85" s="133" t="s">
        <v>2149</v>
      </c>
      <c r="H85" s="148">
        <v>1.2</v>
      </c>
      <c r="I85" s="149">
        <f t="shared" si="3"/>
        <v>57.599999999999994</v>
      </c>
      <c r="J85" s="133" t="s">
        <v>143</v>
      </c>
      <c r="K85" s="133" t="s">
        <v>1702</v>
      </c>
      <c r="L85" s="133" t="s">
        <v>143</v>
      </c>
      <c r="M85" s="133" t="s">
        <v>143</v>
      </c>
      <c r="N85" s="119" t="s">
        <v>2538</v>
      </c>
    </row>
    <row r="86" spans="1:14" ht="36.5">
      <c r="A86" s="114">
        <v>78</v>
      </c>
      <c r="B86" s="126" t="s">
        <v>2152</v>
      </c>
      <c r="C86" s="133" t="s">
        <v>1721</v>
      </c>
      <c r="D86" s="133" t="s">
        <v>2147</v>
      </c>
      <c r="E86" s="133">
        <v>48</v>
      </c>
      <c r="F86" s="133" t="s">
        <v>2148</v>
      </c>
      <c r="G86" s="133" t="s">
        <v>2149</v>
      </c>
      <c r="H86" s="148">
        <v>1.2</v>
      </c>
      <c r="I86" s="149">
        <f t="shared" si="3"/>
        <v>57.599999999999994</v>
      </c>
      <c r="J86" s="133" t="s">
        <v>143</v>
      </c>
      <c r="K86" s="133" t="s">
        <v>1702</v>
      </c>
      <c r="L86" s="133" t="s">
        <v>143</v>
      </c>
      <c r="M86" s="133" t="s">
        <v>143</v>
      </c>
      <c r="N86" s="119" t="s">
        <v>2538</v>
      </c>
    </row>
    <row r="87" spans="1:14" ht="36.5">
      <c r="A87" s="114">
        <v>79</v>
      </c>
      <c r="B87" s="126" t="s">
        <v>2153</v>
      </c>
      <c r="C87" s="133" t="s">
        <v>1721</v>
      </c>
      <c r="D87" s="133" t="s">
        <v>2147</v>
      </c>
      <c r="E87" s="133">
        <v>24</v>
      </c>
      <c r="F87" s="133" t="s">
        <v>2148</v>
      </c>
      <c r="G87" s="133" t="s">
        <v>2149</v>
      </c>
      <c r="H87" s="148">
        <v>1.8</v>
      </c>
      <c r="I87" s="149">
        <f t="shared" si="3"/>
        <v>43.2</v>
      </c>
      <c r="J87" s="133" t="s">
        <v>143</v>
      </c>
      <c r="K87" s="133" t="s">
        <v>1702</v>
      </c>
      <c r="L87" s="133" t="s">
        <v>143</v>
      </c>
      <c r="M87" s="133" t="s">
        <v>143</v>
      </c>
      <c r="N87" s="119" t="s">
        <v>2538</v>
      </c>
    </row>
    <row r="88" spans="1:14" ht="36.5">
      <c r="A88" s="114">
        <v>80</v>
      </c>
      <c r="B88" s="126" t="s">
        <v>2154</v>
      </c>
      <c r="C88" s="133" t="s">
        <v>1721</v>
      </c>
      <c r="D88" s="133" t="s">
        <v>2147</v>
      </c>
      <c r="E88" s="133">
        <v>24</v>
      </c>
      <c r="F88" s="133" t="s">
        <v>2148</v>
      </c>
      <c r="G88" s="133" t="s">
        <v>2149</v>
      </c>
      <c r="H88" s="148">
        <v>1.8</v>
      </c>
      <c r="I88" s="149">
        <f t="shared" si="3"/>
        <v>43.2</v>
      </c>
      <c r="J88" s="133" t="s">
        <v>143</v>
      </c>
      <c r="K88" s="133" t="s">
        <v>1702</v>
      </c>
      <c r="L88" s="133" t="s">
        <v>143</v>
      </c>
      <c r="M88" s="133" t="s">
        <v>143</v>
      </c>
      <c r="N88" s="119" t="s">
        <v>2538</v>
      </c>
    </row>
    <row r="89" spans="1:14" ht="36.5">
      <c r="A89" s="114">
        <v>81</v>
      </c>
      <c r="B89" s="126" t="s">
        <v>2155</v>
      </c>
      <c r="C89" s="133" t="s">
        <v>1721</v>
      </c>
      <c r="D89" s="133" t="s">
        <v>2147</v>
      </c>
      <c r="E89" s="133">
        <v>24</v>
      </c>
      <c r="F89" s="133" t="s">
        <v>2156</v>
      </c>
      <c r="G89" s="133" t="s">
        <v>2149</v>
      </c>
      <c r="H89" s="148">
        <v>1.8</v>
      </c>
      <c r="I89" s="149">
        <f t="shared" si="3"/>
        <v>43.2</v>
      </c>
      <c r="J89" s="133" t="s">
        <v>143</v>
      </c>
      <c r="K89" s="133" t="s">
        <v>1702</v>
      </c>
      <c r="L89" s="133" t="s">
        <v>143</v>
      </c>
      <c r="M89" s="133" t="s">
        <v>143</v>
      </c>
      <c r="N89" s="119" t="s">
        <v>2538</v>
      </c>
    </row>
    <row r="90" spans="1:14" ht="36.5">
      <c r="A90" s="114">
        <v>82</v>
      </c>
      <c r="B90" s="151" t="s">
        <v>2157</v>
      </c>
      <c r="C90" s="133" t="s">
        <v>1721</v>
      </c>
      <c r="D90" s="133" t="s">
        <v>2147</v>
      </c>
      <c r="E90" s="133">
        <v>12</v>
      </c>
      <c r="F90" s="133" t="s">
        <v>2148</v>
      </c>
      <c r="G90" s="133" t="s">
        <v>2149</v>
      </c>
      <c r="H90" s="148">
        <v>1.9</v>
      </c>
      <c r="I90" s="149">
        <f t="shared" si="3"/>
        <v>22.799999999999997</v>
      </c>
      <c r="J90" s="133" t="s">
        <v>143</v>
      </c>
      <c r="K90" s="133" t="s">
        <v>1702</v>
      </c>
      <c r="L90" s="133" t="s">
        <v>143</v>
      </c>
      <c r="M90" s="133" t="s">
        <v>143</v>
      </c>
      <c r="N90" s="119" t="s">
        <v>2538</v>
      </c>
    </row>
    <row r="91" spans="1:14" ht="36.5">
      <c r="A91" s="114">
        <v>83</v>
      </c>
      <c r="B91" s="151" t="s">
        <v>2158</v>
      </c>
      <c r="C91" s="133" t="s">
        <v>1721</v>
      </c>
      <c r="D91" s="133" t="s">
        <v>2147</v>
      </c>
      <c r="E91" s="133">
        <v>12</v>
      </c>
      <c r="F91" s="133" t="s">
        <v>2148</v>
      </c>
      <c r="G91" s="133" t="s">
        <v>2149</v>
      </c>
      <c r="H91" s="148">
        <v>1.9</v>
      </c>
      <c r="I91" s="149">
        <f t="shared" si="3"/>
        <v>22.799999999999997</v>
      </c>
      <c r="J91" s="133" t="s">
        <v>143</v>
      </c>
      <c r="K91" s="133" t="s">
        <v>1702</v>
      </c>
      <c r="L91" s="133" t="s">
        <v>143</v>
      </c>
      <c r="M91" s="133" t="s">
        <v>143</v>
      </c>
      <c r="N91" s="119" t="s">
        <v>2538</v>
      </c>
    </row>
    <row r="92" spans="1:14" ht="36.5">
      <c r="A92" s="114">
        <v>84</v>
      </c>
      <c r="B92" s="151" t="s">
        <v>2159</v>
      </c>
      <c r="C92" s="133" t="s">
        <v>1721</v>
      </c>
      <c r="D92" s="133" t="s">
        <v>2147</v>
      </c>
      <c r="E92" s="133">
        <v>12</v>
      </c>
      <c r="F92" s="133" t="s">
        <v>2148</v>
      </c>
      <c r="G92" s="133" t="s">
        <v>2149</v>
      </c>
      <c r="H92" s="148">
        <v>1.9</v>
      </c>
      <c r="I92" s="149">
        <f t="shared" si="3"/>
        <v>22.799999999999997</v>
      </c>
      <c r="J92" s="133" t="s">
        <v>143</v>
      </c>
      <c r="K92" s="133" t="s">
        <v>1702</v>
      </c>
      <c r="L92" s="133" t="s">
        <v>143</v>
      </c>
      <c r="M92" s="133" t="s">
        <v>143</v>
      </c>
      <c r="N92" s="119" t="s">
        <v>2538</v>
      </c>
    </row>
    <row r="93" spans="1:14" ht="36.5">
      <c r="A93" s="114">
        <v>85</v>
      </c>
      <c r="B93" s="126" t="s">
        <v>2160</v>
      </c>
      <c r="C93" s="133" t="s">
        <v>1721</v>
      </c>
      <c r="D93" s="133" t="s">
        <v>2147</v>
      </c>
      <c r="E93" s="133">
        <v>48</v>
      </c>
      <c r="F93" s="133" t="s">
        <v>2148</v>
      </c>
      <c r="G93" s="133" t="s">
        <v>2149</v>
      </c>
      <c r="H93" s="148">
        <v>1</v>
      </c>
      <c r="I93" s="149">
        <f t="shared" si="3"/>
        <v>48</v>
      </c>
      <c r="J93" s="133" t="s">
        <v>143</v>
      </c>
      <c r="K93" s="133" t="s">
        <v>1702</v>
      </c>
      <c r="L93" s="133" t="s">
        <v>143</v>
      </c>
      <c r="M93" s="133" t="s">
        <v>143</v>
      </c>
      <c r="N93" s="119" t="s">
        <v>2538</v>
      </c>
    </row>
    <row r="94" spans="1:14" ht="36.5">
      <c r="A94" s="114">
        <v>86</v>
      </c>
      <c r="B94" s="126" t="s">
        <v>2161</v>
      </c>
      <c r="C94" s="133" t="s">
        <v>1721</v>
      </c>
      <c r="D94" s="133" t="s">
        <v>2147</v>
      </c>
      <c r="E94" s="133">
        <v>100</v>
      </c>
      <c r="F94" s="133" t="s">
        <v>2156</v>
      </c>
      <c r="G94" s="133" t="s">
        <v>2149</v>
      </c>
      <c r="H94" s="148">
        <v>32.9</v>
      </c>
      <c r="I94" s="149">
        <f t="shared" si="3"/>
        <v>3290</v>
      </c>
      <c r="J94" s="133" t="s">
        <v>143</v>
      </c>
      <c r="K94" s="133" t="s">
        <v>1702</v>
      </c>
      <c r="L94" s="133" t="s">
        <v>143</v>
      </c>
      <c r="M94" s="133" t="s">
        <v>143</v>
      </c>
      <c r="N94" s="119" t="s">
        <v>2538</v>
      </c>
    </row>
    <row r="95" spans="1:14" ht="36.5">
      <c r="A95" s="114">
        <v>87</v>
      </c>
      <c r="B95" s="126" t="s">
        <v>2162</v>
      </c>
      <c r="C95" s="133" t="s">
        <v>1721</v>
      </c>
      <c r="D95" s="133" t="s">
        <v>2147</v>
      </c>
      <c r="E95" s="133">
        <v>10</v>
      </c>
      <c r="F95" s="133" t="s">
        <v>2071</v>
      </c>
      <c r="G95" s="133" t="s">
        <v>2149</v>
      </c>
      <c r="H95" s="148">
        <v>34.9</v>
      </c>
      <c r="I95" s="149">
        <f t="shared" si="3"/>
        <v>349</v>
      </c>
      <c r="J95" s="133" t="s">
        <v>143</v>
      </c>
      <c r="K95" s="133" t="s">
        <v>1702</v>
      </c>
      <c r="L95" s="133" t="s">
        <v>143</v>
      </c>
      <c r="M95" s="133" t="s">
        <v>143</v>
      </c>
      <c r="N95" s="119" t="s">
        <v>2538</v>
      </c>
    </row>
    <row r="96" spans="1:14" ht="36.5">
      <c r="A96" s="114">
        <v>88</v>
      </c>
      <c r="B96" s="126" t="s">
        <v>2163</v>
      </c>
      <c r="C96" s="133" t="s">
        <v>1721</v>
      </c>
      <c r="D96" s="133" t="s">
        <v>2147</v>
      </c>
      <c r="E96" s="133">
        <v>10</v>
      </c>
      <c r="F96" s="133" t="s">
        <v>2071</v>
      </c>
      <c r="G96" s="133" t="s">
        <v>2149</v>
      </c>
      <c r="H96" s="148">
        <v>13.5</v>
      </c>
      <c r="I96" s="149">
        <f t="shared" si="3"/>
        <v>135</v>
      </c>
      <c r="J96" s="133" t="s">
        <v>143</v>
      </c>
      <c r="K96" s="133" t="s">
        <v>1702</v>
      </c>
      <c r="L96" s="133" t="s">
        <v>143</v>
      </c>
      <c r="M96" s="133" t="s">
        <v>143</v>
      </c>
      <c r="N96" s="119" t="s">
        <v>2538</v>
      </c>
    </row>
    <row r="97" spans="1:14" ht="36.5">
      <c r="A97" s="114">
        <v>89</v>
      </c>
      <c r="B97" s="126" t="s">
        <v>2164</v>
      </c>
      <c r="C97" s="152" t="s">
        <v>1721</v>
      </c>
      <c r="D97" s="133" t="s">
        <v>2147</v>
      </c>
      <c r="E97" s="133">
        <v>5</v>
      </c>
      <c r="F97" s="133" t="s">
        <v>2071</v>
      </c>
      <c r="G97" s="133" t="s">
        <v>2149</v>
      </c>
      <c r="H97" s="148">
        <v>14.9</v>
      </c>
      <c r="I97" s="149">
        <f t="shared" si="3"/>
        <v>74.5</v>
      </c>
      <c r="J97" s="133" t="s">
        <v>143</v>
      </c>
      <c r="K97" s="133" t="s">
        <v>1702</v>
      </c>
      <c r="L97" s="133" t="s">
        <v>143</v>
      </c>
      <c r="M97" s="133" t="s">
        <v>143</v>
      </c>
      <c r="N97" s="119" t="s">
        <v>2538</v>
      </c>
    </row>
    <row r="98" spans="1:14" ht="36.5">
      <c r="A98" s="114">
        <v>90</v>
      </c>
      <c r="B98" s="153" t="s">
        <v>2165</v>
      </c>
      <c r="C98" s="152" t="s">
        <v>1721</v>
      </c>
      <c r="D98" s="133" t="s">
        <v>2147</v>
      </c>
      <c r="E98" s="133">
        <v>15</v>
      </c>
      <c r="F98" s="133" t="s">
        <v>2071</v>
      </c>
      <c r="G98" s="152" t="s">
        <v>2149</v>
      </c>
      <c r="H98" s="148">
        <v>22.9</v>
      </c>
      <c r="I98" s="149">
        <f t="shared" si="3"/>
        <v>343.5</v>
      </c>
      <c r="J98" s="133" t="s">
        <v>143</v>
      </c>
      <c r="K98" s="133" t="s">
        <v>1702</v>
      </c>
      <c r="L98" s="133" t="s">
        <v>143</v>
      </c>
      <c r="M98" s="133" t="s">
        <v>143</v>
      </c>
      <c r="N98" s="119" t="s">
        <v>2538</v>
      </c>
    </row>
    <row r="99" spans="1:14" ht="36.5">
      <c r="A99" s="114">
        <v>91</v>
      </c>
      <c r="B99" s="126" t="s">
        <v>2166</v>
      </c>
      <c r="C99" s="133" t="s">
        <v>1721</v>
      </c>
      <c r="D99" s="133" t="s">
        <v>2147</v>
      </c>
      <c r="E99" s="133">
        <v>24</v>
      </c>
      <c r="F99" s="133" t="s">
        <v>2148</v>
      </c>
      <c r="G99" s="133" t="s">
        <v>2149</v>
      </c>
      <c r="H99" s="148">
        <v>2.4</v>
      </c>
      <c r="I99" s="149">
        <f t="shared" si="3"/>
        <v>57.599999999999994</v>
      </c>
      <c r="J99" s="133" t="s">
        <v>143</v>
      </c>
      <c r="K99" s="133" t="s">
        <v>1702</v>
      </c>
      <c r="L99" s="133" t="s">
        <v>143</v>
      </c>
      <c r="M99" s="133" t="s">
        <v>143</v>
      </c>
      <c r="N99" s="119" t="s">
        <v>2538</v>
      </c>
    </row>
    <row r="100" spans="1:14" ht="36.5">
      <c r="A100" s="114">
        <v>92</v>
      </c>
      <c r="B100" s="126" t="s">
        <v>2167</v>
      </c>
      <c r="C100" s="133" t="s">
        <v>1721</v>
      </c>
      <c r="D100" s="133" t="s">
        <v>2147</v>
      </c>
      <c r="E100" s="133">
        <v>12</v>
      </c>
      <c r="F100" s="152" t="s">
        <v>2148</v>
      </c>
      <c r="G100" s="152" t="s">
        <v>2149</v>
      </c>
      <c r="H100" s="148">
        <v>5.7</v>
      </c>
      <c r="I100" s="149">
        <f t="shared" si="3"/>
        <v>68.400000000000006</v>
      </c>
      <c r="J100" s="133" t="s">
        <v>143</v>
      </c>
      <c r="K100" s="133" t="s">
        <v>1702</v>
      </c>
      <c r="L100" s="133" t="s">
        <v>143</v>
      </c>
      <c r="M100" s="133" t="s">
        <v>143</v>
      </c>
      <c r="N100" s="119" t="s">
        <v>2538</v>
      </c>
    </row>
    <row r="101" spans="1:14" ht="36.5">
      <c r="A101" s="114">
        <v>93</v>
      </c>
      <c r="B101" s="126" t="s">
        <v>2168</v>
      </c>
      <c r="C101" s="152" t="s">
        <v>1721</v>
      </c>
      <c r="D101" s="133" t="s">
        <v>2147</v>
      </c>
      <c r="E101" s="133">
        <v>24</v>
      </c>
      <c r="F101" s="133" t="s">
        <v>2148</v>
      </c>
      <c r="G101" s="133" t="s">
        <v>2149</v>
      </c>
      <c r="H101" s="148">
        <v>7.9</v>
      </c>
      <c r="I101" s="149">
        <f t="shared" si="3"/>
        <v>189.60000000000002</v>
      </c>
      <c r="J101" s="133" t="s">
        <v>143</v>
      </c>
      <c r="K101" s="133" t="s">
        <v>1702</v>
      </c>
      <c r="L101" s="133" t="s">
        <v>143</v>
      </c>
      <c r="M101" s="133" t="s">
        <v>143</v>
      </c>
      <c r="N101" s="119" t="s">
        <v>2538</v>
      </c>
    </row>
    <row r="102" spans="1:14" ht="36.5">
      <c r="A102" s="114">
        <v>94</v>
      </c>
      <c r="B102" s="126" t="s">
        <v>2169</v>
      </c>
      <c r="C102" s="133" t="s">
        <v>1721</v>
      </c>
      <c r="D102" s="133" t="s">
        <v>2147</v>
      </c>
      <c r="E102" s="133">
        <v>12</v>
      </c>
      <c r="F102" s="152" t="s">
        <v>2148</v>
      </c>
      <c r="G102" s="152" t="s">
        <v>2149</v>
      </c>
      <c r="H102" s="148">
        <v>2.4500000000000002</v>
      </c>
      <c r="I102" s="149">
        <f t="shared" si="3"/>
        <v>29.400000000000002</v>
      </c>
      <c r="J102" s="133" t="s">
        <v>143</v>
      </c>
      <c r="K102" s="133" t="s">
        <v>1702</v>
      </c>
      <c r="L102" s="133" t="s">
        <v>143</v>
      </c>
      <c r="M102" s="133" t="s">
        <v>143</v>
      </c>
      <c r="N102" s="119" t="s">
        <v>2538</v>
      </c>
    </row>
    <row r="103" spans="1:14" ht="36.5">
      <c r="A103" s="114">
        <v>95</v>
      </c>
      <c r="B103" s="126" t="s">
        <v>2518</v>
      </c>
      <c r="C103" s="133" t="s">
        <v>1721</v>
      </c>
      <c r="D103" s="133" t="s">
        <v>2147</v>
      </c>
      <c r="E103" s="154">
        <v>100</v>
      </c>
      <c r="F103" s="80" t="s">
        <v>2148</v>
      </c>
      <c r="G103" s="133" t="s">
        <v>2149</v>
      </c>
      <c r="H103" s="148">
        <v>2</v>
      </c>
      <c r="I103" s="149">
        <f t="shared" si="3"/>
        <v>200</v>
      </c>
      <c r="J103" s="133" t="s">
        <v>143</v>
      </c>
      <c r="K103" s="133" t="s">
        <v>1702</v>
      </c>
      <c r="L103" s="133" t="s">
        <v>143</v>
      </c>
      <c r="M103" s="133" t="s">
        <v>143</v>
      </c>
      <c r="N103" s="119" t="s">
        <v>2538</v>
      </c>
    </row>
    <row r="104" spans="1:14" ht="36.5">
      <c r="A104" s="114">
        <v>96</v>
      </c>
      <c r="B104" s="126" t="s">
        <v>2539</v>
      </c>
      <c r="C104" s="152" t="s">
        <v>1721</v>
      </c>
      <c r="D104" s="133" t="s">
        <v>2147</v>
      </c>
      <c r="E104" s="154">
        <v>60</v>
      </c>
      <c r="F104" s="80" t="s">
        <v>2148</v>
      </c>
      <c r="G104" s="152" t="s">
        <v>2149</v>
      </c>
      <c r="H104" s="148">
        <v>2</v>
      </c>
      <c r="I104" s="149">
        <f t="shared" si="3"/>
        <v>120</v>
      </c>
      <c r="J104" s="133" t="s">
        <v>143</v>
      </c>
      <c r="K104" s="133" t="s">
        <v>1702</v>
      </c>
      <c r="L104" s="133" t="s">
        <v>143</v>
      </c>
      <c r="M104" s="133" t="s">
        <v>143</v>
      </c>
      <c r="N104" s="119" t="s">
        <v>2538</v>
      </c>
    </row>
    <row r="105" spans="1:14" ht="36.5">
      <c r="A105" s="114">
        <v>97</v>
      </c>
      <c r="B105" s="126" t="s">
        <v>2170</v>
      </c>
      <c r="C105" s="152" t="s">
        <v>1721</v>
      </c>
      <c r="D105" s="133" t="s">
        <v>2147</v>
      </c>
      <c r="E105" s="154">
        <v>100</v>
      </c>
      <c r="F105" s="80" t="s">
        <v>2148</v>
      </c>
      <c r="G105" s="133" t="s">
        <v>2149</v>
      </c>
      <c r="H105" s="148">
        <v>1</v>
      </c>
      <c r="I105" s="149">
        <f t="shared" si="3"/>
        <v>100</v>
      </c>
      <c r="J105" s="133" t="s">
        <v>143</v>
      </c>
      <c r="K105" s="133" t="s">
        <v>1702</v>
      </c>
      <c r="L105" s="133" t="s">
        <v>143</v>
      </c>
      <c r="M105" s="133" t="s">
        <v>143</v>
      </c>
      <c r="N105" s="119" t="s">
        <v>2538</v>
      </c>
    </row>
    <row r="106" spans="1:14" ht="36.5">
      <c r="A106" s="114">
        <v>98</v>
      </c>
      <c r="B106" s="126" t="s">
        <v>2171</v>
      </c>
      <c r="C106" s="133" t="s">
        <v>1721</v>
      </c>
      <c r="D106" s="133" t="s">
        <v>2147</v>
      </c>
      <c r="E106" s="154">
        <v>100</v>
      </c>
      <c r="F106" s="80" t="s">
        <v>2148</v>
      </c>
      <c r="G106" s="152" t="s">
        <v>2149</v>
      </c>
      <c r="H106" s="148">
        <v>1</v>
      </c>
      <c r="I106" s="149">
        <f t="shared" si="3"/>
        <v>100</v>
      </c>
      <c r="J106" s="133" t="s">
        <v>143</v>
      </c>
      <c r="K106" s="133" t="s">
        <v>1702</v>
      </c>
      <c r="L106" s="133" t="s">
        <v>143</v>
      </c>
      <c r="M106" s="133" t="s">
        <v>143</v>
      </c>
      <c r="N106" s="119" t="s">
        <v>2538</v>
      </c>
    </row>
    <row r="107" spans="1:14" ht="36.5">
      <c r="A107" s="114">
        <v>99</v>
      </c>
      <c r="B107" s="126" t="s">
        <v>2172</v>
      </c>
      <c r="C107" s="133" t="s">
        <v>1721</v>
      </c>
      <c r="D107" s="133" t="s">
        <v>2147</v>
      </c>
      <c r="E107" s="154">
        <v>12</v>
      </c>
      <c r="F107" s="80" t="s">
        <v>2148</v>
      </c>
      <c r="G107" s="133" t="s">
        <v>2149</v>
      </c>
      <c r="H107" s="148">
        <v>6.5</v>
      </c>
      <c r="I107" s="149">
        <f t="shared" si="3"/>
        <v>78</v>
      </c>
      <c r="J107" s="133" t="s">
        <v>143</v>
      </c>
      <c r="K107" s="133" t="s">
        <v>1702</v>
      </c>
      <c r="L107" s="133" t="s">
        <v>143</v>
      </c>
      <c r="M107" s="133" t="s">
        <v>143</v>
      </c>
      <c r="N107" s="119" t="s">
        <v>2538</v>
      </c>
    </row>
    <row r="108" spans="1:14" ht="36.5">
      <c r="A108" s="114">
        <v>100</v>
      </c>
      <c r="B108" s="126" t="s">
        <v>2173</v>
      </c>
      <c r="C108" s="133" t="s">
        <v>1721</v>
      </c>
      <c r="D108" s="133" t="s">
        <v>2147</v>
      </c>
      <c r="E108" s="154">
        <v>100</v>
      </c>
      <c r="F108" s="80" t="s">
        <v>2148</v>
      </c>
      <c r="G108" s="152" t="s">
        <v>2149</v>
      </c>
      <c r="H108" s="148">
        <v>5.75</v>
      </c>
      <c r="I108" s="149">
        <f t="shared" si="3"/>
        <v>575</v>
      </c>
      <c r="J108" s="133" t="s">
        <v>143</v>
      </c>
      <c r="K108" s="133" t="s">
        <v>1702</v>
      </c>
      <c r="L108" s="133" t="s">
        <v>143</v>
      </c>
      <c r="M108" s="133" t="s">
        <v>143</v>
      </c>
      <c r="N108" s="119" t="s">
        <v>2538</v>
      </c>
    </row>
    <row r="109" spans="1:14" ht="36.5">
      <c r="A109" s="114">
        <v>101</v>
      </c>
      <c r="B109" s="126" t="s">
        <v>2174</v>
      </c>
      <c r="C109" s="133" t="s">
        <v>1721</v>
      </c>
      <c r="D109" s="133" t="s">
        <v>2147</v>
      </c>
      <c r="E109" s="154">
        <v>4</v>
      </c>
      <c r="F109" s="80" t="s">
        <v>2148</v>
      </c>
      <c r="G109" s="133" t="s">
        <v>2149</v>
      </c>
      <c r="H109" s="148">
        <v>5</v>
      </c>
      <c r="I109" s="149">
        <f t="shared" si="3"/>
        <v>20</v>
      </c>
      <c r="J109" s="133" t="s">
        <v>143</v>
      </c>
      <c r="K109" s="133" t="s">
        <v>1702</v>
      </c>
      <c r="L109" s="133" t="s">
        <v>143</v>
      </c>
      <c r="M109" s="133" t="s">
        <v>143</v>
      </c>
      <c r="N109" s="119" t="s">
        <v>2538</v>
      </c>
    </row>
    <row r="110" spans="1:14" ht="36.5">
      <c r="A110" s="114">
        <v>102</v>
      </c>
      <c r="B110" s="126" t="s">
        <v>2175</v>
      </c>
      <c r="C110" s="133" t="s">
        <v>1721</v>
      </c>
      <c r="D110" s="133" t="s">
        <v>2147</v>
      </c>
      <c r="E110" s="154">
        <v>4</v>
      </c>
      <c r="F110" s="80" t="s">
        <v>2148</v>
      </c>
      <c r="G110" s="152" t="s">
        <v>2149</v>
      </c>
      <c r="H110" s="148">
        <v>19.68</v>
      </c>
      <c r="I110" s="149">
        <f t="shared" si="3"/>
        <v>78.72</v>
      </c>
      <c r="J110" s="133" t="s">
        <v>143</v>
      </c>
      <c r="K110" s="133" t="s">
        <v>1702</v>
      </c>
      <c r="L110" s="133" t="s">
        <v>143</v>
      </c>
      <c r="M110" s="133" t="s">
        <v>143</v>
      </c>
      <c r="N110" s="119" t="s">
        <v>2538</v>
      </c>
    </row>
    <row r="111" spans="1:14" ht="36.5">
      <c r="A111" s="114">
        <v>103</v>
      </c>
      <c r="B111" s="126" t="s">
        <v>2176</v>
      </c>
      <c r="C111" s="152" t="s">
        <v>1721</v>
      </c>
      <c r="D111" s="133" t="s">
        <v>2147</v>
      </c>
      <c r="E111" s="154">
        <v>12</v>
      </c>
      <c r="F111" s="80" t="s">
        <v>2148</v>
      </c>
      <c r="G111" s="133" t="s">
        <v>2149</v>
      </c>
      <c r="H111" s="148">
        <v>9.99</v>
      </c>
      <c r="I111" s="149">
        <f t="shared" si="3"/>
        <v>119.88</v>
      </c>
      <c r="J111" s="133" t="s">
        <v>143</v>
      </c>
      <c r="K111" s="133" t="s">
        <v>1702</v>
      </c>
      <c r="L111" s="133" t="s">
        <v>143</v>
      </c>
      <c r="M111" s="133" t="s">
        <v>143</v>
      </c>
      <c r="N111" s="119" t="s">
        <v>2538</v>
      </c>
    </row>
    <row r="112" spans="1:14" ht="36.5">
      <c r="A112" s="114">
        <v>104</v>
      </c>
      <c r="B112" s="126" t="s">
        <v>2177</v>
      </c>
      <c r="C112" s="152" t="s">
        <v>1721</v>
      </c>
      <c r="D112" s="133" t="s">
        <v>2147</v>
      </c>
      <c r="E112" s="154">
        <v>4</v>
      </c>
      <c r="F112" s="80" t="s">
        <v>2148</v>
      </c>
      <c r="G112" s="152" t="s">
        <v>2149</v>
      </c>
      <c r="H112" s="148">
        <v>35.99</v>
      </c>
      <c r="I112" s="149">
        <f t="shared" si="3"/>
        <v>143.96</v>
      </c>
      <c r="J112" s="133" t="s">
        <v>143</v>
      </c>
      <c r="K112" s="133" t="s">
        <v>1702</v>
      </c>
      <c r="L112" s="133" t="s">
        <v>143</v>
      </c>
      <c r="M112" s="133" t="s">
        <v>143</v>
      </c>
      <c r="N112" s="119" t="s">
        <v>2538</v>
      </c>
    </row>
    <row r="113" spans="1:14" ht="36.5">
      <c r="A113" s="114">
        <v>105</v>
      </c>
      <c r="B113" s="126" t="s">
        <v>2178</v>
      </c>
      <c r="C113" s="133" t="s">
        <v>1721</v>
      </c>
      <c r="D113" s="133" t="s">
        <v>2147</v>
      </c>
      <c r="E113" s="154">
        <v>4</v>
      </c>
      <c r="F113" s="80" t="s">
        <v>2148</v>
      </c>
      <c r="G113" s="133" t="s">
        <v>2149</v>
      </c>
      <c r="H113" s="148">
        <v>55.9</v>
      </c>
      <c r="I113" s="149">
        <f t="shared" si="3"/>
        <v>223.6</v>
      </c>
      <c r="J113" s="133" t="s">
        <v>143</v>
      </c>
      <c r="K113" s="133" t="s">
        <v>1702</v>
      </c>
      <c r="L113" s="133" t="s">
        <v>143</v>
      </c>
      <c r="M113" s="133" t="s">
        <v>143</v>
      </c>
      <c r="N113" s="119" t="s">
        <v>2538</v>
      </c>
    </row>
    <row r="114" spans="1:14" ht="36.5">
      <c r="A114" s="114">
        <v>106</v>
      </c>
      <c r="B114" s="126" t="s">
        <v>2179</v>
      </c>
      <c r="C114" s="133" t="s">
        <v>1721</v>
      </c>
      <c r="D114" s="133" t="s">
        <v>2147</v>
      </c>
      <c r="E114" s="154">
        <v>6</v>
      </c>
      <c r="F114" s="80" t="s">
        <v>2148</v>
      </c>
      <c r="G114" s="152" t="s">
        <v>2149</v>
      </c>
      <c r="H114" s="148">
        <v>25</v>
      </c>
      <c r="I114" s="149">
        <f t="shared" si="3"/>
        <v>150</v>
      </c>
      <c r="J114" s="133" t="s">
        <v>143</v>
      </c>
      <c r="K114" s="133" t="s">
        <v>1702</v>
      </c>
      <c r="L114" s="133" t="s">
        <v>143</v>
      </c>
      <c r="M114" s="133" t="s">
        <v>143</v>
      </c>
      <c r="N114" s="119" t="s">
        <v>2538</v>
      </c>
    </row>
    <row r="115" spans="1:14" ht="36.5">
      <c r="A115" s="114">
        <v>107</v>
      </c>
      <c r="B115" s="126" t="s">
        <v>2180</v>
      </c>
      <c r="C115" s="133" t="s">
        <v>1721</v>
      </c>
      <c r="D115" s="133" t="s">
        <v>2147</v>
      </c>
      <c r="E115" s="154">
        <v>4</v>
      </c>
      <c r="F115" s="80" t="s">
        <v>2148</v>
      </c>
      <c r="G115" s="133" t="s">
        <v>2149</v>
      </c>
      <c r="H115" s="148">
        <v>26.99</v>
      </c>
      <c r="I115" s="149">
        <f t="shared" si="3"/>
        <v>107.96</v>
      </c>
      <c r="J115" s="133" t="s">
        <v>143</v>
      </c>
      <c r="K115" s="133" t="s">
        <v>1702</v>
      </c>
      <c r="L115" s="133" t="s">
        <v>143</v>
      </c>
      <c r="M115" s="133" t="s">
        <v>143</v>
      </c>
      <c r="N115" s="119" t="s">
        <v>2538</v>
      </c>
    </row>
    <row r="116" spans="1:14" ht="36.5">
      <c r="A116" s="114">
        <v>108</v>
      </c>
      <c r="B116" s="126" t="s">
        <v>2181</v>
      </c>
      <c r="C116" s="133" t="s">
        <v>1721</v>
      </c>
      <c r="D116" s="133" t="s">
        <v>2147</v>
      </c>
      <c r="E116" s="154">
        <v>1</v>
      </c>
      <c r="F116" s="80" t="s">
        <v>2148</v>
      </c>
      <c r="G116" s="133" t="s">
        <v>2149</v>
      </c>
      <c r="H116" s="148">
        <v>120.3</v>
      </c>
      <c r="I116" s="149">
        <f t="shared" si="3"/>
        <v>120.3</v>
      </c>
      <c r="J116" s="133" t="s">
        <v>143</v>
      </c>
      <c r="K116" s="133" t="s">
        <v>1702</v>
      </c>
      <c r="L116" s="133" t="s">
        <v>143</v>
      </c>
      <c r="M116" s="133" t="s">
        <v>143</v>
      </c>
      <c r="N116" s="119" t="s">
        <v>2538</v>
      </c>
    </row>
    <row r="117" spans="1:14" ht="36.5">
      <c r="A117" s="114">
        <v>109</v>
      </c>
      <c r="B117" s="126" t="s">
        <v>2182</v>
      </c>
      <c r="C117" s="133" t="s">
        <v>1721</v>
      </c>
      <c r="D117" s="133" t="s">
        <v>2147</v>
      </c>
      <c r="E117" s="154">
        <v>100</v>
      </c>
      <c r="F117" s="80" t="s">
        <v>2148</v>
      </c>
      <c r="G117" s="133" t="s">
        <v>2149</v>
      </c>
      <c r="H117" s="148">
        <v>0.25</v>
      </c>
      <c r="I117" s="149">
        <f>E117*H117</f>
        <v>25</v>
      </c>
      <c r="J117" s="133" t="s">
        <v>143</v>
      </c>
      <c r="K117" s="133" t="s">
        <v>1702</v>
      </c>
      <c r="L117" s="133" t="s">
        <v>143</v>
      </c>
      <c r="M117" s="133" t="s">
        <v>143</v>
      </c>
      <c r="N117" s="119" t="s">
        <v>2538</v>
      </c>
    </row>
    <row r="118" spans="1:14" ht="36.5">
      <c r="A118" s="114">
        <v>110</v>
      </c>
      <c r="B118" s="126" t="s">
        <v>2183</v>
      </c>
      <c r="C118" s="133" t="s">
        <v>1721</v>
      </c>
      <c r="D118" s="133" t="s">
        <v>2147</v>
      </c>
      <c r="E118" s="154">
        <v>5</v>
      </c>
      <c r="F118" s="80" t="s">
        <v>2148</v>
      </c>
      <c r="G118" s="133" t="s">
        <v>2149</v>
      </c>
      <c r="H118" s="148">
        <v>18.95</v>
      </c>
      <c r="I118" s="149">
        <f>E118*H118</f>
        <v>94.75</v>
      </c>
      <c r="J118" s="133" t="s">
        <v>143</v>
      </c>
      <c r="K118" s="133" t="s">
        <v>1702</v>
      </c>
      <c r="L118" s="133" t="s">
        <v>143</v>
      </c>
      <c r="M118" s="133" t="s">
        <v>143</v>
      </c>
      <c r="N118" s="119" t="s">
        <v>2538</v>
      </c>
    </row>
    <row r="119" spans="1:14" ht="36.5">
      <c r="A119" s="114">
        <v>111</v>
      </c>
      <c r="B119" s="126" t="s">
        <v>2184</v>
      </c>
      <c r="C119" s="133" t="s">
        <v>1721</v>
      </c>
      <c r="D119" s="133" t="s">
        <v>2147</v>
      </c>
      <c r="E119" s="154">
        <v>20</v>
      </c>
      <c r="F119" s="154" t="s">
        <v>2185</v>
      </c>
      <c r="G119" s="133" t="s">
        <v>2149</v>
      </c>
      <c r="H119" s="148">
        <v>25.3</v>
      </c>
      <c r="I119" s="149">
        <f>E119*H119</f>
        <v>506</v>
      </c>
      <c r="J119" s="133" t="s">
        <v>143</v>
      </c>
      <c r="K119" s="133" t="s">
        <v>1702</v>
      </c>
      <c r="L119" s="133" t="s">
        <v>143</v>
      </c>
      <c r="M119" s="133" t="s">
        <v>143</v>
      </c>
      <c r="N119" s="119" t="s">
        <v>2538</v>
      </c>
    </row>
    <row r="120" spans="1:14" ht="36.5">
      <c r="A120" s="114">
        <v>112</v>
      </c>
      <c r="B120" s="126" t="s">
        <v>2186</v>
      </c>
      <c r="C120" s="133" t="s">
        <v>1721</v>
      </c>
      <c r="D120" s="133" t="s">
        <v>2147</v>
      </c>
      <c r="E120" s="154">
        <v>12</v>
      </c>
      <c r="F120" s="154" t="s">
        <v>2148</v>
      </c>
      <c r="G120" s="133" t="s">
        <v>2149</v>
      </c>
      <c r="H120" s="148">
        <v>4.3</v>
      </c>
      <c r="I120" s="149">
        <f>E120*H120</f>
        <v>51.599999999999994</v>
      </c>
      <c r="J120" s="133" t="s">
        <v>143</v>
      </c>
      <c r="K120" s="133" t="s">
        <v>1702</v>
      </c>
      <c r="L120" s="133" t="s">
        <v>143</v>
      </c>
      <c r="M120" s="133" t="s">
        <v>143</v>
      </c>
      <c r="N120" s="119" t="s">
        <v>2538</v>
      </c>
    </row>
    <row r="121" spans="1:14" ht="36.5">
      <c r="A121" s="114">
        <v>113</v>
      </c>
      <c r="B121" s="126" t="s">
        <v>2494</v>
      </c>
      <c r="C121" s="133" t="s">
        <v>1721</v>
      </c>
      <c r="D121" s="133" t="s">
        <v>1731</v>
      </c>
      <c r="E121" s="133">
        <v>1</v>
      </c>
      <c r="F121" s="133" t="s">
        <v>2148</v>
      </c>
      <c r="G121" s="133" t="s">
        <v>2149</v>
      </c>
      <c r="H121" s="155">
        <v>180</v>
      </c>
      <c r="I121" s="156">
        <f>E121*H121</f>
        <v>180</v>
      </c>
      <c r="J121" s="133" t="s">
        <v>12</v>
      </c>
      <c r="K121" s="133" t="s">
        <v>1702</v>
      </c>
      <c r="L121" s="133" t="s">
        <v>143</v>
      </c>
      <c r="M121" s="133" t="s">
        <v>143</v>
      </c>
      <c r="N121" s="119" t="s">
        <v>2538</v>
      </c>
    </row>
    <row r="122" spans="1:14" ht="36.5">
      <c r="A122" s="114">
        <v>114</v>
      </c>
      <c r="B122" s="126" t="s">
        <v>2540</v>
      </c>
      <c r="C122" s="133" t="s">
        <v>1721</v>
      </c>
      <c r="D122" s="133" t="s">
        <v>1731</v>
      </c>
      <c r="E122" s="133">
        <v>2</v>
      </c>
      <c r="F122" s="133" t="s">
        <v>2148</v>
      </c>
      <c r="G122" s="133" t="s">
        <v>2149</v>
      </c>
      <c r="H122" s="163">
        <v>230.25</v>
      </c>
      <c r="I122" s="156">
        <f t="shared" ref="I122:I126" si="4">E122*H122</f>
        <v>460.5</v>
      </c>
      <c r="J122" s="133" t="s">
        <v>12</v>
      </c>
      <c r="K122" s="133" t="s">
        <v>1702</v>
      </c>
      <c r="L122" s="133" t="s">
        <v>143</v>
      </c>
      <c r="M122" s="133" t="s">
        <v>143</v>
      </c>
      <c r="N122" s="119" t="s">
        <v>2538</v>
      </c>
    </row>
    <row r="123" spans="1:14" ht="36.5">
      <c r="A123" s="114">
        <v>115</v>
      </c>
      <c r="B123" s="151" t="s">
        <v>2541</v>
      </c>
      <c r="C123" s="133" t="s">
        <v>1721</v>
      </c>
      <c r="D123" s="133" t="s">
        <v>1731</v>
      </c>
      <c r="E123" s="133">
        <v>1</v>
      </c>
      <c r="F123" s="133" t="s">
        <v>2148</v>
      </c>
      <c r="G123" s="133" t="s">
        <v>2149</v>
      </c>
      <c r="H123" s="155">
        <v>300</v>
      </c>
      <c r="I123" s="156">
        <f t="shared" si="4"/>
        <v>300</v>
      </c>
      <c r="J123" s="133" t="s">
        <v>12</v>
      </c>
      <c r="K123" s="133" t="s">
        <v>1702</v>
      </c>
      <c r="L123" s="133" t="s">
        <v>143</v>
      </c>
      <c r="M123" s="133" t="s">
        <v>143</v>
      </c>
      <c r="N123" s="119" t="s">
        <v>2538</v>
      </c>
    </row>
    <row r="124" spans="1:14" ht="36.5">
      <c r="A124" s="114">
        <v>116</v>
      </c>
      <c r="B124" s="126" t="s">
        <v>2189</v>
      </c>
      <c r="C124" s="133" t="s">
        <v>1721</v>
      </c>
      <c r="D124" s="133" t="s">
        <v>1731</v>
      </c>
      <c r="E124" s="133">
        <v>1</v>
      </c>
      <c r="F124" s="133" t="s">
        <v>2148</v>
      </c>
      <c r="G124" s="133" t="s">
        <v>2149</v>
      </c>
      <c r="H124" s="155">
        <v>120</v>
      </c>
      <c r="I124" s="156">
        <f t="shared" si="4"/>
        <v>120</v>
      </c>
      <c r="J124" s="133" t="s">
        <v>12</v>
      </c>
      <c r="K124" s="133" t="s">
        <v>1702</v>
      </c>
      <c r="L124" s="133" t="s">
        <v>143</v>
      </c>
      <c r="M124" s="133" t="s">
        <v>143</v>
      </c>
      <c r="N124" s="119" t="s">
        <v>2538</v>
      </c>
    </row>
    <row r="125" spans="1:14" ht="36.5">
      <c r="A125" s="114">
        <v>117</v>
      </c>
      <c r="B125" s="126" t="s">
        <v>2542</v>
      </c>
      <c r="C125" s="133" t="s">
        <v>1721</v>
      </c>
      <c r="D125" s="133" t="s">
        <v>1731</v>
      </c>
      <c r="E125" s="133">
        <v>5</v>
      </c>
      <c r="F125" s="133" t="s">
        <v>2148</v>
      </c>
      <c r="G125" s="133" t="s">
        <v>2149</v>
      </c>
      <c r="H125" s="163">
        <v>1628.14</v>
      </c>
      <c r="I125" s="156">
        <f t="shared" si="4"/>
        <v>8140.7000000000007</v>
      </c>
      <c r="J125" s="133" t="s">
        <v>12</v>
      </c>
      <c r="K125" s="133" t="s">
        <v>1702</v>
      </c>
      <c r="L125" s="133" t="s">
        <v>143</v>
      </c>
      <c r="M125" s="133" t="s">
        <v>143</v>
      </c>
      <c r="N125" s="119" t="s">
        <v>2538</v>
      </c>
    </row>
    <row r="126" spans="1:14" ht="36.5">
      <c r="A126" s="114">
        <v>118</v>
      </c>
      <c r="B126" s="126" t="s">
        <v>2190</v>
      </c>
      <c r="C126" s="133" t="s">
        <v>2067</v>
      </c>
      <c r="D126" s="133" t="s">
        <v>1731</v>
      </c>
      <c r="E126" s="133">
        <v>6</v>
      </c>
      <c r="F126" s="133" t="s">
        <v>2148</v>
      </c>
      <c r="G126" s="133" t="s">
        <v>2149</v>
      </c>
      <c r="H126" s="157">
        <v>384.65</v>
      </c>
      <c r="I126" s="156">
        <f t="shared" si="4"/>
        <v>2307.8999999999996</v>
      </c>
      <c r="J126" s="133" t="s">
        <v>12</v>
      </c>
      <c r="K126" s="133" t="s">
        <v>1702</v>
      </c>
      <c r="L126" s="133" t="s">
        <v>143</v>
      </c>
      <c r="M126" s="133" t="s">
        <v>143</v>
      </c>
      <c r="N126" s="119" t="s">
        <v>2538</v>
      </c>
    </row>
    <row r="127" spans="1:14" ht="36.5">
      <c r="A127" s="114">
        <v>119</v>
      </c>
      <c r="B127" s="126" t="s">
        <v>2203</v>
      </c>
      <c r="C127" s="133" t="s">
        <v>1721</v>
      </c>
      <c r="D127" s="133" t="s">
        <v>1731</v>
      </c>
      <c r="E127" s="133">
        <v>1</v>
      </c>
      <c r="F127" s="133" t="s">
        <v>2148</v>
      </c>
      <c r="G127" s="133" t="s">
        <v>2149</v>
      </c>
      <c r="H127" s="307">
        <v>110000</v>
      </c>
      <c r="I127" s="152"/>
      <c r="J127" s="133" t="s">
        <v>12</v>
      </c>
      <c r="K127" s="133" t="s">
        <v>1702</v>
      </c>
      <c r="L127" s="133" t="s">
        <v>143</v>
      </c>
      <c r="M127" s="133" t="s">
        <v>143</v>
      </c>
      <c r="N127" s="119" t="s">
        <v>2538</v>
      </c>
    </row>
    <row r="128" spans="1:14" ht="36.5">
      <c r="A128" s="114">
        <v>120</v>
      </c>
      <c r="B128" s="126" t="s">
        <v>2543</v>
      </c>
      <c r="C128" s="133" t="s">
        <v>1721</v>
      </c>
      <c r="D128" s="133" t="s">
        <v>1731</v>
      </c>
      <c r="E128" s="133">
        <v>4</v>
      </c>
      <c r="F128" s="133" t="s">
        <v>2148</v>
      </c>
      <c r="G128" s="133" t="s">
        <v>2149</v>
      </c>
      <c r="H128" s="149">
        <v>80</v>
      </c>
      <c r="I128" s="149">
        <f>E128*H128</f>
        <v>320</v>
      </c>
      <c r="J128" s="133" t="s">
        <v>143</v>
      </c>
      <c r="K128" s="133" t="s">
        <v>1702</v>
      </c>
      <c r="L128" s="133" t="s">
        <v>143</v>
      </c>
      <c r="M128" s="133" t="s">
        <v>143</v>
      </c>
      <c r="N128" s="119" t="s">
        <v>2538</v>
      </c>
    </row>
    <row r="129" spans="1:14" ht="36.5">
      <c r="A129" s="114">
        <v>121</v>
      </c>
      <c r="B129" s="126" t="s">
        <v>2194</v>
      </c>
      <c r="C129" s="133" t="s">
        <v>1721</v>
      </c>
      <c r="D129" s="133" t="s">
        <v>1731</v>
      </c>
      <c r="E129" s="133">
        <v>4</v>
      </c>
      <c r="F129" s="133" t="s">
        <v>2148</v>
      </c>
      <c r="G129" s="133" t="s">
        <v>2149</v>
      </c>
      <c r="H129" s="149">
        <v>60</v>
      </c>
      <c r="I129" s="149">
        <v>255.3</v>
      </c>
      <c r="J129" s="133" t="s">
        <v>143</v>
      </c>
      <c r="K129" s="133" t="s">
        <v>1702</v>
      </c>
      <c r="L129" s="133" t="s">
        <v>143</v>
      </c>
      <c r="M129" s="133" t="s">
        <v>143</v>
      </c>
      <c r="N129" s="119" t="s">
        <v>2538</v>
      </c>
    </row>
    <row r="130" spans="1:14" ht="36.5">
      <c r="A130" s="114">
        <v>122</v>
      </c>
      <c r="B130" s="126" t="s">
        <v>2195</v>
      </c>
      <c r="C130" s="133" t="s">
        <v>1721</v>
      </c>
      <c r="D130" s="133" t="s">
        <v>2196</v>
      </c>
      <c r="E130" s="133">
        <v>1</v>
      </c>
      <c r="F130" s="133" t="s">
        <v>2148</v>
      </c>
      <c r="G130" s="133" t="s">
        <v>2149</v>
      </c>
      <c r="H130" s="149">
        <v>389.67</v>
      </c>
      <c r="I130" s="149">
        <f t="shared" ref="I130:I139" si="5">E130*H130</f>
        <v>389.67</v>
      </c>
      <c r="J130" s="133" t="s">
        <v>143</v>
      </c>
      <c r="K130" s="133" t="s">
        <v>1702</v>
      </c>
      <c r="L130" s="133" t="s">
        <v>143</v>
      </c>
      <c r="M130" s="133" t="s">
        <v>143</v>
      </c>
      <c r="N130" s="119" t="s">
        <v>2538</v>
      </c>
    </row>
    <row r="131" spans="1:14" ht="36.5">
      <c r="A131" s="114">
        <v>123</v>
      </c>
      <c r="B131" s="126" t="s">
        <v>2197</v>
      </c>
      <c r="C131" s="133" t="s">
        <v>1721</v>
      </c>
      <c r="D131" s="133" t="s">
        <v>1731</v>
      </c>
      <c r="E131" s="133">
        <v>1</v>
      </c>
      <c r="F131" s="133" t="s">
        <v>2148</v>
      </c>
      <c r="G131" s="133" t="s">
        <v>2149</v>
      </c>
      <c r="H131" s="149">
        <v>9489.9</v>
      </c>
      <c r="I131" s="149">
        <f t="shared" si="5"/>
        <v>9489.9</v>
      </c>
      <c r="J131" s="133" t="s">
        <v>143</v>
      </c>
      <c r="K131" s="133" t="s">
        <v>1702</v>
      </c>
      <c r="L131" s="133" t="s">
        <v>143</v>
      </c>
      <c r="M131" s="133" t="s">
        <v>143</v>
      </c>
      <c r="N131" s="119" t="s">
        <v>2538</v>
      </c>
    </row>
    <row r="132" spans="1:14" ht="36.5">
      <c r="A132" s="114">
        <v>124</v>
      </c>
      <c r="B132" s="126" t="s">
        <v>2198</v>
      </c>
      <c r="C132" s="133" t="s">
        <v>1721</v>
      </c>
      <c r="D132" s="133" t="s">
        <v>1731</v>
      </c>
      <c r="E132" s="133">
        <v>4</v>
      </c>
      <c r="F132" s="133" t="s">
        <v>2148</v>
      </c>
      <c r="G132" s="133" t="s">
        <v>2149</v>
      </c>
      <c r="H132" s="158">
        <v>2599.9</v>
      </c>
      <c r="I132" s="149">
        <f t="shared" si="5"/>
        <v>10399.6</v>
      </c>
      <c r="J132" s="133" t="s">
        <v>143</v>
      </c>
      <c r="K132" s="133" t="s">
        <v>1702</v>
      </c>
      <c r="L132" s="133" t="s">
        <v>143</v>
      </c>
      <c r="M132" s="133" t="s">
        <v>143</v>
      </c>
      <c r="N132" s="119" t="s">
        <v>2538</v>
      </c>
    </row>
    <row r="133" spans="1:14" ht="36.5">
      <c r="A133" s="114">
        <v>125</v>
      </c>
      <c r="B133" s="304" t="s">
        <v>2483</v>
      </c>
      <c r="C133" s="133" t="s">
        <v>1721</v>
      </c>
      <c r="D133" s="133" t="s">
        <v>1731</v>
      </c>
      <c r="E133" s="133">
        <v>4</v>
      </c>
      <c r="F133" s="133" t="s">
        <v>2148</v>
      </c>
      <c r="G133" s="133" t="s">
        <v>2149</v>
      </c>
      <c r="H133" s="158">
        <v>6137.6</v>
      </c>
      <c r="I133" s="149">
        <f t="shared" si="5"/>
        <v>24550.400000000001</v>
      </c>
      <c r="J133" s="133" t="s">
        <v>143</v>
      </c>
      <c r="K133" s="133" t="s">
        <v>1702</v>
      </c>
      <c r="L133" s="133" t="s">
        <v>143</v>
      </c>
      <c r="M133" s="133" t="s">
        <v>143</v>
      </c>
      <c r="N133" s="119" t="s">
        <v>2538</v>
      </c>
    </row>
    <row r="134" spans="1:14" ht="36.5">
      <c r="A134" s="114">
        <v>126</v>
      </c>
      <c r="B134" s="160" t="s">
        <v>2200</v>
      </c>
      <c r="C134" s="133" t="s">
        <v>1721</v>
      </c>
      <c r="D134" s="133" t="s">
        <v>1731</v>
      </c>
      <c r="E134" s="150">
        <v>1</v>
      </c>
      <c r="F134" s="133" t="s">
        <v>2148</v>
      </c>
      <c r="G134" s="133" t="s">
        <v>2149</v>
      </c>
      <c r="H134" s="149">
        <v>109.9</v>
      </c>
      <c r="I134" s="149">
        <f t="shared" si="5"/>
        <v>109.9</v>
      </c>
      <c r="J134" s="133" t="s">
        <v>143</v>
      </c>
      <c r="K134" s="133" t="s">
        <v>1702</v>
      </c>
      <c r="L134" s="133" t="s">
        <v>143</v>
      </c>
      <c r="M134" s="133" t="s">
        <v>143</v>
      </c>
      <c r="N134" s="119" t="s">
        <v>2538</v>
      </c>
    </row>
    <row r="135" spans="1:14" ht="36.5">
      <c r="A135" s="114">
        <v>127</v>
      </c>
      <c r="B135" s="126" t="s">
        <v>2544</v>
      </c>
      <c r="C135" s="80" t="s">
        <v>1721</v>
      </c>
      <c r="D135" s="133" t="s">
        <v>1731</v>
      </c>
      <c r="E135" s="154">
        <v>1</v>
      </c>
      <c r="F135" s="133" t="s">
        <v>2148</v>
      </c>
      <c r="G135" s="133" t="s">
        <v>2149</v>
      </c>
      <c r="H135" s="149">
        <v>4563.25</v>
      </c>
      <c r="I135" s="149">
        <f t="shared" si="5"/>
        <v>4563.25</v>
      </c>
      <c r="J135" s="133" t="s">
        <v>143</v>
      </c>
      <c r="K135" s="133" t="s">
        <v>1702</v>
      </c>
      <c r="L135" s="133" t="s">
        <v>143</v>
      </c>
      <c r="M135" s="133" t="s">
        <v>143</v>
      </c>
      <c r="N135" s="119" t="s">
        <v>2538</v>
      </c>
    </row>
    <row r="136" spans="1:14" ht="43.5">
      <c r="A136" s="114">
        <v>128</v>
      </c>
      <c r="B136" s="305" t="s">
        <v>2532</v>
      </c>
      <c r="C136" s="80" t="s">
        <v>1721</v>
      </c>
      <c r="D136" s="133" t="s">
        <v>1731</v>
      </c>
      <c r="E136" s="154">
        <v>1</v>
      </c>
      <c r="F136" s="133" t="s">
        <v>2148</v>
      </c>
      <c r="G136" s="133" t="s">
        <v>2149</v>
      </c>
      <c r="H136" s="149">
        <v>1318.38</v>
      </c>
      <c r="I136" s="149">
        <f t="shared" si="5"/>
        <v>1318.38</v>
      </c>
      <c r="J136" s="133" t="s">
        <v>143</v>
      </c>
      <c r="K136" s="133" t="s">
        <v>1702</v>
      </c>
      <c r="L136" s="133" t="s">
        <v>143</v>
      </c>
      <c r="M136" s="133" t="s">
        <v>143</v>
      </c>
      <c r="N136" s="119" t="s">
        <v>2538</v>
      </c>
    </row>
    <row r="137" spans="1:14" ht="36.5">
      <c r="A137" s="114">
        <v>129</v>
      </c>
      <c r="B137" s="126" t="s">
        <v>2545</v>
      </c>
      <c r="C137" s="133" t="s">
        <v>1721</v>
      </c>
      <c r="D137" s="133" t="s">
        <v>1731</v>
      </c>
      <c r="E137" s="133">
        <v>50</v>
      </c>
      <c r="F137" s="133" t="s">
        <v>2148</v>
      </c>
      <c r="G137" s="133" t="s">
        <v>2149</v>
      </c>
      <c r="H137" s="149">
        <v>3.3</v>
      </c>
      <c r="I137" s="149">
        <f t="shared" si="5"/>
        <v>165</v>
      </c>
      <c r="J137" s="133" t="s">
        <v>143</v>
      </c>
      <c r="K137" s="133" t="s">
        <v>1702</v>
      </c>
      <c r="L137" s="133" t="s">
        <v>143</v>
      </c>
      <c r="M137" s="133" t="s">
        <v>143</v>
      </c>
      <c r="N137" s="119" t="s">
        <v>2538</v>
      </c>
    </row>
    <row r="138" spans="1:14" ht="36.5">
      <c r="A138" s="114">
        <v>130</v>
      </c>
      <c r="B138" s="159" t="s">
        <v>2199</v>
      </c>
      <c r="C138" s="133" t="s">
        <v>1721</v>
      </c>
      <c r="D138" s="133" t="s">
        <v>1731</v>
      </c>
      <c r="E138" s="133">
        <v>4</v>
      </c>
      <c r="F138" s="133" t="s">
        <v>2148</v>
      </c>
      <c r="G138" s="133" t="s">
        <v>2149</v>
      </c>
      <c r="H138" s="149">
        <v>370</v>
      </c>
      <c r="I138" s="149">
        <f t="shared" si="5"/>
        <v>1480</v>
      </c>
      <c r="J138" s="133" t="s">
        <v>143</v>
      </c>
      <c r="K138" s="133" t="s">
        <v>1702</v>
      </c>
      <c r="L138" s="133" t="s">
        <v>143</v>
      </c>
      <c r="M138" s="133" t="s">
        <v>143</v>
      </c>
      <c r="N138" s="119" t="s">
        <v>2538</v>
      </c>
    </row>
    <row r="139" spans="1:14" ht="36.5">
      <c r="A139" s="114">
        <v>131</v>
      </c>
      <c r="B139" s="136" t="s">
        <v>2495</v>
      </c>
      <c r="C139" s="133" t="s">
        <v>1721</v>
      </c>
      <c r="D139" s="133" t="s">
        <v>1731</v>
      </c>
      <c r="E139" s="133">
        <v>2</v>
      </c>
      <c r="F139" s="133" t="s">
        <v>2148</v>
      </c>
      <c r="G139" s="133" t="s">
        <v>2149</v>
      </c>
      <c r="H139" s="148">
        <v>1110</v>
      </c>
      <c r="I139" s="149">
        <f t="shared" si="5"/>
        <v>2220</v>
      </c>
      <c r="J139" s="133" t="s">
        <v>143</v>
      </c>
      <c r="K139" s="133" t="s">
        <v>1702</v>
      </c>
      <c r="L139" s="133" t="s">
        <v>143</v>
      </c>
      <c r="M139" s="133" t="s">
        <v>143</v>
      </c>
      <c r="N139" s="119" t="s">
        <v>2538</v>
      </c>
    </row>
    <row r="140" spans="1:14" ht="39.5">
      <c r="A140" s="114">
        <v>132</v>
      </c>
      <c r="B140" s="133" t="s">
        <v>2533</v>
      </c>
      <c r="C140" s="133" t="s">
        <v>64</v>
      </c>
      <c r="D140" s="133" t="s">
        <v>2205</v>
      </c>
      <c r="E140" s="133">
        <v>2</v>
      </c>
      <c r="F140" s="133" t="s">
        <v>2206</v>
      </c>
      <c r="G140" s="133" t="s">
        <v>2149</v>
      </c>
      <c r="H140" s="148">
        <v>750</v>
      </c>
      <c r="I140" s="162">
        <f>E140*H140</f>
        <v>1500</v>
      </c>
      <c r="J140" s="133" t="s">
        <v>12</v>
      </c>
      <c r="K140" s="133" t="s">
        <v>48</v>
      </c>
      <c r="L140" s="133"/>
      <c r="M140" s="133"/>
      <c r="N140" s="119" t="s">
        <v>2538</v>
      </c>
    </row>
    <row r="141" spans="1:14" ht="39.5">
      <c r="A141" s="114">
        <v>133</v>
      </c>
      <c r="B141" s="133" t="s">
        <v>2496</v>
      </c>
      <c r="C141" s="133" t="s">
        <v>64</v>
      </c>
      <c r="D141" s="133" t="s">
        <v>2497</v>
      </c>
      <c r="E141" s="133">
        <v>12</v>
      </c>
      <c r="F141" s="133" t="s">
        <v>2206</v>
      </c>
      <c r="G141" s="133" t="s">
        <v>2149</v>
      </c>
      <c r="H141" s="148">
        <v>231.56</v>
      </c>
      <c r="I141" s="162">
        <f>E141*H141</f>
        <v>2778.7200000000003</v>
      </c>
      <c r="J141" s="133" t="s">
        <v>12</v>
      </c>
      <c r="K141" s="133" t="s">
        <v>48</v>
      </c>
      <c r="L141" s="133"/>
      <c r="M141" s="133"/>
      <c r="N141" s="119" t="s">
        <v>2538</v>
      </c>
    </row>
    <row r="142" spans="1:14" ht="36.5">
      <c r="A142" s="114">
        <v>134</v>
      </c>
      <c r="B142" s="126" t="s">
        <v>2219</v>
      </c>
      <c r="C142" s="133" t="s">
        <v>2192</v>
      </c>
      <c r="D142" s="133" t="s">
        <v>2213</v>
      </c>
      <c r="E142" s="133">
        <v>60</v>
      </c>
      <c r="F142" s="133" t="s">
        <v>2220</v>
      </c>
      <c r="G142" s="133" t="s">
        <v>2149</v>
      </c>
      <c r="H142" s="148">
        <v>16</v>
      </c>
      <c r="I142" s="162">
        <f>E142*H142</f>
        <v>960</v>
      </c>
      <c r="J142" s="133" t="s">
        <v>12</v>
      </c>
      <c r="K142" s="133" t="s">
        <v>48</v>
      </c>
      <c r="L142" s="133"/>
      <c r="M142" s="133"/>
      <c r="N142" s="119" t="s">
        <v>2538</v>
      </c>
    </row>
    <row r="143" spans="1:14" ht="15.5">
      <c r="G143" s="137" t="s">
        <v>2222</v>
      </c>
      <c r="H143" s="137"/>
      <c r="I143" s="138">
        <f>SUM(I10:I142)</f>
        <v>160226.80000000005</v>
      </c>
    </row>
  </sheetData>
  <mergeCells count="3">
    <mergeCell ref="A2:N2"/>
    <mergeCell ref="A4:N4"/>
    <mergeCell ref="A6:N6"/>
  </mergeCells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400D6-7B0D-434B-9BD0-A5631912BEC8}">
  <dimension ref="A1:N59"/>
  <sheetViews>
    <sheetView workbookViewId="0">
      <selection activeCell="K8" sqref="K8"/>
    </sheetView>
  </sheetViews>
  <sheetFormatPr defaultRowHeight="14.5"/>
  <cols>
    <col min="2" max="2" width="41.1796875" customWidth="1"/>
    <col min="14" max="14" width="19" customWidth="1"/>
  </cols>
  <sheetData>
    <row r="1" spans="1:14" ht="15" thickBot="1"/>
    <row r="2" spans="1:14" ht="17.5" thickBot="1">
      <c r="A2" s="103" t="s">
        <v>2546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5"/>
    </row>
    <row r="3" spans="1:14" ht="17.5" thickBot="1">
      <c r="A3" s="106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ht="17.5" thickBot="1">
      <c r="A4" s="103" t="s">
        <v>2547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9"/>
    </row>
    <row r="5" spans="1:14">
      <c r="A5" s="110"/>
    </row>
    <row r="6" spans="1:14">
      <c r="A6" s="110"/>
    </row>
    <row r="7" spans="1:14" ht="53.5">
      <c r="A7" s="111" t="s">
        <v>1819</v>
      </c>
      <c r="B7" s="111" t="s">
        <v>1964</v>
      </c>
      <c r="C7" s="111" t="s">
        <v>1965</v>
      </c>
      <c r="D7" s="111" t="s">
        <v>0</v>
      </c>
      <c r="E7" s="111" t="s">
        <v>1966</v>
      </c>
      <c r="F7" s="111" t="s">
        <v>7</v>
      </c>
      <c r="G7" s="111" t="s">
        <v>1967</v>
      </c>
      <c r="H7" s="111" t="s">
        <v>2145</v>
      </c>
      <c r="I7" s="112" t="s">
        <v>2</v>
      </c>
      <c r="J7" s="113" t="s">
        <v>3</v>
      </c>
      <c r="K7" s="113" t="s">
        <v>4</v>
      </c>
      <c r="L7" s="113" t="s">
        <v>1968</v>
      </c>
      <c r="M7" s="113" t="s">
        <v>6</v>
      </c>
      <c r="N7" s="113" t="s">
        <v>10</v>
      </c>
    </row>
    <row r="8" spans="1:14" ht="24.5">
      <c r="A8" s="114">
        <v>1</v>
      </c>
      <c r="B8" s="115" t="s">
        <v>2146</v>
      </c>
      <c r="C8" s="116" t="s">
        <v>1721</v>
      </c>
      <c r="D8" s="116" t="s">
        <v>2147</v>
      </c>
      <c r="E8" s="116">
        <v>10</v>
      </c>
      <c r="F8" s="116" t="s">
        <v>2148</v>
      </c>
      <c r="G8" s="116" t="s">
        <v>2149</v>
      </c>
      <c r="H8" s="117">
        <v>1.2</v>
      </c>
      <c r="I8" s="308">
        <f>E8*H8</f>
        <v>12</v>
      </c>
      <c r="J8" s="116" t="s">
        <v>143</v>
      </c>
      <c r="K8" s="116" t="s">
        <v>1702</v>
      </c>
      <c r="L8" s="116" t="s">
        <v>143</v>
      </c>
      <c r="M8" s="116" t="s">
        <v>143</v>
      </c>
      <c r="N8" s="119" t="s">
        <v>2548</v>
      </c>
    </row>
    <row r="9" spans="1:14" ht="24.5">
      <c r="A9" s="114">
        <v>2</v>
      </c>
      <c r="B9" s="115" t="s">
        <v>2151</v>
      </c>
      <c r="C9" s="116" t="s">
        <v>1721</v>
      </c>
      <c r="D9" s="116" t="s">
        <v>2147</v>
      </c>
      <c r="E9" s="120">
        <v>4</v>
      </c>
      <c r="F9" s="116" t="s">
        <v>2148</v>
      </c>
      <c r="G9" s="116" t="s">
        <v>2149</v>
      </c>
      <c r="H9" s="117">
        <v>1.2</v>
      </c>
      <c r="I9" s="308">
        <f t="shared" ref="I9:I53" si="0">E9*H9</f>
        <v>4.8</v>
      </c>
      <c r="J9" s="116" t="s">
        <v>143</v>
      </c>
      <c r="K9" s="116" t="s">
        <v>1702</v>
      </c>
      <c r="L9" s="116" t="s">
        <v>143</v>
      </c>
      <c r="M9" s="116" t="s">
        <v>143</v>
      </c>
      <c r="N9" s="119" t="s">
        <v>2548</v>
      </c>
    </row>
    <row r="10" spans="1:14" ht="24.5">
      <c r="A10" s="114">
        <v>3</v>
      </c>
      <c r="B10" s="115" t="s">
        <v>2152</v>
      </c>
      <c r="C10" s="116" t="s">
        <v>1721</v>
      </c>
      <c r="D10" s="116" t="s">
        <v>2147</v>
      </c>
      <c r="E10" s="116">
        <v>5</v>
      </c>
      <c r="F10" s="116" t="s">
        <v>2148</v>
      </c>
      <c r="G10" s="116" t="s">
        <v>2149</v>
      </c>
      <c r="H10" s="117">
        <v>1.2</v>
      </c>
      <c r="I10" s="308">
        <f t="shared" si="0"/>
        <v>6</v>
      </c>
      <c r="J10" s="116" t="s">
        <v>143</v>
      </c>
      <c r="K10" s="116" t="s">
        <v>1702</v>
      </c>
      <c r="L10" s="116" t="s">
        <v>143</v>
      </c>
      <c r="M10" s="116" t="s">
        <v>143</v>
      </c>
      <c r="N10" s="119" t="s">
        <v>2548</v>
      </c>
    </row>
    <row r="11" spans="1:14" ht="24.5">
      <c r="A11" s="114">
        <v>4</v>
      </c>
      <c r="B11" s="115" t="s">
        <v>2153</v>
      </c>
      <c r="C11" s="116" t="s">
        <v>1721</v>
      </c>
      <c r="D11" s="116" t="s">
        <v>2147</v>
      </c>
      <c r="E11" s="116">
        <v>3</v>
      </c>
      <c r="F11" s="116" t="s">
        <v>2148</v>
      </c>
      <c r="G11" s="116" t="s">
        <v>2149</v>
      </c>
      <c r="H11" s="117">
        <v>1.8</v>
      </c>
      <c r="I11" s="308">
        <f t="shared" si="0"/>
        <v>5.4</v>
      </c>
      <c r="J11" s="116" t="s">
        <v>143</v>
      </c>
      <c r="K11" s="116" t="s">
        <v>1702</v>
      </c>
      <c r="L11" s="116" t="s">
        <v>143</v>
      </c>
      <c r="M11" s="116" t="s">
        <v>143</v>
      </c>
      <c r="N11" s="119" t="s">
        <v>2548</v>
      </c>
    </row>
    <row r="12" spans="1:14" ht="24.5">
      <c r="A12" s="114">
        <v>5</v>
      </c>
      <c r="B12" s="115" t="s">
        <v>2154</v>
      </c>
      <c r="C12" s="116" t="s">
        <v>1721</v>
      </c>
      <c r="D12" s="116" t="s">
        <v>2147</v>
      </c>
      <c r="E12" s="116">
        <v>1</v>
      </c>
      <c r="F12" s="116" t="s">
        <v>2148</v>
      </c>
      <c r="G12" s="116" t="s">
        <v>2149</v>
      </c>
      <c r="H12" s="117">
        <v>1.8</v>
      </c>
      <c r="I12" s="308">
        <f t="shared" si="0"/>
        <v>1.8</v>
      </c>
      <c r="J12" s="116" t="s">
        <v>143</v>
      </c>
      <c r="K12" s="116" t="s">
        <v>1702</v>
      </c>
      <c r="L12" s="116" t="s">
        <v>143</v>
      </c>
      <c r="M12" s="116" t="s">
        <v>143</v>
      </c>
      <c r="N12" s="119" t="s">
        <v>2548</v>
      </c>
    </row>
    <row r="13" spans="1:14" ht="24.5">
      <c r="A13" s="114">
        <v>6</v>
      </c>
      <c r="B13" s="115" t="s">
        <v>2155</v>
      </c>
      <c r="C13" s="116" t="s">
        <v>1721</v>
      </c>
      <c r="D13" s="116" t="s">
        <v>2147</v>
      </c>
      <c r="E13" s="116">
        <v>0</v>
      </c>
      <c r="F13" s="116" t="s">
        <v>2156</v>
      </c>
      <c r="G13" s="116" t="s">
        <v>2149</v>
      </c>
      <c r="H13" s="117">
        <v>1.8</v>
      </c>
      <c r="I13" s="308">
        <f t="shared" si="0"/>
        <v>0</v>
      </c>
      <c r="J13" s="116" t="s">
        <v>143</v>
      </c>
      <c r="K13" s="116" t="s">
        <v>1702</v>
      </c>
      <c r="L13" s="116" t="s">
        <v>143</v>
      </c>
      <c r="M13" s="116" t="s">
        <v>143</v>
      </c>
      <c r="N13" s="119" t="s">
        <v>2548</v>
      </c>
    </row>
    <row r="14" spans="1:14" ht="24.5">
      <c r="A14" s="114">
        <v>7</v>
      </c>
      <c r="B14" s="121" t="s">
        <v>2157</v>
      </c>
      <c r="C14" s="116" t="s">
        <v>1721</v>
      </c>
      <c r="D14" s="116" t="s">
        <v>2147</v>
      </c>
      <c r="E14" s="116">
        <v>0</v>
      </c>
      <c r="F14" s="116" t="s">
        <v>2148</v>
      </c>
      <c r="G14" s="116" t="s">
        <v>2149</v>
      </c>
      <c r="H14" s="117">
        <v>1.9</v>
      </c>
      <c r="I14" s="308">
        <f t="shared" si="0"/>
        <v>0</v>
      </c>
      <c r="J14" s="116" t="s">
        <v>143</v>
      </c>
      <c r="K14" s="116" t="s">
        <v>1702</v>
      </c>
      <c r="L14" s="116" t="s">
        <v>143</v>
      </c>
      <c r="M14" s="116" t="s">
        <v>143</v>
      </c>
      <c r="N14" s="119" t="s">
        <v>2548</v>
      </c>
    </row>
    <row r="15" spans="1:14" ht="24.5">
      <c r="A15" s="114">
        <v>8</v>
      </c>
      <c r="B15" s="121" t="s">
        <v>2158</v>
      </c>
      <c r="C15" s="116" t="s">
        <v>1721</v>
      </c>
      <c r="D15" s="116" t="s">
        <v>2147</v>
      </c>
      <c r="E15" s="116">
        <v>0</v>
      </c>
      <c r="F15" s="116" t="s">
        <v>2148</v>
      </c>
      <c r="G15" s="116" t="s">
        <v>2149</v>
      </c>
      <c r="H15" s="117">
        <v>1.9</v>
      </c>
      <c r="I15" s="308">
        <f t="shared" si="0"/>
        <v>0</v>
      </c>
      <c r="J15" s="116" t="s">
        <v>143</v>
      </c>
      <c r="K15" s="116" t="s">
        <v>1702</v>
      </c>
      <c r="L15" s="116" t="s">
        <v>143</v>
      </c>
      <c r="M15" s="116" t="s">
        <v>143</v>
      </c>
      <c r="N15" s="119" t="s">
        <v>2548</v>
      </c>
    </row>
    <row r="16" spans="1:14" ht="24.5">
      <c r="A16" s="114">
        <v>9</v>
      </c>
      <c r="B16" s="121" t="s">
        <v>2159</v>
      </c>
      <c r="C16" s="116" t="s">
        <v>1721</v>
      </c>
      <c r="D16" s="116" t="s">
        <v>2147</v>
      </c>
      <c r="E16" s="116">
        <v>0</v>
      </c>
      <c r="F16" s="116" t="s">
        <v>2148</v>
      </c>
      <c r="G16" s="116" t="s">
        <v>2149</v>
      </c>
      <c r="H16" s="117">
        <v>1.9</v>
      </c>
      <c r="I16" s="308">
        <f t="shared" si="0"/>
        <v>0</v>
      </c>
      <c r="J16" s="116" t="s">
        <v>143</v>
      </c>
      <c r="K16" s="116" t="s">
        <v>1702</v>
      </c>
      <c r="L16" s="116" t="s">
        <v>143</v>
      </c>
      <c r="M16" s="116" t="s">
        <v>143</v>
      </c>
      <c r="N16" s="119" t="s">
        <v>2548</v>
      </c>
    </row>
    <row r="17" spans="1:14" ht="24.5">
      <c r="A17" s="114">
        <v>10</v>
      </c>
      <c r="B17" s="115" t="s">
        <v>2160</v>
      </c>
      <c r="C17" s="116" t="s">
        <v>1721</v>
      </c>
      <c r="D17" s="116" t="s">
        <v>2147</v>
      </c>
      <c r="E17" s="116">
        <v>20</v>
      </c>
      <c r="F17" s="116" t="s">
        <v>2148</v>
      </c>
      <c r="G17" s="116" t="s">
        <v>2149</v>
      </c>
      <c r="H17" s="117">
        <v>1</v>
      </c>
      <c r="I17" s="308">
        <f t="shared" si="0"/>
        <v>20</v>
      </c>
      <c r="J17" s="116" t="s">
        <v>143</v>
      </c>
      <c r="K17" s="116" t="s">
        <v>1702</v>
      </c>
      <c r="L17" s="116" t="s">
        <v>143</v>
      </c>
      <c r="M17" s="116" t="s">
        <v>143</v>
      </c>
      <c r="N17" s="119" t="s">
        <v>2548</v>
      </c>
    </row>
    <row r="18" spans="1:14" ht="24.5">
      <c r="A18" s="114">
        <v>10</v>
      </c>
      <c r="B18" s="115" t="s">
        <v>2161</v>
      </c>
      <c r="C18" s="116" t="s">
        <v>1721</v>
      </c>
      <c r="D18" s="116" t="s">
        <v>2147</v>
      </c>
      <c r="E18" s="116">
        <v>20</v>
      </c>
      <c r="F18" s="116" t="s">
        <v>2156</v>
      </c>
      <c r="G18" s="116" t="s">
        <v>2149</v>
      </c>
      <c r="H18" s="117">
        <v>32.9</v>
      </c>
      <c r="I18" s="308">
        <f t="shared" si="0"/>
        <v>658</v>
      </c>
      <c r="J18" s="116" t="s">
        <v>143</v>
      </c>
      <c r="K18" s="116" t="s">
        <v>1702</v>
      </c>
      <c r="L18" s="116" t="s">
        <v>143</v>
      </c>
      <c r="M18" s="116" t="s">
        <v>143</v>
      </c>
      <c r="N18" s="119" t="s">
        <v>2548</v>
      </c>
    </row>
    <row r="19" spans="1:14" ht="24.5">
      <c r="A19" s="114">
        <v>12</v>
      </c>
      <c r="B19" s="115" t="s">
        <v>2162</v>
      </c>
      <c r="C19" s="116" t="s">
        <v>1721</v>
      </c>
      <c r="D19" s="116" t="s">
        <v>2147</v>
      </c>
      <c r="E19" s="116">
        <v>3</v>
      </c>
      <c r="F19" s="116" t="s">
        <v>2071</v>
      </c>
      <c r="G19" s="116" t="s">
        <v>2149</v>
      </c>
      <c r="H19" s="117">
        <v>34.9</v>
      </c>
      <c r="I19" s="308">
        <f t="shared" si="0"/>
        <v>104.69999999999999</v>
      </c>
      <c r="J19" s="116" t="s">
        <v>143</v>
      </c>
      <c r="K19" s="116" t="s">
        <v>1702</v>
      </c>
      <c r="L19" s="116" t="s">
        <v>143</v>
      </c>
      <c r="M19" s="116" t="s">
        <v>143</v>
      </c>
      <c r="N19" s="119" t="s">
        <v>2548</v>
      </c>
    </row>
    <row r="20" spans="1:14" ht="24.5">
      <c r="A20" s="114">
        <v>13</v>
      </c>
      <c r="B20" s="115" t="s">
        <v>2163</v>
      </c>
      <c r="C20" s="116" t="s">
        <v>1721</v>
      </c>
      <c r="D20" s="116" t="s">
        <v>2147</v>
      </c>
      <c r="E20" s="116">
        <v>1</v>
      </c>
      <c r="F20" s="116" t="s">
        <v>2071</v>
      </c>
      <c r="G20" s="116" t="s">
        <v>2149</v>
      </c>
      <c r="H20" s="117">
        <v>13.5</v>
      </c>
      <c r="I20" s="308">
        <f t="shared" si="0"/>
        <v>13.5</v>
      </c>
      <c r="J20" s="116" t="s">
        <v>143</v>
      </c>
      <c r="K20" s="116" t="s">
        <v>1702</v>
      </c>
      <c r="L20" s="116" t="s">
        <v>143</v>
      </c>
      <c r="M20" s="116" t="s">
        <v>143</v>
      </c>
      <c r="N20" s="119" t="s">
        <v>2548</v>
      </c>
    </row>
    <row r="21" spans="1:14" ht="24.5">
      <c r="A21" s="114">
        <v>14</v>
      </c>
      <c r="B21" s="115" t="s">
        <v>2164</v>
      </c>
      <c r="C21" s="122" t="s">
        <v>1721</v>
      </c>
      <c r="D21" s="116" t="s">
        <v>2147</v>
      </c>
      <c r="E21" s="116">
        <v>1</v>
      </c>
      <c r="F21" s="116" t="s">
        <v>2071</v>
      </c>
      <c r="G21" s="116" t="s">
        <v>2149</v>
      </c>
      <c r="H21" s="117">
        <v>14.9</v>
      </c>
      <c r="I21" s="308">
        <f t="shared" si="0"/>
        <v>14.9</v>
      </c>
      <c r="J21" s="116" t="s">
        <v>143</v>
      </c>
      <c r="K21" s="116" t="s">
        <v>1702</v>
      </c>
      <c r="L21" s="116" t="s">
        <v>143</v>
      </c>
      <c r="M21" s="116" t="s">
        <v>143</v>
      </c>
      <c r="N21" s="119" t="s">
        <v>2548</v>
      </c>
    </row>
    <row r="22" spans="1:14" ht="24.5">
      <c r="A22" s="114">
        <v>15</v>
      </c>
      <c r="B22" s="123" t="s">
        <v>2165</v>
      </c>
      <c r="C22" s="122" t="s">
        <v>1721</v>
      </c>
      <c r="D22" s="116" t="s">
        <v>2147</v>
      </c>
      <c r="E22" s="116">
        <v>1</v>
      </c>
      <c r="F22" s="116" t="s">
        <v>2071</v>
      </c>
      <c r="G22" s="122" t="s">
        <v>2149</v>
      </c>
      <c r="H22" s="117">
        <v>22.9</v>
      </c>
      <c r="I22" s="308">
        <f t="shared" si="0"/>
        <v>22.9</v>
      </c>
      <c r="J22" s="116" t="s">
        <v>143</v>
      </c>
      <c r="K22" s="116" t="s">
        <v>1702</v>
      </c>
      <c r="L22" s="116" t="s">
        <v>143</v>
      </c>
      <c r="M22" s="116" t="s">
        <v>143</v>
      </c>
      <c r="N22" s="119" t="s">
        <v>2548</v>
      </c>
    </row>
    <row r="23" spans="1:14" ht="24.5">
      <c r="A23" s="114">
        <v>16</v>
      </c>
      <c r="B23" s="115" t="s">
        <v>2166</v>
      </c>
      <c r="C23" s="116" t="s">
        <v>1721</v>
      </c>
      <c r="D23" s="116" t="s">
        <v>2147</v>
      </c>
      <c r="E23" s="116">
        <v>0</v>
      </c>
      <c r="F23" s="116" t="s">
        <v>2148</v>
      </c>
      <c r="G23" s="116" t="s">
        <v>2149</v>
      </c>
      <c r="H23" s="117">
        <v>2.4</v>
      </c>
      <c r="I23" s="308">
        <f t="shared" si="0"/>
        <v>0</v>
      </c>
      <c r="J23" s="116" t="s">
        <v>143</v>
      </c>
      <c r="K23" s="116" t="s">
        <v>1702</v>
      </c>
      <c r="L23" s="116" t="s">
        <v>143</v>
      </c>
      <c r="M23" s="116" t="s">
        <v>143</v>
      </c>
      <c r="N23" s="119" t="s">
        <v>2548</v>
      </c>
    </row>
    <row r="24" spans="1:14" ht="24.5">
      <c r="A24" s="114">
        <v>17</v>
      </c>
      <c r="B24" s="115" t="s">
        <v>2167</v>
      </c>
      <c r="C24" s="116" t="s">
        <v>1721</v>
      </c>
      <c r="D24" s="116" t="s">
        <v>2147</v>
      </c>
      <c r="E24" s="116">
        <v>0</v>
      </c>
      <c r="F24" s="122" t="s">
        <v>2148</v>
      </c>
      <c r="G24" s="122" t="s">
        <v>2149</v>
      </c>
      <c r="H24" s="117">
        <v>5.7</v>
      </c>
      <c r="I24" s="308">
        <f t="shared" si="0"/>
        <v>0</v>
      </c>
      <c r="J24" s="116" t="s">
        <v>143</v>
      </c>
      <c r="K24" s="116" t="s">
        <v>1702</v>
      </c>
      <c r="L24" s="116" t="s">
        <v>143</v>
      </c>
      <c r="M24" s="116" t="s">
        <v>143</v>
      </c>
      <c r="N24" s="119" t="s">
        <v>2548</v>
      </c>
    </row>
    <row r="25" spans="1:14" ht="24.5">
      <c r="A25" s="114">
        <v>18</v>
      </c>
      <c r="B25" s="115" t="s">
        <v>2168</v>
      </c>
      <c r="C25" s="122" t="s">
        <v>1721</v>
      </c>
      <c r="D25" s="116" t="s">
        <v>2147</v>
      </c>
      <c r="E25" s="116">
        <v>0</v>
      </c>
      <c r="F25" s="116" t="s">
        <v>2148</v>
      </c>
      <c r="G25" s="116" t="s">
        <v>2149</v>
      </c>
      <c r="H25" s="117">
        <v>7.9</v>
      </c>
      <c r="I25" s="308">
        <f t="shared" si="0"/>
        <v>0</v>
      </c>
      <c r="J25" s="116" t="s">
        <v>143</v>
      </c>
      <c r="K25" s="116" t="s">
        <v>1702</v>
      </c>
      <c r="L25" s="116" t="s">
        <v>143</v>
      </c>
      <c r="M25" s="116" t="s">
        <v>143</v>
      </c>
      <c r="N25" s="119" t="s">
        <v>2548</v>
      </c>
    </row>
    <row r="26" spans="1:14" ht="24.5">
      <c r="A26" s="114">
        <v>19</v>
      </c>
      <c r="B26" s="115" t="s">
        <v>2169</v>
      </c>
      <c r="C26" s="116" t="s">
        <v>1721</v>
      </c>
      <c r="D26" s="116" t="s">
        <v>2147</v>
      </c>
      <c r="E26" s="116">
        <v>0</v>
      </c>
      <c r="F26" s="122" t="s">
        <v>2148</v>
      </c>
      <c r="G26" s="122" t="s">
        <v>2149</v>
      </c>
      <c r="H26" s="117">
        <v>2.4500000000000002</v>
      </c>
      <c r="I26" s="308">
        <f t="shared" si="0"/>
        <v>0</v>
      </c>
      <c r="J26" s="116" t="s">
        <v>143</v>
      </c>
      <c r="K26" s="116" t="s">
        <v>1702</v>
      </c>
      <c r="L26" s="116" t="s">
        <v>143</v>
      </c>
      <c r="M26" s="116" t="s">
        <v>143</v>
      </c>
      <c r="N26" s="119" t="s">
        <v>2548</v>
      </c>
    </row>
    <row r="27" spans="1:14" ht="24.5">
      <c r="A27" s="114">
        <v>20</v>
      </c>
      <c r="B27" s="115" t="s">
        <v>2170</v>
      </c>
      <c r="C27" s="122" t="s">
        <v>1721</v>
      </c>
      <c r="D27" s="116" t="s">
        <v>2147</v>
      </c>
      <c r="E27" s="124">
        <v>20</v>
      </c>
      <c r="F27" s="125" t="s">
        <v>2148</v>
      </c>
      <c r="G27" s="116" t="s">
        <v>2149</v>
      </c>
      <c r="H27" s="117">
        <v>1</v>
      </c>
      <c r="I27" s="308">
        <f t="shared" si="0"/>
        <v>20</v>
      </c>
      <c r="J27" s="116" t="s">
        <v>143</v>
      </c>
      <c r="K27" s="116" t="s">
        <v>1702</v>
      </c>
      <c r="L27" s="116" t="s">
        <v>143</v>
      </c>
      <c r="M27" s="116" t="s">
        <v>143</v>
      </c>
      <c r="N27" s="119" t="s">
        <v>2548</v>
      </c>
    </row>
    <row r="28" spans="1:14" ht="24.5">
      <c r="A28" s="114">
        <v>21</v>
      </c>
      <c r="B28" s="115" t="s">
        <v>2170</v>
      </c>
      <c r="C28" s="122" t="s">
        <v>1721</v>
      </c>
      <c r="D28" s="116" t="s">
        <v>2147</v>
      </c>
      <c r="E28" s="124">
        <v>20</v>
      </c>
      <c r="F28" s="125" t="s">
        <v>2148</v>
      </c>
      <c r="G28" s="116" t="s">
        <v>2149</v>
      </c>
      <c r="H28" s="117">
        <v>1</v>
      </c>
      <c r="I28" s="308">
        <f t="shared" si="0"/>
        <v>20</v>
      </c>
      <c r="J28" s="116" t="s">
        <v>143</v>
      </c>
      <c r="K28" s="116" t="s">
        <v>1702</v>
      </c>
      <c r="L28" s="116" t="s">
        <v>143</v>
      </c>
      <c r="M28" s="116" t="s">
        <v>143</v>
      </c>
      <c r="N28" s="119" t="s">
        <v>2548</v>
      </c>
    </row>
    <row r="29" spans="1:14" ht="24.5">
      <c r="A29" s="114">
        <v>22</v>
      </c>
      <c r="B29" s="126" t="s">
        <v>2171</v>
      </c>
      <c r="C29" s="116" t="s">
        <v>1721</v>
      </c>
      <c r="D29" s="116" t="s">
        <v>2147</v>
      </c>
      <c r="E29" s="124">
        <v>20</v>
      </c>
      <c r="F29" s="125" t="s">
        <v>2148</v>
      </c>
      <c r="G29" s="122" t="s">
        <v>2149</v>
      </c>
      <c r="H29" s="117">
        <v>1</v>
      </c>
      <c r="I29" s="308">
        <f t="shared" si="0"/>
        <v>20</v>
      </c>
      <c r="J29" s="116" t="s">
        <v>143</v>
      </c>
      <c r="K29" s="116" t="s">
        <v>1702</v>
      </c>
      <c r="L29" s="116" t="s">
        <v>143</v>
      </c>
      <c r="M29" s="116" t="s">
        <v>143</v>
      </c>
      <c r="N29" s="119" t="s">
        <v>2548</v>
      </c>
    </row>
    <row r="30" spans="1:14" ht="24.5">
      <c r="A30" s="114">
        <v>23</v>
      </c>
      <c r="B30" s="115" t="s">
        <v>2172</v>
      </c>
      <c r="C30" s="116" t="s">
        <v>1721</v>
      </c>
      <c r="D30" s="116" t="s">
        <v>2147</v>
      </c>
      <c r="E30" s="124">
        <v>0</v>
      </c>
      <c r="F30" s="125" t="s">
        <v>2148</v>
      </c>
      <c r="G30" s="116" t="s">
        <v>2149</v>
      </c>
      <c r="H30" s="117">
        <v>6.5</v>
      </c>
      <c r="I30" s="308">
        <f t="shared" si="0"/>
        <v>0</v>
      </c>
      <c r="J30" s="116" t="s">
        <v>143</v>
      </c>
      <c r="K30" s="116" t="s">
        <v>1702</v>
      </c>
      <c r="L30" s="116" t="s">
        <v>143</v>
      </c>
      <c r="M30" s="116" t="s">
        <v>143</v>
      </c>
      <c r="N30" s="119" t="s">
        <v>2548</v>
      </c>
    </row>
    <row r="31" spans="1:14" ht="24.5">
      <c r="A31" s="114">
        <v>24</v>
      </c>
      <c r="B31" s="115" t="s">
        <v>2173</v>
      </c>
      <c r="C31" s="116" t="s">
        <v>1721</v>
      </c>
      <c r="D31" s="116" t="s">
        <v>2147</v>
      </c>
      <c r="E31" s="124">
        <v>5</v>
      </c>
      <c r="F31" s="125" t="s">
        <v>2148</v>
      </c>
      <c r="G31" s="122" t="s">
        <v>2149</v>
      </c>
      <c r="H31" s="117">
        <v>5.75</v>
      </c>
      <c r="I31" s="308">
        <f t="shared" si="0"/>
        <v>28.75</v>
      </c>
      <c r="J31" s="116" t="s">
        <v>143</v>
      </c>
      <c r="K31" s="116" t="s">
        <v>1702</v>
      </c>
      <c r="L31" s="116" t="s">
        <v>143</v>
      </c>
      <c r="M31" s="116" t="s">
        <v>143</v>
      </c>
      <c r="N31" s="119" t="s">
        <v>2548</v>
      </c>
    </row>
    <row r="32" spans="1:14" ht="24.5">
      <c r="A32" s="114">
        <v>25</v>
      </c>
      <c r="B32" s="115" t="s">
        <v>2174</v>
      </c>
      <c r="C32" s="116" t="s">
        <v>1721</v>
      </c>
      <c r="D32" s="116" t="s">
        <v>2147</v>
      </c>
      <c r="E32" s="124">
        <v>0</v>
      </c>
      <c r="F32" s="125" t="s">
        <v>2148</v>
      </c>
      <c r="G32" s="116" t="s">
        <v>2149</v>
      </c>
      <c r="H32" s="117">
        <v>5</v>
      </c>
      <c r="I32" s="308">
        <f t="shared" si="0"/>
        <v>0</v>
      </c>
      <c r="J32" s="116" t="s">
        <v>143</v>
      </c>
      <c r="K32" s="116" t="s">
        <v>1702</v>
      </c>
      <c r="L32" s="116" t="s">
        <v>143</v>
      </c>
      <c r="M32" s="116" t="s">
        <v>143</v>
      </c>
      <c r="N32" s="119" t="s">
        <v>2548</v>
      </c>
    </row>
    <row r="33" spans="1:14" ht="24.5">
      <c r="A33" s="114">
        <v>26</v>
      </c>
      <c r="B33" s="115" t="s">
        <v>2175</v>
      </c>
      <c r="C33" s="116" t="s">
        <v>1721</v>
      </c>
      <c r="D33" s="116" t="s">
        <v>2147</v>
      </c>
      <c r="E33" s="124">
        <v>2</v>
      </c>
      <c r="F33" s="125" t="s">
        <v>2148</v>
      </c>
      <c r="G33" s="122" t="s">
        <v>2149</v>
      </c>
      <c r="H33" s="117">
        <v>19.68</v>
      </c>
      <c r="I33" s="308">
        <f t="shared" si="0"/>
        <v>39.36</v>
      </c>
      <c r="J33" s="116" t="s">
        <v>143</v>
      </c>
      <c r="K33" s="116" t="s">
        <v>1702</v>
      </c>
      <c r="L33" s="116" t="s">
        <v>143</v>
      </c>
      <c r="M33" s="116" t="s">
        <v>143</v>
      </c>
      <c r="N33" s="119" t="s">
        <v>2548</v>
      </c>
    </row>
    <row r="34" spans="1:14" ht="24.5">
      <c r="A34" s="114">
        <v>27</v>
      </c>
      <c r="B34" s="115" t="s">
        <v>2176</v>
      </c>
      <c r="C34" s="122" t="s">
        <v>1721</v>
      </c>
      <c r="D34" s="116" t="s">
        <v>2147</v>
      </c>
      <c r="E34" s="124">
        <v>2</v>
      </c>
      <c r="F34" s="125" t="s">
        <v>2148</v>
      </c>
      <c r="G34" s="116" t="s">
        <v>2149</v>
      </c>
      <c r="H34" s="117">
        <v>9.99</v>
      </c>
      <c r="I34" s="308">
        <f t="shared" si="0"/>
        <v>19.98</v>
      </c>
      <c r="J34" s="116" t="s">
        <v>143</v>
      </c>
      <c r="K34" s="116" t="s">
        <v>1702</v>
      </c>
      <c r="L34" s="116" t="s">
        <v>143</v>
      </c>
      <c r="M34" s="116" t="s">
        <v>143</v>
      </c>
      <c r="N34" s="119" t="s">
        <v>2548</v>
      </c>
    </row>
    <row r="35" spans="1:14" ht="24.5">
      <c r="A35" s="114">
        <v>28</v>
      </c>
      <c r="B35" s="115" t="s">
        <v>2177</v>
      </c>
      <c r="C35" s="122" t="s">
        <v>1721</v>
      </c>
      <c r="D35" s="116" t="s">
        <v>2147</v>
      </c>
      <c r="E35" s="124">
        <v>2</v>
      </c>
      <c r="F35" s="125" t="s">
        <v>2148</v>
      </c>
      <c r="G35" s="122" t="s">
        <v>2149</v>
      </c>
      <c r="H35" s="117">
        <v>29.95</v>
      </c>
      <c r="I35" s="308">
        <f t="shared" si="0"/>
        <v>59.9</v>
      </c>
      <c r="J35" s="116" t="s">
        <v>143</v>
      </c>
      <c r="K35" s="116" t="s">
        <v>1702</v>
      </c>
      <c r="L35" s="116" t="s">
        <v>143</v>
      </c>
      <c r="M35" s="116" t="s">
        <v>143</v>
      </c>
      <c r="N35" s="119" t="s">
        <v>2548</v>
      </c>
    </row>
    <row r="36" spans="1:14" ht="24.5">
      <c r="A36" s="114">
        <v>29</v>
      </c>
      <c r="B36" s="126" t="s">
        <v>2178</v>
      </c>
      <c r="C36" s="116" t="s">
        <v>1721</v>
      </c>
      <c r="D36" s="116" t="s">
        <v>2147</v>
      </c>
      <c r="E36" s="124">
        <v>2</v>
      </c>
      <c r="F36" s="125" t="s">
        <v>2148</v>
      </c>
      <c r="G36" s="116" t="s">
        <v>2149</v>
      </c>
      <c r="H36" s="117">
        <v>44.17</v>
      </c>
      <c r="I36" s="308">
        <f t="shared" si="0"/>
        <v>88.34</v>
      </c>
      <c r="J36" s="116" t="s">
        <v>143</v>
      </c>
      <c r="K36" s="116" t="s">
        <v>1702</v>
      </c>
      <c r="L36" s="116" t="s">
        <v>143</v>
      </c>
      <c r="M36" s="116" t="s">
        <v>143</v>
      </c>
      <c r="N36" s="119" t="s">
        <v>2548</v>
      </c>
    </row>
    <row r="37" spans="1:14" ht="24.5">
      <c r="A37" s="114">
        <v>30</v>
      </c>
      <c r="B37" s="126" t="s">
        <v>2179</v>
      </c>
      <c r="C37" s="116" t="s">
        <v>1721</v>
      </c>
      <c r="D37" s="116" t="s">
        <v>2147</v>
      </c>
      <c r="E37" s="124">
        <v>2</v>
      </c>
      <c r="F37" s="125" t="s">
        <v>2148</v>
      </c>
      <c r="G37" s="122" t="s">
        <v>2149</v>
      </c>
      <c r="H37" s="117">
        <v>25</v>
      </c>
      <c r="I37" s="308">
        <f t="shared" si="0"/>
        <v>50</v>
      </c>
      <c r="J37" s="116" t="s">
        <v>143</v>
      </c>
      <c r="K37" s="116" t="s">
        <v>1702</v>
      </c>
      <c r="L37" s="116" t="s">
        <v>143</v>
      </c>
      <c r="M37" s="116" t="s">
        <v>143</v>
      </c>
      <c r="N37" s="119" t="s">
        <v>2548</v>
      </c>
    </row>
    <row r="38" spans="1:14" ht="24.5">
      <c r="A38" s="114">
        <v>31</v>
      </c>
      <c r="B38" s="126" t="s">
        <v>2180</v>
      </c>
      <c r="C38" s="116" t="s">
        <v>1721</v>
      </c>
      <c r="D38" s="116" t="s">
        <v>2147</v>
      </c>
      <c r="E38" s="124">
        <v>2</v>
      </c>
      <c r="F38" s="125" t="s">
        <v>2148</v>
      </c>
      <c r="G38" s="116" t="s">
        <v>2149</v>
      </c>
      <c r="H38" s="117">
        <v>21.3</v>
      </c>
      <c r="I38" s="308">
        <f t="shared" si="0"/>
        <v>42.6</v>
      </c>
      <c r="J38" s="116" t="s">
        <v>143</v>
      </c>
      <c r="K38" s="116" t="s">
        <v>1702</v>
      </c>
      <c r="L38" s="116" t="s">
        <v>143</v>
      </c>
      <c r="M38" s="116" t="s">
        <v>143</v>
      </c>
      <c r="N38" s="119" t="s">
        <v>2548</v>
      </c>
    </row>
    <row r="39" spans="1:14" ht="24.5">
      <c r="A39" s="114">
        <v>32</v>
      </c>
      <c r="B39" s="115" t="s">
        <v>2181</v>
      </c>
      <c r="C39" s="116" t="s">
        <v>1721</v>
      </c>
      <c r="D39" s="116" t="s">
        <v>2147</v>
      </c>
      <c r="E39" s="124">
        <v>2</v>
      </c>
      <c r="F39" s="125" t="s">
        <v>2148</v>
      </c>
      <c r="G39" s="116" t="s">
        <v>2149</v>
      </c>
      <c r="H39" s="117">
        <v>113.13</v>
      </c>
      <c r="I39" s="308">
        <f t="shared" si="0"/>
        <v>226.26</v>
      </c>
      <c r="J39" s="116" t="s">
        <v>143</v>
      </c>
      <c r="K39" s="116" t="s">
        <v>1702</v>
      </c>
      <c r="L39" s="116" t="s">
        <v>143</v>
      </c>
      <c r="M39" s="116" t="s">
        <v>143</v>
      </c>
      <c r="N39" s="119" t="s">
        <v>2548</v>
      </c>
    </row>
    <row r="40" spans="1:14" ht="24.5">
      <c r="A40" s="114">
        <v>33</v>
      </c>
      <c r="B40" s="126" t="s">
        <v>2182</v>
      </c>
      <c r="C40" s="116" t="s">
        <v>1721</v>
      </c>
      <c r="D40" s="116" t="s">
        <v>2147</v>
      </c>
      <c r="E40" s="124">
        <v>20</v>
      </c>
      <c r="F40" s="125" t="s">
        <v>2148</v>
      </c>
      <c r="G40" s="116" t="s">
        <v>2149</v>
      </c>
      <c r="H40" s="117">
        <v>0.2</v>
      </c>
      <c r="I40" s="308">
        <f t="shared" si="0"/>
        <v>4</v>
      </c>
      <c r="J40" s="116" t="s">
        <v>143</v>
      </c>
      <c r="K40" s="116" t="s">
        <v>1702</v>
      </c>
      <c r="L40" s="116" t="s">
        <v>143</v>
      </c>
      <c r="M40" s="116" t="s">
        <v>143</v>
      </c>
      <c r="N40" s="119" t="s">
        <v>2548</v>
      </c>
    </row>
    <row r="41" spans="1:14" ht="24.5">
      <c r="A41" s="114">
        <v>34</v>
      </c>
      <c r="B41" s="126" t="s">
        <v>2183</v>
      </c>
      <c r="C41" s="116" t="s">
        <v>1721</v>
      </c>
      <c r="D41" s="116" t="s">
        <v>2147</v>
      </c>
      <c r="E41" s="124">
        <v>0</v>
      </c>
      <c r="F41" s="125" t="s">
        <v>2148</v>
      </c>
      <c r="G41" s="116" t="s">
        <v>2149</v>
      </c>
      <c r="H41" s="117">
        <v>18.739999999999998</v>
      </c>
      <c r="I41" s="308">
        <f t="shared" si="0"/>
        <v>0</v>
      </c>
      <c r="J41" s="116" t="s">
        <v>143</v>
      </c>
      <c r="K41" s="116" t="s">
        <v>1702</v>
      </c>
      <c r="L41" s="116" t="s">
        <v>143</v>
      </c>
      <c r="M41" s="116" t="s">
        <v>143</v>
      </c>
      <c r="N41" s="119" t="s">
        <v>2548</v>
      </c>
    </row>
    <row r="42" spans="1:14" ht="24.5">
      <c r="A42" s="114">
        <v>35</v>
      </c>
      <c r="B42" s="126" t="s">
        <v>2184</v>
      </c>
      <c r="C42" s="116" t="s">
        <v>1721</v>
      </c>
      <c r="D42" s="116" t="s">
        <v>2147</v>
      </c>
      <c r="E42" s="124">
        <v>5</v>
      </c>
      <c r="F42" s="124" t="s">
        <v>2185</v>
      </c>
      <c r="G42" s="116" t="s">
        <v>2149</v>
      </c>
      <c r="H42" s="117">
        <v>14.89</v>
      </c>
      <c r="I42" s="308">
        <f t="shared" si="0"/>
        <v>74.45</v>
      </c>
      <c r="J42" s="116" t="s">
        <v>143</v>
      </c>
      <c r="K42" s="116" t="s">
        <v>1702</v>
      </c>
      <c r="L42" s="116" t="s">
        <v>143</v>
      </c>
      <c r="M42" s="116" t="s">
        <v>143</v>
      </c>
      <c r="N42" s="119" t="s">
        <v>2548</v>
      </c>
    </row>
    <row r="43" spans="1:14" ht="24.5">
      <c r="A43" s="114">
        <v>36</v>
      </c>
      <c r="B43" s="126" t="s">
        <v>2186</v>
      </c>
      <c r="C43" s="116" t="s">
        <v>1721</v>
      </c>
      <c r="D43" s="116" t="s">
        <v>2147</v>
      </c>
      <c r="E43" s="124">
        <v>2</v>
      </c>
      <c r="F43" s="124" t="s">
        <v>2148</v>
      </c>
      <c r="G43" s="116" t="s">
        <v>2149</v>
      </c>
      <c r="H43" s="117">
        <v>3.6</v>
      </c>
      <c r="I43" s="308">
        <f t="shared" si="0"/>
        <v>7.2</v>
      </c>
      <c r="J43" s="116" t="s">
        <v>143</v>
      </c>
      <c r="K43" s="116" t="s">
        <v>1702</v>
      </c>
      <c r="L43" s="116" t="s">
        <v>143</v>
      </c>
      <c r="M43" s="116" t="s">
        <v>143</v>
      </c>
      <c r="N43" s="119" t="s">
        <v>2548</v>
      </c>
    </row>
    <row r="44" spans="1:14" ht="24.5">
      <c r="A44" s="114">
        <v>37</v>
      </c>
      <c r="B44" s="126" t="s">
        <v>2187</v>
      </c>
      <c r="C44" s="116" t="s">
        <v>2188</v>
      </c>
      <c r="D44" s="116" t="s">
        <v>2147</v>
      </c>
      <c r="E44" s="124">
        <v>5</v>
      </c>
      <c r="F44" s="124" t="s">
        <v>2148</v>
      </c>
      <c r="G44" s="116" t="s">
        <v>2149</v>
      </c>
      <c r="H44" s="117">
        <v>10</v>
      </c>
      <c r="I44" s="308">
        <f t="shared" si="0"/>
        <v>50</v>
      </c>
      <c r="J44" s="116" t="s">
        <v>143</v>
      </c>
      <c r="K44" s="116" t="s">
        <v>1702</v>
      </c>
      <c r="L44" s="116" t="s">
        <v>143</v>
      </c>
      <c r="M44" s="116" t="s">
        <v>143</v>
      </c>
      <c r="N44" s="119" t="s">
        <v>2548</v>
      </c>
    </row>
    <row r="45" spans="1:14" ht="24.5">
      <c r="A45" s="114">
        <v>39</v>
      </c>
      <c r="B45" s="115" t="s">
        <v>2189</v>
      </c>
      <c r="C45" s="116" t="s">
        <v>1721</v>
      </c>
      <c r="D45" s="116" t="s">
        <v>1731</v>
      </c>
      <c r="E45" s="116">
        <v>1</v>
      </c>
      <c r="F45" s="116" t="s">
        <v>2148</v>
      </c>
      <c r="G45" s="116" t="s">
        <v>2149</v>
      </c>
      <c r="H45" s="127">
        <v>100</v>
      </c>
      <c r="I45" s="309">
        <f t="shared" si="0"/>
        <v>100</v>
      </c>
      <c r="J45" s="116" t="s">
        <v>12</v>
      </c>
      <c r="K45" s="116" t="s">
        <v>1702</v>
      </c>
      <c r="L45" s="116" t="s">
        <v>143</v>
      </c>
      <c r="M45" s="116" t="s">
        <v>143</v>
      </c>
      <c r="N45" s="119" t="s">
        <v>2548</v>
      </c>
    </row>
    <row r="46" spans="1:14" ht="24.5">
      <c r="A46" s="114">
        <v>40</v>
      </c>
      <c r="B46" s="126" t="s">
        <v>2190</v>
      </c>
      <c r="C46" s="116" t="s">
        <v>2067</v>
      </c>
      <c r="D46" s="116" t="s">
        <v>1731</v>
      </c>
      <c r="E46" s="116">
        <v>4</v>
      </c>
      <c r="F46" s="116" t="s">
        <v>2148</v>
      </c>
      <c r="G46" s="116" t="s">
        <v>2149</v>
      </c>
      <c r="H46" s="129">
        <v>369</v>
      </c>
      <c r="I46" s="309">
        <f t="shared" si="0"/>
        <v>1476</v>
      </c>
      <c r="J46" s="116" t="s">
        <v>12</v>
      </c>
      <c r="K46" s="116" t="s">
        <v>1702</v>
      </c>
      <c r="L46" s="116" t="s">
        <v>143</v>
      </c>
      <c r="M46" s="116" t="s">
        <v>143</v>
      </c>
      <c r="N46" s="119" t="s">
        <v>2548</v>
      </c>
    </row>
    <row r="47" spans="1:14" ht="24.5">
      <c r="A47" s="114">
        <v>41</v>
      </c>
      <c r="B47" s="115" t="s">
        <v>2191</v>
      </c>
      <c r="C47" s="116" t="s">
        <v>2192</v>
      </c>
      <c r="D47" s="116" t="s">
        <v>1731</v>
      </c>
      <c r="E47" s="116">
        <v>4</v>
      </c>
      <c r="F47" s="116" t="s">
        <v>2148</v>
      </c>
      <c r="G47" s="116" t="s">
        <v>2193</v>
      </c>
      <c r="H47" s="127">
        <v>299</v>
      </c>
      <c r="I47" s="309">
        <f t="shared" si="0"/>
        <v>1196</v>
      </c>
      <c r="J47" s="116" t="s">
        <v>12</v>
      </c>
      <c r="K47" s="116" t="s">
        <v>1702</v>
      </c>
      <c r="L47" s="116" t="s">
        <v>143</v>
      </c>
      <c r="M47" s="116" t="s">
        <v>143</v>
      </c>
      <c r="N47" s="119" t="s">
        <v>2548</v>
      </c>
    </row>
    <row r="48" spans="1:14" ht="24.5">
      <c r="A48" s="114">
        <v>43</v>
      </c>
      <c r="B48" s="115" t="s">
        <v>2194</v>
      </c>
      <c r="C48" s="116" t="s">
        <v>1721</v>
      </c>
      <c r="D48" s="116" t="s">
        <v>1731</v>
      </c>
      <c r="E48" s="116">
        <v>0</v>
      </c>
      <c r="F48" s="116" t="s">
        <v>2148</v>
      </c>
      <c r="G48" s="116" t="s">
        <v>2149</v>
      </c>
      <c r="H48" s="118">
        <v>60</v>
      </c>
      <c r="I48" s="308">
        <f t="shared" si="0"/>
        <v>0</v>
      </c>
      <c r="J48" s="116" t="s">
        <v>143</v>
      </c>
      <c r="K48" s="116" t="s">
        <v>1702</v>
      </c>
      <c r="L48" s="116" t="s">
        <v>143</v>
      </c>
      <c r="M48" s="116" t="s">
        <v>143</v>
      </c>
      <c r="N48" s="119" t="s">
        <v>2548</v>
      </c>
    </row>
    <row r="49" spans="1:14" ht="24.5">
      <c r="A49" s="114">
        <v>44</v>
      </c>
      <c r="B49" s="115" t="s">
        <v>2195</v>
      </c>
      <c r="C49" s="116" t="s">
        <v>1721</v>
      </c>
      <c r="D49" s="116" t="s">
        <v>2196</v>
      </c>
      <c r="E49" s="116">
        <v>1</v>
      </c>
      <c r="F49" s="116" t="s">
        <v>2148</v>
      </c>
      <c r="G49" s="116" t="s">
        <v>2149</v>
      </c>
      <c r="H49" s="118">
        <v>350</v>
      </c>
      <c r="I49" s="308">
        <f t="shared" si="0"/>
        <v>350</v>
      </c>
      <c r="J49" s="116" t="s">
        <v>143</v>
      </c>
      <c r="K49" s="116" t="s">
        <v>1702</v>
      </c>
      <c r="L49" s="116" t="s">
        <v>143</v>
      </c>
      <c r="M49" s="116" t="s">
        <v>143</v>
      </c>
      <c r="N49" s="119" t="s">
        <v>2548</v>
      </c>
    </row>
    <row r="50" spans="1:14" ht="24.5">
      <c r="A50" s="114">
        <v>45</v>
      </c>
      <c r="B50" s="126" t="s">
        <v>2197</v>
      </c>
      <c r="C50" s="116" t="s">
        <v>1721</v>
      </c>
      <c r="D50" s="116" t="s">
        <v>1731</v>
      </c>
      <c r="E50" s="116">
        <v>1</v>
      </c>
      <c r="F50" s="116" t="s">
        <v>2148</v>
      </c>
      <c r="G50" s="116" t="s">
        <v>2149</v>
      </c>
      <c r="H50" s="118">
        <v>6500</v>
      </c>
      <c r="I50" s="308">
        <f t="shared" si="0"/>
        <v>6500</v>
      </c>
      <c r="J50" s="116" t="s">
        <v>143</v>
      </c>
      <c r="K50" s="116" t="s">
        <v>1702</v>
      </c>
      <c r="L50" s="116" t="s">
        <v>143</v>
      </c>
      <c r="M50" s="116" t="s">
        <v>143</v>
      </c>
      <c r="N50" s="119" t="s">
        <v>2548</v>
      </c>
    </row>
    <row r="51" spans="1:14" ht="35.5">
      <c r="A51" s="114">
        <v>46</v>
      </c>
      <c r="B51" s="126" t="s">
        <v>2198</v>
      </c>
      <c r="C51" s="116" t="s">
        <v>1721</v>
      </c>
      <c r="D51" s="116" t="s">
        <v>1731</v>
      </c>
      <c r="E51" s="116">
        <v>1</v>
      </c>
      <c r="F51" s="116" t="s">
        <v>2148</v>
      </c>
      <c r="G51" s="116" t="s">
        <v>2149</v>
      </c>
      <c r="H51" s="130">
        <v>2399</v>
      </c>
      <c r="I51" s="308">
        <f t="shared" si="0"/>
        <v>2399</v>
      </c>
      <c r="J51" s="116" t="s">
        <v>143</v>
      </c>
      <c r="K51" s="116" t="s">
        <v>1702</v>
      </c>
      <c r="L51" s="116" t="s">
        <v>143</v>
      </c>
      <c r="M51" s="116" t="s">
        <v>143</v>
      </c>
      <c r="N51" s="119" t="s">
        <v>2548</v>
      </c>
    </row>
    <row r="52" spans="1:14" ht="24.5">
      <c r="A52" s="114">
        <v>47</v>
      </c>
      <c r="B52" s="131" t="s">
        <v>2199</v>
      </c>
      <c r="C52" s="116" t="s">
        <v>1721</v>
      </c>
      <c r="D52" s="116" t="s">
        <v>1731</v>
      </c>
      <c r="E52" s="116">
        <v>0</v>
      </c>
      <c r="F52" s="116" t="s">
        <v>2148</v>
      </c>
      <c r="G52" s="116" t="s">
        <v>2149</v>
      </c>
      <c r="H52" s="118">
        <v>289.89999999999998</v>
      </c>
      <c r="I52" s="308">
        <f t="shared" si="0"/>
        <v>0</v>
      </c>
      <c r="J52" s="116" t="s">
        <v>143</v>
      </c>
      <c r="K52" s="116" t="s">
        <v>1702</v>
      </c>
      <c r="L52" s="116" t="s">
        <v>143</v>
      </c>
      <c r="M52" s="116" t="s">
        <v>143</v>
      </c>
      <c r="N52" s="119" t="s">
        <v>2548</v>
      </c>
    </row>
    <row r="53" spans="1:14" ht="24.5">
      <c r="A53" s="114">
        <v>48</v>
      </c>
      <c r="B53" s="132" t="s">
        <v>2200</v>
      </c>
      <c r="C53" s="116" t="s">
        <v>1721</v>
      </c>
      <c r="D53" s="116" t="s">
        <v>1731</v>
      </c>
      <c r="E53" s="120">
        <v>5</v>
      </c>
      <c r="F53" s="116" t="s">
        <v>2148</v>
      </c>
      <c r="G53" s="116" t="s">
        <v>2149</v>
      </c>
      <c r="H53" s="118">
        <v>50</v>
      </c>
      <c r="I53" s="308">
        <f t="shared" si="0"/>
        <v>250</v>
      </c>
      <c r="J53" s="116" t="s">
        <v>143</v>
      </c>
      <c r="K53" s="116" t="s">
        <v>1702</v>
      </c>
      <c r="L53" s="116" t="s">
        <v>143</v>
      </c>
      <c r="M53" s="116" t="s">
        <v>143</v>
      </c>
      <c r="N53" s="119" t="s">
        <v>2548</v>
      </c>
    </row>
    <row r="54" spans="1:14" ht="24.5">
      <c r="A54" s="114">
        <v>52</v>
      </c>
      <c r="B54" s="115" t="s">
        <v>2212</v>
      </c>
      <c r="C54" s="116" t="s">
        <v>2192</v>
      </c>
      <c r="D54" s="116" t="s">
        <v>2213</v>
      </c>
      <c r="E54" s="116">
        <v>0</v>
      </c>
      <c r="F54" s="116" t="s">
        <v>2148</v>
      </c>
      <c r="G54" s="116" t="s">
        <v>2149</v>
      </c>
      <c r="H54" s="117">
        <v>1.5</v>
      </c>
      <c r="I54" s="308">
        <f>E54*H54</f>
        <v>0</v>
      </c>
      <c r="J54" s="116" t="s">
        <v>12</v>
      </c>
      <c r="K54" s="116" t="s">
        <v>48</v>
      </c>
      <c r="L54" s="116" t="s">
        <v>143</v>
      </c>
      <c r="M54" s="116" t="s">
        <v>143</v>
      </c>
      <c r="N54" s="119" t="s">
        <v>2548</v>
      </c>
    </row>
    <row r="55" spans="1:14" ht="24.5">
      <c r="A55" s="114">
        <v>53</v>
      </c>
      <c r="B55" s="115" t="s">
        <v>2219</v>
      </c>
      <c r="C55" s="116" t="s">
        <v>2192</v>
      </c>
      <c r="D55" s="116" t="s">
        <v>2213</v>
      </c>
      <c r="E55" s="116">
        <v>0</v>
      </c>
      <c r="F55" s="116" t="s">
        <v>2220</v>
      </c>
      <c r="G55" s="116" t="s">
        <v>2149</v>
      </c>
      <c r="H55" s="117">
        <v>12</v>
      </c>
      <c r="I55" s="308">
        <f>E55*H55</f>
        <v>0</v>
      </c>
      <c r="J55" s="116" t="s">
        <v>12</v>
      </c>
      <c r="K55" s="116" t="s">
        <v>48</v>
      </c>
      <c r="L55" s="116" t="s">
        <v>143</v>
      </c>
      <c r="M55" s="116" t="s">
        <v>143</v>
      </c>
      <c r="N55" s="119" t="s">
        <v>2548</v>
      </c>
    </row>
    <row r="56" spans="1:14" ht="24.5">
      <c r="A56" s="310">
        <v>54</v>
      </c>
      <c r="B56" s="126" t="s">
        <v>2203</v>
      </c>
      <c r="C56" s="116" t="s">
        <v>1721</v>
      </c>
      <c r="D56" s="116" t="s">
        <v>1731</v>
      </c>
      <c r="E56" s="116">
        <v>1</v>
      </c>
      <c r="F56" s="116" t="s">
        <v>2148</v>
      </c>
      <c r="G56" s="116" t="s">
        <v>2149</v>
      </c>
      <c r="H56" s="311">
        <v>80000</v>
      </c>
      <c r="I56" s="312">
        <v>80000</v>
      </c>
      <c r="J56" s="116"/>
      <c r="K56" s="116" t="s">
        <v>48</v>
      </c>
      <c r="L56" s="116" t="s">
        <v>143</v>
      </c>
      <c r="M56" s="116" t="s">
        <v>143</v>
      </c>
      <c r="N56" s="119" t="s">
        <v>2548</v>
      </c>
    </row>
    <row r="57" spans="1:14" ht="26.5">
      <c r="A57" s="310">
        <v>55</v>
      </c>
      <c r="B57" s="313" t="s">
        <v>2204</v>
      </c>
      <c r="C57" s="116" t="s">
        <v>64</v>
      </c>
      <c r="D57" s="116" t="s">
        <v>2205</v>
      </c>
      <c r="E57" s="116">
        <v>2</v>
      </c>
      <c r="F57" s="116" t="s">
        <v>2206</v>
      </c>
      <c r="G57" s="116" t="s">
        <v>2149</v>
      </c>
      <c r="H57" s="117">
        <v>600</v>
      </c>
      <c r="I57" s="308">
        <f>E57*H57</f>
        <v>1200</v>
      </c>
      <c r="J57" s="116" t="s">
        <v>12</v>
      </c>
      <c r="K57" s="116" t="s">
        <v>48</v>
      </c>
      <c r="L57" s="116"/>
      <c r="M57" s="116"/>
      <c r="N57" s="119" t="s">
        <v>2548</v>
      </c>
    </row>
    <row r="58" spans="1:14" ht="24.5">
      <c r="A58" s="114">
        <v>56</v>
      </c>
      <c r="B58" s="115" t="s">
        <v>2494</v>
      </c>
      <c r="C58" s="116" t="s">
        <v>1721</v>
      </c>
      <c r="D58" s="116" t="s">
        <v>1731</v>
      </c>
      <c r="E58" s="116">
        <v>1</v>
      </c>
      <c r="F58" s="116" t="s">
        <v>2148</v>
      </c>
      <c r="G58" s="116" t="s">
        <v>2149</v>
      </c>
      <c r="H58" s="127">
        <v>100</v>
      </c>
      <c r="I58" s="309">
        <f>E58*H58</f>
        <v>100</v>
      </c>
      <c r="J58" s="116" t="s">
        <v>12</v>
      </c>
      <c r="K58" s="116" t="s">
        <v>1702</v>
      </c>
      <c r="L58" s="116" t="s">
        <v>143</v>
      </c>
      <c r="M58" s="116" t="s">
        <v>143</v>
      </c>
      <c r="N58" s="119" t="s">
        <v>2548</v>
      </c>
    </row>
    <row r="59" spans="1:14" ht="15.5">
      <c r="G59" s="137" t="s">
        <v>2222</v>
      </c>
      <c r="H59" s="137"/>
      <c r="I59" s="314">
        <f>SUM(I8:I58)</f>
        <v>95185.84</v>
      </c>
    </row>
  </sheetData>
  <mergeCells count="2">
    <mergeCell ref="A2:N2"/>
    <mergeCell ref="A4:N4"/>
  </mergeCells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11DA4-4EF6-47F4-BD44-5EC3FE8356D9}">
  <dimension ref="A1:N58"/>
  <sheetViews>
    <sheetView topLeftCell="A13" workbookViewId="0">
      <selection activeCell="B9" sqref="B9"/>
    </sheetView>
  </sheetViews>
  <sheetFormatPr defaultRowHeight="14.5"/>
  <cols>
    <col min="2" max="2" width="27.36328125" customWidth="1"/>
    <col min="7" max="7" width="22.6328125" customWidth="1"/>
    <col min="14" max="14" width="17.08984375" customWidth="1"/>
  </cols>
  <sheetData>
    <row r="1" spans="1:14" ht="17.5" thickBot="1">
      <c r="A1" s="103" t="s">
        <v>2144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9"/>
    </row>
    <row r="2" spans="1:14">
      <c r="A2" s="110"/>
    </row>
    <row r="3" spans="1:14">
      <c r="A3" s="110"/>
    </row>
    <row r="4" spans="1:14" ht="53.5">
      <c r="A4" s="111" t="s">
        <v>1819</v>
      </c>
      <c r="B4" s="111" t="s">
        <v>1964</v>
      </c>
      <c r="C4" s="111" t="s">
        <v>1965</v>
      </c>
      <c r="D4" s="111" t="s">
        <v>0</v>
      </c>
      <c r="E4" s="111" t="s">
        <v>1966</v>
      </c>
      <c r="F4" s="111" t="s">
        <v>7</v>
      </c>
      <c r="G4" s="111" t="s">
        <v>1967</v>
      </c>
      <c r="H4" s="111" t="s">
        <v>2145</v>
      </c>
      <c r="I4" s="112" t="s">
        <v>2</v>
      </c>
      <c r="J4" s="113" t="s">
        <v>3</v>
      </c>
      <c r="K4" s="113" t="s">
        <v>4</v>
      </c>
      <c r="L4" s="113" t="s">
        <v>1968</v>
      </c>
      <c r="M4" s="113" t="s">
        <v>6</v>
      </c>
      <c r="N4" s="113" t="s">
        <v>10</v>
      </c>
    </row>
    <row r="5" spans="1:14" ht="24.5">
      <c r="A5" s="114">
        <v>1</v>
      </c>
      <c r="B5" s="126" t="s">
        <v>2146</v>
      </c>
      <c r="C5" s="116" t="s">
        <v>1721</v>
      </c>
      <c r="D5" s="116" t="s">
        <v>2147</v>
      </c>
      <c r="E5" s="116">
        <v>12</v>
      </c>
      <c r="F5" s="116" t="s">
        <v>2148</v>
      </c>
      <c r="G5" s="116" t="s">
        <v>2149</v>
      </c>
      <c r="H5" s="117">
        <v>1.2</v>
      </c>
      <c r="I5" s="118">
        <f>E5*H5</f>
        <v>14.399999999999999</v>
      </c>
      <c r="J5" s="116" t="s">
        <v>143</v>
      </c>
      <c r="K5" s="116" t="s">
        <v>1702</v>
      </c>
      <c r="L5" s="116" t="s">
        <v>143</v>
      </c>
      <c r="M5" s="116" t="s">
        <v>143</v>
      </c>
      <c r="N5" s="119" t="s">
        <v>2549</v>
      </c>
    </row>
    <row r="6" spans="1:14" ht="24.5">
      <c r="A6" s="114">
        <v>2</v>
      </c>
      <c r="B6" s="126" t="s">
        <v>2151</v>
      </c>
      <c r="C6" s="116" t="s">
        <v>1721</v>
      </c>
      <c r="D6" s="116" t="s">
        <v>2147</v>
      </c>
      <c r="E6" s="120">
        <v>12</v>
      </c>
      <c r="F6" s="116" t="s">
        <v>2148</v>
      </c>
      <c r="G6" s="116" t="s">
        <v>2149</v>
      </c>
      <c r="H6" s="117">
        <v>1.2</v>
      </c>
      <c r="I6" s="118">
        <f t="shared" ref="I6:I45" si="0">E6*H6</f>
        <v>14.399999999999999</v>
      </c>
      <c r="J6" s="116" t="s">
        <v>143</v>
      </c>
      <c r="K6" s="116" t="s">
        <v>1702</v>
      </c>
      <c r="L6" s="116" t="s">
        <v>143</v>
      </c>
      <c r="M6" s="116" t="s">
        <v>143</v>
      </c>
      <c r="N6" s="119" t="s">
        <v>2549</v>
      </c>
    </row>
    <row r="7" spans="1:14" ht="24.5">
      <c r="A7" s="114">
        <v>3</v>
      </c>
      <c r="B7" s="126" t="s">
        <v>2152</v>
      </c>
      <c r="C7" s="116" t="s">
        <v>1721</v>
      </c>
      <c r="D7" s="116" t="s">
        <v>2147</v>
      </c>
      <c r="E7" s="116">
        <v>6</v>
      </c>
      <c r="F7" s="116" t="s">
        <v>2148</v>
      </c>
      <c r="G7" s="116" t="s">
        <v>2149</v>
      </c>
      <c r="H7" s="117">
        <v>1.2</v>
      </c>
      <c r="I7" s="118">
        <f t="shared" si="0"/>
        <v>7.1999999999999993</v>
      </c>
      <c r="J7" s="116" t="s">
        <v>143</v>
      </c>
      <c r="K7" s="116" t="s">
        <v>1702</v>
      </c>
      <c r="L7" s="116" t="s">
        <v>143</v>
      </c>
      <c r="M7" s="116" t="s">
        <v>143</v>
      </c>
      <c r="N7" s="119" t="s">
        <v>2549</v>
      </c>
    </row>
    <row r="8" spans="1:14" ht="24.5">
      <c r="A8" s="114">
        <v>4</v>
      </c>
      <c r="B8" s="126" t="s">
        <v>2153</v>
      </c>
      <c r="C8" s="116" t="s">
        <v>1721</v>
      </c>
      <c r="D8" s="116" t="s">
        <v>2147</v>
      </c>
      <c r="E8" s="116">
        <v>6</v>
      </c>
      <c r="F8" s="116" t="s">
        <v>2148</v>
      </c>
      <c r="G8" s="116" t="s">
        <v>2149</v>
      </c>
      <c r="H8" s="117">
        <v>1.8</v>
      </c>
      <c r="I8" s="118">
        <f t="shared" si="0"/>
        <v>10.8</v>
      </c>
      <c r="J8" s="116" t="s">
        <v>143</v>
      </c>
      <c r="K8" s="116" t="s">
        <v>1702</v>
      </c>
      <c r="L8" s="116" t="s">
        <v>143</v>
      </c>
      <c r="M8" s="116" t="s">
        <v>143</v>
      </c>
      <c r="N8" s="119" t="s">
        <v>2549</v>
      </c>
    </row>
    <row r="9" spans="1:14" ht="24.5">
      <c r="A9" s="114">
        <v>5</v>
      </c>
      <c r="B9" s="115" t="s">
        <v>2154</v>
      </c>
      <c r="C9" s="116" t="s">
        <v>1721</v>
      </c>
      <c r="D9" s="116" t="s">
        <v>2147</v>
      </c>
      <c r="E9" s="116">
        <v>6</v>
      </c>
      <c r="F9" s="116" t="s">
        <v>2148</v>
      </c>
      <c r="G9" s="116" t="s">
        <v>2149</v>
      </c>
      <c r="H9" s="117">
        <v>1.8</v>
      </c>
      <c r="I9" s="118">
        <f t="shared" si="0"/>
        <v>10.8</v>
      </c>
      <c r="J9" s="116" t="s">
        <v>143</v>
      </c>
      <c r="K9" s="116" t="s">
        <v>1702</v>
      </c>
      <c r="L9" s="116" t="s">
        <v>143</v>
      </c>
      <c r="M9" s="116" t="s">
        <v>143</v>
      </c>
      <c r="N9" s="119" t="s">
        <v>2549</v>
      </c>
    </row>
    <row r="10" spans="1:14" ht="24.5">
      <c r="A10" s="114">
        <v>6</v>
      </c>
      <c r="B10" s="115" t="s">
        <v>2155</v>
      </c>
      <c r="C10" s="116" t="s">
        <v>1721</v>
      </c>
      <c r="D10" s="116" t="s">
        <v>2147</v>
      </c>
      <c r="E10" s="116">
        <v>6</v>
      </c>
      <c r="F10" s="116" t="s">
        <v>2156</v>
      </c>
      <c r="G10" s="116" t="s">
        <v>2149</v>
      </c>
      <c r="H10" s="117">
        <v>1.8</v>
      </c>
      <c r="I10" s="118">
        <f t="shared" si="0"/>
        <v>10.8</v>
      </c>
      <c r="J10" s="116" t="s">
        <v>143</v>
      </c>
      <c r="K10" s="116" t="s">
        <v>1702</v>
      </c>
      <c r="L10" s="116" t="s">
        <v>143</v>
      </c>
      <c r="M10" s="116" t="s">
        <v>143</v>
      </c>
      <c r="N10" s="119" t="s">
        <v>2549</v>
      </c>
    </row>
    <row r="11" spans="1:14" ht="24.5">
      <c r="A11" s="114">
        <v>7</v>
      </c>
      <c r="B11" s="151" t="s">
        <v>2157</v>
      </c>
      <c r="C11" s="116" t="s">
        <v>1721</v>
      </c>
      <c r="D11" s="116" t="s">
        <v>2147</v>
      </c>
      <c r="E11" s="116">
        <v>6</v>
      </c>
      <c r="F11" s="116" t="s">
        <v>2148</v>
      </c>
      <c r="G11" s="116" t="s">
        <v>2149</v>
      </c>
      <c r="H11" s="117">
        <v>1.9</v>
      </c>
      <c r="I11" s="118">
        <f t="shared" si="0"/>
        <v>11.399999999999999</v>
      </c>
      <c r="J11" s="116" t="s">
        <v>143</v>
      </c>
      <c r="K11" s="116" t="s">
        <v>1702</v>
      </c>
      <c r="L11" s="116" t="s">
        <v>143</v>
      </c>
      <c r="M11" s="116" t="s">
        <v>143</v>
      </c>
      <c r="N11" s="119" t="s">
        <v>2549</v>
      </c>
    </row>
    <row r="12" spans="1:14" ht="24.5">
      <c r="A12" s="114">
        <v>8</v>
      </c>
      <c r="B12" s="151" t="s">
        <v>2158</v>
      </c>
      <c r="C12" s="116" t="s">
        <v>1721</v>
      </c>
      <c r="D12" s="116" t="s">
        <v>2147</v>
      </c>
      <c r="E12" s="116">
        <v>6</v>
      </c>
      <c r="F12" s="116" t="s">
        <v>2148</v>
      </c>
      <c r="G12" s="116" t="s">
        <v>2149</v>
      </c>
      <c r="H12" s="117">
        <v>1.9</v>
      </c>
      <c r="I12" s="118">
        <f t="shared" si="0"/>
        <v>11.399999999999999</v>
      </c>
      <c r="J12" s="116" t="s">
        <v>143</v>
      </c>
      <c r="K12" s="116" t="s">
        <v>1702</v>
      </c>
      <c r="L12" s="116" t="s">
        <v>143</v>
      </c>
      <c r="M12" s="116" t="s">
        <v>143</v>
      </c>
      <c r="N12" s="119" t="s">
        <v>2549</v>
      </c>
    </row>
    <row r="13" spans="1:14" ht="24.5">
      <c r="A13" s="114">
        <v>9</v>
      </c>
      <c r="B13" s="151" t="s">
        <v>2159</v>
      </c>
      <c r="C13" s="116" t="s">
        <v>1721</v>
      </c>
      <c r="D13" s="116" t="s">
        <v>2147</v>
      </c>
      <c r="E13" s="116">
        <v>6</v>
      </c>
      <c r="F13" s="116" t="s">
        <v>2148</v>
      </c>
      <c r="G13" s="116" t="s">
        <v>2149</v>
      </c>
      <c r="H13" s="117">
        <v>1.9</v>
      </c>
      <c r="I13" s="118">
        <f t="shared" si="0"/>
        <v>11.399999999999999</v>
      </c>
      <c r="J13" s="116" t="s">
        <v>143</v>
      </c>
      <c r="K13" s="116" t="s">
        <v>1702</v>
      </c>
      <c r="L13" s="116" t="s">
        <v>143</v>
      </c>
      <c r="M13" s="116" t="s">
        <v>143</v>
      </c>
      <c r="N13" s="119" t="s">
        <v>2549</v>
      </c>
    </row>
    <row r="14" spans="1:14" ht="24.5">
      <c r="A14" s="114">
        <v>10</v>
      </c>
      <c r="B14" s="115" t="s">
        <v>2160</v>
      </c>
      <c r="C14" s="116" t="s">
        <v>1721</v>
      </c>
      <c r="D14" s="116" t="s">
        <v>2147</v>
      </c>
      <c r="E14" s="116">
        <v>12</v>
      </c>
      <c r="F14" s="116" t="s">
        <v>2148</v>
      </c>
      <c r="G14" s="116" t="s">
        <v>2149</v>
      </c>
      <c r="H14" s="117">
        <v>1</v>
      </c>
      <c r="I14" s="118">
        <f t="shared" si="0"/>
        <v>12</v>
      </c>
      <c r="J14" s="116" t="s">
        <v>143</v>
      </c>
      <c r="K14" s="116" t="s">
        <v>1702</v>
      </c>
      <c r="L14" s="116" t="s">
        <v>143</v>
      </c>
      <c r="M14" s="116" t="s">
        <v>143</v>
      </c>
      <c r="N14" s="119" t="s">
        <v>2549</v>
      </c>
    </row>
    <row r="15" spans="1:14" ht="24.5">
      <c r="A15" s="114">
        <v>10</v>
      </c>
      <c r="B15" s="126" t="s">
        <v>2161</v>
      </c>
      <c r="C15" s="116" t="s">
        <v>1721</v>
      </c>
      <c r="D15" s="116" t="s">
        <v>2147</v>
      </c>
      <c r="E15" s="116">
        <v>10</v>
      </c>
      <c r="F15" s="116" t="s">
        <v>2156</v>
      </c>
      <c r="G15" s="116" t="s">
        <v>2149</v>
      </c>
      <c r="H15" s="117">
        <v>32.9</v>
      </c>
      <c r="I15" s="118">
        <f t="shared" si="0"/>
        <v>329</v>
      </c>
      <c r="J15" s="116" t="s">
        <v>143</v>
      </c>
      <c r="K15" s="116" t="s">
        <v>1702</v>
      </c>
      <c r="L15" s="116" t="s">
        <v>143</v>
      </c>
      <c r="M15" s="116" t="s">
        <v>143</v>
      </c>
      <c r="N15" s="119" t="s">
        <v>2549</v>
      </c>
    </row>
    <row r="16" spans="1:14" ht="24.5">
      <c r="A16" s="114">
        <v>12</v>
      </c>
      <c r="B16" s="126" t="s">
        <v>2162</v>
      </c>
      <c r="C16" s="116" t="s">
        <v>1721</v>
      </c>
      <c r="D16" s="116" t="s">
        <v>2147</v>
      </c>
      <c r="E16" s="116">
        <v>5</v>
      </c>
      <c r="F16" s="116" t="s">
        <v>2071</v>
      </c>
      <c r="G16" s="116" t="s">
        <v>2149</v>
      </c>
      <c r="H16" s="117">
        <v>34.9</v>
      </c>
      <c r="I16" s="118">
        <f t="shared" si="0"/>
        <v>174.5</v>
      </c>
      <c r="J16" s="116" t="s">
        <v>143</v>
      </c>
      <c r="K16" s="116" t="s">
        <v>1702</v>
      </c>
      <c r="L16" s="116" t="s">
        <v>143</v>
      </c>
      <c r="M16" s="116" t="s">
        <v>143</v>
      </c>
      <c r="N16" s="119" t="s">
        <v>2549</v>
      </c>
    </row>
    <row r="17" spans="1:14" ht="24.5">
      <c r="A17" s="114">
        <v>13</v>
      </c>
      <c r="B17" s="126" t="s">
        <v>2163</v>
      </c>
      <c r="C17" s="116" t="s">
        <v>1721</v>
      </c>
      <c r="D17" s="116" t="s">
        <v>2147</v>
      </c>
      <c r="E17" s="116">
        <v>2</v>
      </c>
      <c r="F17" s="116" t="s">
        <v>2071</v>
      </c>
      <c r="G17" s="116" t="s">
        <v>2149</v>
      </c>
      <c r="H17" s="117">
        <v>13.5</v>
      </c>
      <c r="I17" s="118">
        <f t="shared" si="0"/>
        <v>27</v>
      </c>
      <c r="J17" s="116" t="s">
        <v>143</v>
      </c>
      <c r="K17" s="116" t="s">
        <v>1702</v>
      </c>
      <c r="L17" s="116" t="s">
        <v>143</v>
      </c>
      <c r="M17" s="116" t="s">
        <v>143</v>
      </c>
      <c r="N17" s="119" t="s">
        <v>2549</v>
      </c>
    </row>
    <row r="18" spans="1:14" ht="24.5">
      <c r="A18" s="114">
        <v>14</v>
      </c>
      <c r="B18" s="126" t="s">
        <v>2164</v>
      </c>
      <c r="C18" s="122" t="s">
        <v>1721</v>
      </c>
      <c r="D18" s="116" t="s">
        <v>2147</v>
      </c>
      <c r="E18" s="116">
        <v>2</v>
      </c>
      <c r="F18" s="116" t="s">
        <v>2071</v>
      </c>
      <c r="G18" s="116" t="s">
        <v>2149</v>
      </c>
      <c r="H18" s="117">
        <v>14.9</v>
      </c>
      <c r="I18" s="118">
        <f t="shared" si="0"/>
        <v>29.8</v>
      </c>
      <c r="J18" s="116" t="s">
        <v>143</v>
      </c>
      <c r="K18" s="116" t="s">
        <v>1702</v>
      </c>
      <c r="L18" s="116" t="s">
        <v>143</v>
      </c>
      <c r="M18" s="116" t="s">
        <v>143</v>
      </c>
      <c r="N18" s="119" t="s">
        <v>2549</v>
      </c>
    </row>
    <row r="19" spans="1:14" ht="24.5">
      <c r="A19" s="114">
        <v>15</v>
      </c>
      <c r="B19" s="153" t="s">
        <v>2165</v>
      </c>
      <c r="C19" s="122" t="s">
        <v>1721</v>
      </c>
      <c r="D19" s="116" t="s">
        <v>2147</v>
      </c>
      <c r="E19" s="116">
        <v>2</v>
      </c>
      <c r="F19" s="116" t="s">
        <v>2071</v>
      </c>
      <c r="G19" s="122" t="s">
        <v>2149</v>
      </c>
      <c r="H19" s="117">
        <v>22.9</v>
      </c>
      <c r="I19" s="118">
        <f t="shared" si="0"/>
        <v>45.8</v>
      </c>
      <c r="J19" s="116" t="s">
        <v>143</v>
      </c>
      <c r="K19" s="116" t="s">
        <v>1702</v>
      </c>
      <c r="L19" s="116" t="s">
        <v>143</v>
      </c>
      <c r="M19" s="116" t="s">
        <v>143</v>
      </c>
      <c r="N19" s="119" t="s">
        <v>2549</v>
      </c>
    </row>
    <row r="20" spans="1:14" ht="24.5">
      <c r="A20" s="114">
        <v>16</v>
      </c>
      <c r="B20" s="115" t="s">
        <v>2166</v>
      </c>
      <c r="C20" s="116" t="s">
        <v>1721</v>
      </c>
      <c r="D20" s="116" t="s">
        <v>2147</v>
      </c>
      <c r="E20" s="116">
        <v>6</v>
      </c>
      <c r="F20" s="116" t="s">
        <v>2148</v>
      </c>
      <c r="G20" s="116" t="s">
        <v>2149</v>
      </c>
      <c r="H20" s="117">
        <v>2.4</v>
      </c>
      <c r="I20" s="118">
        <f t="shared" si="0"/>
        <v>14.399999999999999</v>
      </c>
      <c r="J20" s="116" t="s">
        <v>143</v>
      </c>
      <c r="K20" s="116" t="s">
        <v>1702</v>
      </c>
      <c r="L20" s="116" t="s">
        <v>143</v>
      </c>
      <c r="M20" s="116" t="s">
        <v>143</v>
      </c>
      <c r="N20" s="119" t="s">
        <v>2549</v>
      </c>
    </row>
    <row r="21" spans="1:14" ht="24.5">
      <c r="A21" s="114">
        <v>17</v>
      </c>
      <c r="B21" s="115" t="s">
        <v>2167</v>
      </c>
      <c r="C21" s="116" t="s">
        <v>1721</v>
      </c>
      <c r="D21" s="116" t="s">
        <v>2147</v>
      </c>
      <c r="E21" s="116">
        <v>6</v>
      </c>
      <c r="F21" s="122" t="s">
        <v>2148</v>
      </c>
      <c r="G21" s="122" t="s">
        <v>2149</v>
      </c>
      <c r="H21" s="117">
        <v>5.7</v>
      </c>
      <c r="I21" s="118">
        <f t="shared" si="0"/>
        <v>34.200000000000003</v>
      </c>
      <c r="J21" s="116" t="s">
        <v>143</v>
      </c>
      <c r="K21" s="116" t="s">
        <v>1702</v>
      </c>
      <c r="L21" s="116" t="s">
        <v>143</v>
      </c>
      <c r="M21" s="116" t="s">
        <v>143</v>
      </c>
      <c r="N21" s="119" t="s">
        <v>2549</v>
      </c>
    </row>
    <row r="22" spans="1:14" ht="24.5">
      <c r="A22" s="114">
        <v>18</v>
      </c>
      <c r="B22" s="126" t="s">
        <v>2168</v>
      </c>
      <c r="C22" s="122" t="s">
        <v>1721</v>
      </c>
      <c r="D22" s="116" t="s">
        <v>2147</v>
      </c>
      <c r="E22" s="116">
        <v>12</v>
      </c>
      <c r="F22" s="116" t="s">
        <v>2148</v>
      </c>
      <c r="G22" s="116" t="s">
        <v>2149</v>
      </c>
      <c r="H22" s="117">
        <v>7.9</v>
      </c>
      <c r="I22" s="118">
        <f t="shared" si="0"/>
        <v>94.800000000000011</v>
      </c>
      <c r="J22" s="116" t="s">
        <v>143</v>
      </c>
      <c r="K22" s="116" t="s">
        <v>1702</v>
      </c>
      <c r="L22" s="116" t="s">
        <v>143</v>
      </c>
      <c r="M22" s="116" t="s">
        <v>143</v>
      </c>
      <c r="N22" s="119" t="s">
        <v>2549</v>
      </c>
    </row>
    <row r="23" spans="1:14" ht="24.5">
      <c r="A23" s="114">
        <v>19</v>
      </c>
      <c r="B23" s="126" t="s">
        <v>2169</v>
      </c>
      <c r="C23" s="116" t="s">
        <v>1721</v>
      </c>
      <c r="D23" s="116" t="s">
        <v>2147</v>
      </c>
      <c r="E23" s="116">
        <v>12</v>
      </c>
      <c r="F23" s="122" t="s">
        <v>2148</v>
      </c>
      <c r="G23" s="122" t="s">
        <v>2149</v>
      </c>
      <c r="H23" s="117">
        <v>2.4500000000000002</v>
      </c>
      <c r="I23" s="118">
        <f t="shared" si="0"/>
        <v>29.400000000000002</v>
      </c>
      <c r="J23" s="116" t="s">
        <v>143</v>
      </c>
      <c r="K23" s="116" t="s">
        <v>1702</v>
      </c>
      <c r="L23" s="116" t="s">
        <v>143</v>
      </c>
      <c r="M23" s="116" t="s">
        <v>143</v>
      </c>
      <c r="N23" s="119" t="s">
        <v>2549</v>
      </c>
    </row>
    <row r="24" spans="1:14" ht="24.5">
      <c r="A24" s="114">
        <v>20</v>
      </c>
      <c r="B24" s="115" t="s">
        <v>2170</v>
      </c>
      <c r="C24" s="122" t="s">
        <v>1721</v>
      </c>
      <c r="D24" s="116" t="s">
        <v>2147</v>
      </c>
      <c r="E24" s="124">
        <v>20</v>
      </c>
      <c r="F24" s="125" t="s">
        <v>2148</v>
      </c>
      <c r="G24" s="116" t="s">
        <v>2149</v>
      </c>
      <c r="H24" s="117">
        <v>1</v>
      </c>
      <c r="I24" s="118">
        <f t="shared" si="0"/>
        <v>20</v>
      </c>
      <c r="J24" s="116" t="s">
        <v>143</v>
      </c>
      <c r="K24" s="116" t="s">
        <v>1702</v>
      </c>
      <c r="L24" s="116" t="s">
        <v>143</v>
      </c>
      <c r="M24" s="116" t="s">
        <v>143</v>
      </c>
      <c r="N24" s="119" t="s">
        <v>2549</v>
      </c>
    </row>
    <row r="25" spans="1:14" ht="24.5">
      <c r="A25" s="114">
        <v>21</v>
      </c>
      <c r="B25" s="115" t="s">
        <v>2170</v>
      </c>
      <c r="C25" s="122" t="s">
        <v>1721</v>
      </c>
      <c r="D25" s="116" t="s">
        <v>2147</v>
      </c>
      <c r="E25" s="124">
        <v>20</v>
      </c>
      <c r="F25" s="125" t="s">
        <v>2148</v>
      </c>
      <c r="G25" s="116" t="s">
        <v>2149</v>
      </c>
      <c r="H25" s="117">
        <v>1</v>
      </c>
      <c r="I25" s="118">
        <f t="shared" si="0"/>
        <v>20</v>
      </c>
      <c r="J25" s="116" t="s">
        <v>143</v>
      </c>
      <c r="K25" s="116" t="s">
        <v>1702</v>
      </c>
      <c r="L25" s="116" t="s">
        <v>143</v>
      </c>
      <c r="M25" s="116" t="s">
        <v>143</v>
      </c>
      <c r="N25" s="119" t="s">
        <v>2549</v>
      </c>
    </row>
    <row r="26" spans="1:14" ht="24.5">
      <c r="A26" s="114">
        <v>22</v>
      </c>
      <c r="B26" s="126" t="s">
        <v>2171</v>
      </c>
      <c r="C26" s="116" t="s">
        <v>1721</v>
      </c>
      <c r="D26" s="116" t="s">
        <v>2147</v>
      </c>
      <c r="E26" s="124">
        <v>20</v>
      </c>
      <c r="F26" s="125" t="s">
        <v>2148</v>
      </c>
      <c r="G26" s="122" t="s">
        <v>2149</v>
      </c>
      <c r="H26" s="117">
        <v>1</v>
      </c>
      <c r="I26" s="118">
        <f t="shared" si="0"/>
        <v>20</v>
      </c>
      <c r="J26" s="116" t="s">
        <v>143</v>
      </c>
      <c r="K26" s="116" t="s">
        <v>1702</v>
      </c>
      <c r="L26" s="116" t="s">
        <v>143</v>
      </c>
      <c r="M26" s="116" t="s">
        <v>143</v>
      </c>
      <c r="N26" s="119" t="s">
        <v>2549</v>
      </c>
    </row>
    <row r="27" spans="1:14" ht="24.5">
      <c r="A27" s="114">
        <v>23</v>
      </c>
      <c r="B27" s="126" t="s">
        <v>2172</v>
      </c>
      <c r="C27" s="116" t="s">
        <v>1721</v>
      </c>
      <c r="D27" s="116" t="s">
        <v>2147</v>
      </c>
      <c r="E27" s="124">
        <v>6</v>
      </c>
      <c r="F27" s="125" t="s">
        <v>2148</v>
      </c>
      <c r="G27" s="116" t="s">
        <v>2149</v>
      </c>
      <c r="H27" s="117">
        <v>6.5</v>
      </c>
      <c r="I27" s="118">
        <f t="shared" si="0"/>
        <v>39</v>
      </c>
      <c r="J27" s="116" t="s">
        <v>143</v>
      </c>
      <c r="K27" s="116" t="s">
        <v>1702</v>
      </c>
      <c r="L27" s="116" t="s">
        <v>143</v>
      </c>
      <c r="M27" s="116" t="s">
        <v>143</v>
      </c>
      <c r="N27" s="119" t="s">
        <v>2549</v>
      </c>
    </row>
    <row r="28" spans="1:14" ht="24.5">
      <c r="A28" s="114">
        <v>24</v>
      </c>
      <c r="B28" s="126" t="s">
        <v>2173</v>
      </c>
      <c r="C28" s="116" t="s">
        <v>1721</v>
      </c>
      <c r="D28" s="116" t="s">
        <v>2147</v>
      </c>
      <c r="E28" s="124">
        <v>20</v>
      </c>
      <c r="F28" s="125" t="s">
        <v>2148</v>
      </c>
      <c r="G28" s="122" t="s">
        <v>2149</v>
      </c>
      <c r="H28" s="117">
        <v>5.75</v>
      </c>
      <c r="I28" s="118">
        <f t="shared" si="0"/>
        <v>115</v>
      </c>
      <c r="J28" s="116" t="s">
        <v>143</v>
      </c>
      <c r="K28" s="116" t="s">
        <v>1702</v>
      </c>
      <c r="L28" s="116" t="s">
        <v>143</v>
      </c>
      <c r="M28" s="116" t="s">
        <v>143</v>
      </c>
      <c r="N28" s="119" t="s">
        <v>2549</v>
      </c>
    </row>
    <row r="29" spans="1:14" ht="24.5">
      <c r="A29" s="114">
        <v>25</v>
      </c>
      <c r="B29" s="115" t="s">
        <v>2174</v>
      </c>
      <c r="C29" s="116" t="s">
        <v>1721</v>
      </c>
      <c r="D29" s="116" t="s">
        <v>2147</v>
      </c>
      <c r="E29" s="124">
        <v>4</v>
      </c>
      <c r="F29" s="125" t="s">
        <v>2148</v>
      </c>
      <c r="G29" s="116" t="s">
        <v>2149</v>
      </c>
      <c r="H29" s="117">
        <v>5</v>
      </c>
      <c r="I29" s="118">
        <f t="shared" si="0"/>
        <v>20</v>
      </c>
      <c r="J29" s="116" t="s">
        <v>143</v>
      </c>
      <c r="K29" s="116" t="s">
        <v>1702</v>
      </c>
      <c r="L29" s="116" t="s">
        <v>143</v>
      </c>
      <c r="M29" s="116" t="s">
        <v>143</v>
      </c>
      <c r="N29" s="119" t="s">
        <v>2549</v>
      </c>
    </row>
    <row r="30" spans="1:14" ht="24.5">
      <c r="A30" s="114">
        <v>26</v>
      </c>
      <c r="B30" s="115" t="s">
        <v>2175</v>
      </c>
      <c r="C30" s="116" t="s">
        <v>1721</v>
      </c>
      <c r="D30" s="116" t="s">
        <v>2147</v>
      </c>
      <c r="E30" s="124">
        <v>2</v>
      </c>
      <c r="F30" s="125" t="s">
        <v>2148</v>
      </c>
      <c r="G30" s="122" t="s">
        <v>2149</v>
      </c>
      <c r="H30" s="117">
        <v>19.68</v>
      </c>
      <c r="I30" s="118">
        <f t="shared" si="0"/>
        <v>39.36</v>
      </c>
      <c r="J30" s="116" t="s">
        <v>143</v>
      </c>
      <c r="K30" s="116" t="s">
        <v>1702</v>
      </c>
      <c r="L30" s="116" t="s">
        <v>143</v>
      </c>
      <c r="M30" s="116" t="s">
        <v>143</v>
      </c>
      <c r="N30" s="119" t="s">
        <v>2549</v>
      </c>
    </row>
    <row r="31" spans="1:14" ht="24.5">
      <c r="A31" s="114">
        <v>27</v>
      </c>
      <c r="B31" s="115" t="s">
        <v>2176</v>
      </c>
      <c r="C31" s="122" t="s">
        <v>1721</v>
      </c>
      <c r="D31" s="116" t="s">
        <v>2147</v>
      </c>
      <c r="E31" s="124">
        <v>6</v>
      </c>
      <c r="F31" s="125" t="s">
        <v>2148</v>
      </c>
      <c r="G31" s="116" t="s">
        <v>2149</v>
      </c>
      <c r="H31" s="117">
        <v>9.99</v>
      </c>
      <c r="I31" s="118">
        <f t="shared" si="0"/>
        <v>59.94</v>
      </c>
      <c r="J31" s="116" t="s">
        <v>143</v>
      </c>
      <c r="K31" s="116" t="s">
        <v>1702</v>
      </c>
      <c r="L31" s="116" t="s">
        <v>143</v>
      </c>
      <c r="M31" s="116" t="s">
        <v>143</v>
      </c>
      <c r="N31" s="119" t="s">
        <v>2549</v>
      </c>
    </row>
    <row r="32" spans="1:14" ht="24.5">
      <c r="A32" s="114">
        <v>28</v>
      </c>
      <c r="B32" s="126" t="s">
        <v>2177</v>
      </c>
      <c r="C32" s="122" t="s">
        <v>1721</v>
      </c>
      <c r="D32" s="116" t="s">
        <v>2147</v>
      </c>
      <c r="E32" s="124">
        <v>2</v>
      </c>
      <c r="F32" s="125" t="s">
        <v>2148</v>
      </c>
      <c r="G32" s="122" t="s">
        <v>2149</v>
      </c>
      <c r="H32" s="117">
        <v>29.95</v>
      </c>
      <c r="I32" s="118">
        <f t="shared" si="0"/>
        <v>59.9</v>
      </c>
      <c r="J32" s="116" t="s">
        <v>143</v>
      </c>
      <c r="K32" s="116" t="s">
        <v>1702</v>
      </c>
      <c r="L32" s="116" t="s">
        <v>143</v>
      </c>
      <c r="M32" s="116" t="s">
        <v>143</v>
      </c>
      <c r="N32" s="119" t="s">
        <v>2549</v>
      </c>
    </row>
    <row r="33" spans="1:14" ht="35.5">
      <c r="A33" s="114">
        <v>29</v>
      </c>
      <c r="B33" s="126" t="s">
        <v>2178</v>
      </c>
      <c r="C33" s="116" t="s">
        <v>1721</v>
      </c>
      <c r="D33" s="116" t="s">
        <v>2147</v>
      </c>
      <c r="E33" s="124">
        <v>2</v>
      </c>
      <c r="F33" s="125" t="s">
        <v>2148</v>
      </c>
      <c r="G33" s="116" t="s">
        <v>2149</v>
      </c>
      <c r="H33" s="117">
        <v>44.17</v>
      </c>
      <c r="I33" s="118">
        <f t="shared" si="0"/>
        <v>88.34</v>
      </c>
      <c r="J33" s="116" t="s">
        <v>143</v>
      </c>
      <c r="K33" s="116" t="s">
        <v>1702</v>
      </c>
      <c r="L33" s="116" t="s">
        <v>143</v>
      </c>
      <c r="M33" s="116" t="s">
        <v>143</v>
      </c>
      <c r="N33" s="119" t="s">
        <v>2549</v>
      </c>
    </row>
    <row r="34" spans="1:14" ht="35.5">
      <c r="A34" s="114">
        <v>30</v>
      </c>
      <c r="B34" s="126" t="s">
        <v>2179</v>
      </c>
      <c r="C34" s="116" t="s">
        <v>1721</v>
      </c>
      <c r="D34" s="116" t="s">
        <v>2147</v>
      </c>
      <c r="E34" s="124">
        <v>2</v>
      </c>
      <c r="F34" s="125" t="s">
        <v>2148</v>
      </c>
      <c r="G34" s="122" t="s">
        <v>2149</v>
      </c>
      <c r="H34" s="117">
        <v>25</v>
      </c>
      <c r="I34" s="118">
        <f t="shared" si="0"/>
        <v>50</v>
      </c>
      <c r="J34" s="116" t="s">
        <v>143</v>
      </c>
      <c r="K34" s="116" t="s">
        <v>1702</v>
      </c>
      <c r="L34" s="116" t="s">
        <v>143</v>
      </c>
      <c r="M34" s="116" t="s">
        <v>143</v>
      </c>
      <c r="N34" s="119" t="s">
        <v>2549</v>
      </c>
    </row>
    <row r="35" spans="1:14" ht="35.5">
      <c r="A35" s="114">
        <v>31</v>
      </c>
      <c r="B35" s="126" t="s">
        <v>2180</v>
      </c>
      <c r="C35" s="116" t="s">
        <v>1721</v>
      </c>
      <c r="D35" s="116" t="s">
        <v>2147</v>
      </c>
      <c r="E35" s="124">
        <v>4</v>
      </c>
      <c r="F35" s="125" t="s">
        <v>2148</v>
      </c>
      <c r="G35" s="116" t="s">
        <v>2149</v>
      </c>
      <c r="H35" s="117">
        <v>21.3</v>
      </c>
      <c r="I35" s="118">
        <f t="shared" si="0"/>
        <v>85.2</v>
      </c>
      <c r="J35" s="116" t="s">
        <v>143</v>
      </c>
      <c r="K35" s="116" t="s">
        <v>1702</v>
      </c>
      <c r="L35" s="116" t="s">
        <v>143</v>
      </c>
      <c r="M35" s="116" t="s">
        <v>143</v>
      </c>
      <c r="N35" s="119" t="s">
        <v>2549</v>
      </c>
    </row>
    <row r="36" spans="1:14" ht="24.5">
      <c r="A36" s="114">
        <v>32</v>
      </c>
      <c r="B36" s="126" t="s">
        <v>2181</v>
      </c>
      <c r="C36" s="116" t="s">
        <v>1721</v>
      </c>
      <c r="D36" s="116" t="s">
        <v>2147</v>
      </c>
      <c r="E36" s="124">
        <v>1</v>
      </c>
      <c r="F36" s="125" t="s">
        <v>2148</v>
      </c>
      <c r="G36" s="116" t="s">
        <v>2149</v>
      </c>
      <c r="H36" s="117">
        <v>113.13</v>
      </c>
      <c r="I36" s="118">
        <f t="shared" si="0"/>
        <v>113.13</v>
      </c>
      <c r="J36" s="116" t="s">
        <v>143</v>
      </c>
      <c r="K36" s="116" t="s">
        <v>1702</v>
      </c>
      <c r="L36" s="116" t="s">
        <v>143</v>
      </c>
      <c r="M36" s="116" t="s">
        <v>143</v>
      </c>
      <c r="N36" s="119" t="s">
        <v>2549</v>
      </c>
    </row>
    <row r="37" spans="1:14" ht="24.5">
      <c r="A37" s="114">
        <v>33</v>
      </c>
      <c r="B37" s="126" t="s">
        <v>2182</v>
      </c>
      <c r="C37" s="116" t="s">
        <v>1721</v>
      </c>
      <c r="D37" s="116" t="s">
        <v>2147</v>
      </c>
      <c r="E37" s="124">
        <v>10</v>
      </c>
      <c r="F37" s="125" t="s">
        <v>2148</v>
      </c>
      <c r="G37" s="116" t="s">
        <v>2149</v>
      </c>
      <c r="H37" s="117">
        <v>0.2</v>
      </c>
      <c r="I37" s="118">
        <f t="shared" si="0"/>
        <v>2</v>
      </c>
      <c r="J37" s="116" t="s">
        <v>143</v>
      </c>
      <c r="K37" s="116" t="s">
        <v>1702</v>
      </c>
      <c r="L37" s="116" t="s">
        <v>143</v>
      </c>
      <c r="M37" s="116" t="s">
        <v>143</v>
      </c>
      <c r="N37" s="119" t="s">
        <v>2549</v>
      </c>
    </row>
    <row r="38" spans="1:14" ht="35.5">
      <c r="A38" s="114">
        <v>34</v>
      </c>
      <c r="B38" s="126" t="s">
        <v>2183</v>
      </c>
      <c r="C38" s="116" t="s">
        <v>1721</v>
      </c>
      <c r="D38" s="116" t="s">
        <v>2147</v>
      </c>
      <c r="E38" s="124">
        <v>2</v>
      </c>
      <c r="F38" s="125" t="s">
        <v>2148</v>
      </c>
      <c r="G38" s="116" t="s">
        <v>2149</v>
      </c>
      <c r="H38" s="117">
        <v>18.739999999999998</v>
      </c>
      <c r="I38" s="118">
        <f t="shared" si="0"/>
        <v>37.479999999999997</v>
      </c>
      <c r="J38" s="116" t="s">
        <v>143</v>
      </c>
      <c r="K38" s="116" t="s">
        <v>1702</v>
      </c>
      <c r="L38" s="116" t="s">
        <v>143</v>
      </c>
      <c r="M38" s="116" t="s">
        <v>143</v>
      </c>
      <c r="N38" s="119" t="s">
        <v>2549</v>
      </c>
    </row>
    <row r="39" spans="1:14" ht="47">
      <c r="A39" s="114">
        <v>35</v>
      </c>
      <c r="B39" s="126" t="s">
        <v>2184</v>
      </c>
      <c r="C39" s="116" t="s">
        <v>1721</v>
      </c>
      <c r="D39" s="116" t="s">
        <v>2147</v>
      </c>
      <c r="E39" s="124">
        <v>10</v>
      </c>
      <c r="F39" s="124" t="s">
        <v>2185</v>
      </c>
      <c r="G39" s="116" t="s">
        <v>2149</v>
      </c>
      <c r="H39" s="117">
        <v>14.89</v>
      </c>
      <c r="I39" s="118">
        <f t="shared" si="0"/>
        <v>148.9</v>
      </c>
      <c r="J39" s="116" t="s">
        <v>143</v>
      </c>
      <c r="K39" s="116" t="s">
        <v>1702</v>
      </c>
      <c r="L39" s="116" t="s">
        <v>143</v>
      </c>
      <c r="M39" s="116" t="s">
        <v>143</v>
      </c>
      <c r="N39" s="119" t="s">
        <v>2549</v>
      </c>
    </row>
    <row r="40" spans="1:14" ht="24.5">
      <c r="A40" s="114">
        <v>36</v>
      </c>
      <c r="B40" s="126" t="s">
        <v>2186</v>
      </c>
      <c r="C40" s="116" t="s">
        <v>1721</v>
      </c>
      <c r="D40" s="116" t="s">
        <v>2147</v>
      </c>
      <c r="E40" s="124">
        <v>6</v>
      </c>
      <c r="F40" s="124" t="s">
        <v>2148</v>
      </c>
      <c r="G40" s="116" t="s">
        <v>2149</v>
      </c>
      <c r="H40" s="117">
        <v>3.6</v>
      </c>
      <c r="I40" s="118">
        <f t="shared" si="0"/>
        <v>21.6</v>
      </c>
      <c r="J40" s="116" t="s">
        <v>143</v>
      </c>
      <c r="K40" s="116" t="s">
        <v>1702</v>
      </c>
      <c r="L40" s="116" t="s">
        <v>143</v>
      </c>
      <c r="M40" s="116" t="s">
        <v>143</v>
      </c>
      <c r="N40" s="119" t="s">
        <v>2549</v>
      </c>
    </row>
    <row r="41" spans="1:14" ht="24.5">
      <c r="A41" s="114">
        <v>37</v>
      </c>
      <c r="B41" s="126" t="s">
        <v>2187</v>
      </c>
      <c r="C41" s="116" t="s">
        <v>2188</v>
      </c>
      <c r="D41" s="116" t="s">
        <v>2147</v>
      </c>
      <c r="E41" s="124">
        <v>50</v>
      </c>
      <c r="F41" s="124" t="s">
        <v>2148</v>
      </c>
      <c r="G41" s="116" t="s">
        <v>2149</v>
      </c>
      <c r="H41" s="117">
        <v>10</v>
      </c>
      <c r="I41" s="118">
        <f t="shared" si="0"/>
        <v>500</v>
      </c>
      <c r="J41" s="116" t="s">
        <v>143</v>
      </c>
      <c r="K41" s="116" t="s">
        <v>1702</v>
      </c>
      <c r="L41" s="116" t="s">
        <v>143</v>
      </c>
      <c r="M41" s="116" t="s">
        <v>143</v>
      </c>
      <c r="N41" s="119" t="s">
        <v>2549</v>
      </c>
    </row>
    <row r="42" spans="1:14" ht="24.5">
      <c r="A42" s="114">
        <v>38</v>
      </c>
      <c r="B42" s="115" t="s">
        <v>2494</v>
      </c>
      <c r="C42" s="116" t="s">
        <v>1721</v>
      </c>
      <c r="D42" s="116" t="s">
        <v>1731</v>
      </c>
      <c r="E42" s="116">
        <v>1</v>
      </c>
      <c r="F42" s="116" t="s">
        <v>2148</v>
      </c>
      <c r="G42" s="116" t="s">
        <v>2149</v>
      </c>
      <c r="H42" s="127">
        <v>100</v>
      </c>
      <c r="I42" s="128">
        <f t="shared" si="0"/>
        <v>100</v>
      </c>
      <c r="J42" s="116" t="s">
        <v>12</v>
      </c>
      <c r="K42" s="116" t="s">
        <v>1702</v>
      </c>
      <c r="L42" s="116" t="s">
        <v>143</v>
      </c>
      <c r="M42" s="116" t="s">
        <v>143</v>
      </c>
      <c r="N42" s="119" t="s">
        <v>2549</v>
      </c>
    </row>
    <row r="43" spans="1:14" ht="24.5">
      <c r="A43" s="114">
        <v>39</v>
      </c>
      <c r="B43" s="115" t="s">
        <v>2189</v>
      </c>
      <c r="C43" s="116" t="s">
        <v>1721</v>
      </c>
      <c r="D43" s="116" t="s">
        <v>1731</v>
      </c>
      <c r="E43" s="116">
        <v>1</v>
      </c>
      <c r="F43" s="116" t="s">
        <v>2148</v>
      </c>
      <c r="G43" s="116" t="s">
        <v>2149</v>
      </c>
      <c r="H43" s="127">
        <v>100</v>
      </c>
      <c r="I43" s="128">
        <f t="shared" si="0"/>
        <v>100</v>
      </c>
      <c r="J43" s="116" t="s">
        <v>12</v>
      </c>
      <c r="K43" s="116" t="s">
        <v>1702</v>
      </c>
      <c r="L43" s="116" t="s">
        <v>143</v>
      </c>
      <c r="M43" s="116" t="s">
        <v>143</v>
      </c>
      <c r="N43" s="119" t="s">
        <v>2549</v>
      </c>
    </row>
    <row r="44" spans="1:14" ht="24.5">
      <c r="A44" s="114">
        <v>40</v>
      </c>
      <c r="B44" s="126" t="s">
        <v>2190</v>
      </c>
      <c r="C44" s="116" t="s">
        <v>2067</v>
      </c>
      <c r="D44" s="116" t="s">
        <v>1731</v>
      </c>
      <c r="E44" s="116">
        <v>3</v>
      </c>
      <c r="F44" s="116" t="s">
        <v>2148</v>
      </c>
      <c r="G44" s="116" t="s">
        <v>2149</v>
      </c>
      <c r="H44" s="129">
        <v>369</v>
      </c>
      <c r="I44" s="128">
        <f t="shared" si="0"/>
        <v>1107</v>
      </c>
      <c r="J44" s="116" t="s">
        <v>12</v>
      </c>
      <c r="K44" s="116" t="s">
        <v>1702</v>
      </c>
      <c r="L44" s="116" t="s">
        <v>143</v>
      </c>
      <c r="M44" s="116" t="s">
        <v>143</v>
      </c>
      <c r="N44" s="119" t="s">
        <v>2549</v>
      </c>
    </row>
    <row r="45" spans="1:14" ht="24.5">
      <c r="A45" s="114">
        <v>41</v>
      </c>
      <c r="B45" s="115" t="s">
        <v>2191</v>
      </c>
      <c r="C45" s="116" t="s">
        <v>2192</v>
      </c>
      <c r="D45" s="116" t="s">
        <v>1731</v>
      </c>
      <c r="E45" s="116">
        <v>3</v>
      </c>
      <c r="F45" s="116" t="s">
        <v>2148</v>
      </c>
      <c r="G45" s="116" t="s">
        <v>2193</v>
      </c>
      <c r="H45" s="127">
        <v>299</v>
      </c>
      <c r="I45" s="128">
        <f t="shared" si="0"/>
        <v>897</v>
      </c>
      <c r="J45" s="116" t="s">
        <v>12</v>
      </c>
      <c r="K45" s="116" t="s">
        <v>1702</v>
      </c>
      <c r="L45" s="116" t="s">
        <v>143</v>
      </c>
      <c r="M45" s="116" t="s">
        <v>143</v>
      </c>
      <c r="N45" s="119" t="s">
        <v>2549</v>
      </c>
    </row>
    <row r="46" spans="1:14" ht="24.5">
      <c r="A46" s="114">
        <v>42</v>
      </c>
      <c r="B46" s="126" t="s">
        <v>2203</v>
      </c>
      <c r="C46" s="116" t="s">
        <v>1721</v>
      </c>
      <c r="D46" s="116" t="s">
        <v>1731</v>
      </c>
      <c r="E46" s="116">
        <v>1</v>
      </c>
      <c r="F46" s="116" t="s">
        <v>2148</v>
      </c>
      <c r="G46" s="116" t="s">
        <v>2149</v>
      </c>
      <c r="H46" s="297">
        <v>80000</v>
      </c>
      <c r="I46" s="297">
        <v>80000</v>
      </c>
      <c r="J46" s="116" t="s">
        <v>1702</v>
      </c>
      <c r="K46" s="116" t="s">
        <v>143</v>
      </c>
      <c r="L46" s="116" t="s">
        <v>143</v>
      </c>
      <c r="M46" s="116" t="s">
        <v>143</v>
      </c>
      <c r="N46" s="119" t="s">
        <v>2549</v>
      </c>
    </row>
    <row r="47" spans="1:14" ht="24.5">
      <c r="A47" s="114">
        <v>43</v>
      </c>
      <c r="B47" s="115" t="s">
        <v>2194</v>
      </c>
      <c r="C47" s="116" t="s">
        <v>1721</v>
      </c>
      <c r="D47" s="116" t="s">
        <v>1731</v>
      </c>
      <c r="E47" s="116">
        <v>1</v>
      </c>
      <c r="F47" s="116" t="s">
        <v>2148</v>
      </c>
      <c r="G47" s="116" t="s">
        <v>2149</v>
      </c>
      <c r="H47" s="118">
        <v>60</v>
      </c>
      <c r="I47" s="118">
        <f t="shared" ref="I47:I53" si="1">E47*H47</f>
        <v>60</v>
      </c>
      <c r="J47" s="116" t="s">
        <v>143</v>
      </c>
      <c r="K47" s="116" t="s">
        <v>1702</v>
      </c>
      <c r="L47" s="116" t="s">
        <v>143</v>
      </c>
      <c r="M47" s="116" t="s">
        <v>143</v>
      </c>
      <c r="N47" s="119" t="s">
        <v>2549</v>
      </c>
    </row>
    <row r="48" spans="1:14" ht="24.5">
      <c r="A48" s="114">
        <v>44</v>
      </c>
      <c r="B48" s="115" t="s">
        <v>2195</v>
      </c>
      <c r="C48" s="116" t="s">
        <v>1721</v>
      </c>
      <c r="D48" s="116" t="s">
        <v>2196</v>
      </c>
      <c r="E48" s="116">
        <v>1</v>
      </c>
      <c r="F48" s="116" t="s">
        <v>2148</v>
      </c>
      <c r="G48" s="116" t="s">
        <v>2149</v>
      </c>
      <c r="H48" s="118">
        <v>350</v>
      </c>
      <c r="I48" s="118">
        <f t="shared" si="1"/>
        <v>350</v>
      </c>
      <c r="J48" s="116" t="s">
        <v>143</v>
      </c>
      <c r="K48" s="116" t="s">
        <v>1702</v>
      </c>
      <c r="L48" s="116" t="s">
        <v>143</v>
      </c>
      <c r="M48" s="116" t="s">
        <v>143</v>
      </c>
      <c r="N48" s="119" t="s">
        <v>2549</v>
      </c>
    </row>
    <row r="49" spans="1:14" ht="35.5">
      <c r="A49" s="114">
        <v>45</v>
      </c>
      <c r="B49" s="126" t="s">
        <v>2197</v>
      </c>
      <c r="C49" s="116" t="s">
        <v>1721</v>
      </c>
      <c r="D49" s="116" t="s">
        <v>1731</v>
      </c>
      <c r="E49" s="116">
        <v>1</v>
      </c>
      <c r="F49" s="116" t="s">
        <v>2148</v>
      </c>
      <c r="G49" s="116" t="s">
        <v>2149</v>
      </c>
      <c r="H49" s="118">
        <v>6500</v>
      </c>
      <c r="I49" s="118">
        <f t="shared" si="1"/>
        <v>6500</v>
      </c>
      <c r="J49" s="116" t="s">
        <v>143</v>
      </c>
      <c r="K49" s="116" t="s">
        <v>1702</v>
      </c>
      <c r="L49" s="116" t="s">
        <v>143</v>
      </c>
      <c r="M49" s="116" t="s">
        <v>143</v>
      </c>
      <c r="N49" s="119" t="s">
        <v>2549</v>
      </c>
    </row>
    <row r="50" spans="1:14" ht="47">
      <c r="A50" s="114">
        <v>46</v>
      </c>
      <c r="B50" s="126" t="s">
        <v>2198</v>
      </c>
      <c r="C50" s="116" t="s">
        <v>1721</v>
      </c>
      <c r="D50" s="116" t="s">
        <v>1731</v>
      </c>
      <c r="E50" s="116">
        <v>1</v>
      </c>
      <c r="F50" s="116" t="s">
        <v>2148</v>
      </c>
      <c r="G50" s="116" t="s">
        <v>2149</v>
      </c>
      <c r="H50" s="130">
        <v>2399</v>
      </c>
      <c r="I50" s="118">
        <f t="shared" si="1"/>
        <v>2399</v>
      </c>
      <c r="J50" s="116" t="s">
        <v>143</v>
      </c>
      <c r="K50" s="116" t="s">
        <v>1702</v>
      </c>
      <c r="L50" s="116" t="s">
        <v>143</v>
      </c>
      <c r="M50" s="116" t="s">
        <v>143</v>
      </c>
      <c r="N50" s="119" t="s">
        <v>2549</v>
      </c>
    </row>
    <row r="51" spans="1:14" ht="24.5">
      <c r="A51" s="114">
        <v>47</v>
      </c>
      <c r="B51" s="159" t="s">
        <v>2199</v>
      </c>
      <c r="C51" s="116" t="s">
        <v>1721</v>
      </c>
      <c r="D51" s="116" t="s">
        <v>1731</v>
      </c>
      <c r="E51" s="116">
        <v>1</v>
      </c>
      <c r="F51" s="116" t="s">
        <v>2148</v>
      </c>
      <c r="G51" s="116" t="s">
        <v>2149</v>
      </c>
      <c r="H51" s="118">
        <v>289.89999999999998</v>
      </c>
      <c r="I51" s="118">
        <f t="shared" si="1"/>
        <v>289.89999999999998</v>
      </c>
      <c r="J51" s="116" t="s">
        <v>143</v>
      </c>
      <c r="K51" s="116" t="s">
        <v>1702</v>
      </c>
      <c r="L51" s="116" t="s">
        <v>143</v>
      </c>
      <c r="M51" s="116" t="s">
        <v>143</v>
      </c>
      <c r="N51" s="119" t="s">
        <v>2549</v>
      </c>
    </row>
    <row r="52" spans="1:14" ht="24.5">
      <c r="A52" s="114">
        <v>48</v>
      </c>
      <c r="B52" s="132" t="s">
        <v>2200</v>
      </c>
      <c r="C52" s="116" t="s">
        <v>1721</v>
      </c>
      <c r="D52" s="116" t="s">
        <v>1731</v>
      </c>
      <c r="E52" s="120">
        <v>1</v>
      </c>
      <c r="F52" s="116" t="s">
        <v>2148</v>
      </c>
      <c r="G52" s="116" t="s">
        <v>2149</v>
      </c>
      <c r="H52" s="118">
        <v>50</v>
      </c>
      <c r="I52" s="118">
        <f t="shared" si="1"/>
        <v>50</v>
      </c>
      <c r="J52" s="116" t="s">
        <v>143</v>
      </c>
      <c r="K52" s="116" t="s">
        <v>1702</v>
      </c>
      <c r="L52" s="116" t="s">
        <v>143</v>
      </c>
      <c r="M52" s="116" t="s">
        <v>143</v>
      </c>
      <c r="N52" s="119" t="s">
        <v>2549</v>
      </c>
    </row>
    <row r="53" spans="1:14" ht="26">
      <c r="A53" s="114">
        <v>49</v>
      </c>
      <c r="B53" s="136" t="s">
        <v>2495</v>
      </c>
      <c r="C53" s="116" t="s">
        <v>1721</v>
      </c>
      <c r="D53" s="116" t="s">
        <v>1731</v>
      </c>
      <c r="E53" s="116">
        <v>1</v>
      </c>
      <c r="F53" s="116" t="s">
        <v>2148</v>
      </c>
      <c r="G53" s="116" t="s">
        <v>2149</v>
      </c>
      <c r="H53" s="117">
        <v>1099</v>
      </c>
      <c r="I53" s="118">
        <f t="shared" si="1"/>
        <v>1099</v>
      </c>
      <c r="J53" s="116" t="s">
        <v>143</v>
      </c>
      <c r="K53" s="116" t="s">
        <v>1702</v>
      </c>
      <c r="L53" s="116" t="s">
        <v>143</v>
      </c>
      <c r="M53" s="116" t="s">
        <v>143</v>
      </c>
      <c r="N53" s="119" t="s">
        <v>2549</v>
      </c>
    </row>
    <row r="54" spans="1:14" ht="39.5">
      <c r="A54" s="114">
        <v>50</v>
      </c>
      <c r="B54" s="133" t="s">
        <v>2204</v>
      </c>
      <c r="C54" s="116" t="s">
        <v>64</v>
      </c>
      <c r="D54" s="116" t="s">
        <v>2205</v>
      </c>
      <c r="E54" s="116">
        <v>2</v>
      </c>
      <c r="F54" s="116" t="s">
        <v>2206</v>
      </c>
      <c r="G54" s="116" t="s">
        <v>2149</v>
      </c>
      <c r="H54" s="117">
        <v>600</v>
      </c>
      <c r="I54" s="134">
        <f>E54*H54</f>
        <v>1200</v>
      </c>
      <c r="J54" s="116" t="s">
        <v>12</v>
      </c>
      <c r="K54" s="116" t="s">
        <v>48</v>
      </c>
      <c r="L54" s="116" t="s">
        <v>143</v>
      </c>
      <c r="M54" s="116" t="s">
        <v>143</v>
      </c>
      <c r="N54" s="119" t="s">
        <v>2549</v>
      </c>
    </row>
    <row r="55" spans="1:14" ht="65.5">
      <c r="A55" s="114">
        <v>51</v>
      </c>
      <c r="B55" s="133" t="s">
        <v>2496</v>
      </c>
      <c r="C55" s="116" t="s">
        <v>64</v>
      </c>
      <c r="D55" s="116" t="s">
        <v>2497</v>
      </c>
      <c r="E55" s="116">
        <v>12</v>
      </c>
      <c r="F55" s="116" t="s">
        <v>2206</v>
      </c>
      <c r="G55" s="116" t="s">
        <v>2149</v>
      </c>
      <c r="H55" s="117">
        <v>170.33</v>
      </c>
      <c r="I55" s="134">
        <f>E55*H55</f>
        <v>2043.96</v>
      </c>
      <c r="J55" s="116" t="s">
        <v>12</v>
      </c>
      <c r="K55" s="116" t="s">
        <v>48</v>
      </c>
      <c r="L55" s="116" t="s">
        <v>143</v>
      </c>
      <c r="M55" s="116" t="s">
        <v>143</v>
      </c>
      <c r="N55" s="119" t="s">
        <v>2549</v>
      </c>
    </row>
    <row r="56" spans="1:14" ht="24.5">
      <c r="A56" s="114">
        <v>52</v>
      </c>
      <c r="B56" s="126" t="s">
        <v>2212</v>
      </c>
      <c r="C56" s="116" t="s">
        <v>2192</v>
      </c>
      <c r="D56" s="116" t="s">
        <v>2213</v>
      </c>
      <c r="E56" s="116">
        <v>576</v>
      </c>
      <c r="F56" s="116" t="s">
        <v>2148</v>
      </c>
      <c r="G56" s="116" t="s">
        <v>2149</v>
      </c>
      <c r="H56" s="117">
        <v>1.5</v>
      </c>
      <c r="I56" s="134">
        <f>E56*H56</f>
        <v>864</v>
      </c>
      <c r="J56" s="116" t="s">
        <v>12</v>
      </c>
      <c r="K56" s="116" t="s">
        <v>48</v>
      </c>
      <c r="L56" s="116" t="s">
        <v>143</v>
      </c>
      <c r="M56" s="116" t="s">
        <v>143</v>
      </c>
      <c r="N56" s="119" t="s">
        <v>2549</v>
      </c>
    </row>
    <row r="57" spans="1:14" ht="24.5">
      <c r="A57" s="114">
        <v>53</v>
      </c>
      <c r="B57" s="126" t="s">
        <v>2219</v>
      </c>
      <c r="C57" s="116" t="s">
        <v>2192</v>
      </c>
      <c r="D57" s="116" t="s">
        <v>2213</v>
      </c>
      <c r="E57" s="116">
        <v>60</v>
      </c>
      <c r="F57" s="116" t="s">
        <v>2220</v>
      </c>
      <c r="G57" s="116" t="s">
        <v>2149</v>
      </c>
      <c r="H57" s="117">
        <v>12</v>
      </c>
      <c r="I57" s="134">
        <f>E57*H57</f>
        <v>720</v>
      </c>
      <c r="J57" s="116" t="s">
        <v>12</v>
      </c>
      <c r="K57" s="116" t="s">
        <v>48</v>
      </c>
      <c r="L57" s="116" t="s">
        <v>143</v>
      </c>
      <c r="M57" s="116" t="s">
        <v>143</v>
      </c>
      <c r="N57" s="119" t="s">
        <v>2549</v>
      </c>
    </row>
    <row r="58" spans="1:14" ht="15.5">
      <c r="G58" s="137" t="s">
        <v>2222</v>
      </c>
      <c r="H58" s="137"/>
      <c r="I58" s="138">
        <f>SUM(I5:I57)</f>
        <v>100113.21</v>
      </c>
    </row>
  </sheetData>
  <mergeCells count="1">
    <mergeCell ref="A1:N1"/>
  </mergeCells>
  <pageMargins left="0.511811024" right="0.511811024" top="0.78740157499999996" bottom="0.78740157499999996" header="0.31496062000000002" footer="0.3149606200000000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0BDEE-966A-49B7-87A1-F996EC021779}">
  <dimension ref="A1:M73"/>
  <sheetViews>
    <sheetView workbookViewId="0">
      <selection activeCell="E5" sqref="E5"/>
    </sheetView>
  </sheetViews>
  <sheetFormatPr defaultRowHeight="14.5"/>
  <cols>
    <col min="1" max="1" width="8.7265625" style="28"/>
    <col min="2" max="2" width="32.7265625" style="28" customWidth="1"/>
    <col min="3" max="3" width="8.7265625" style="28"/>
    <col min="4" max="4" width="14.90625" style="28" customWidth="1"/>
    <col min="5" max="5" width="8.81640625" style="28" bestFit="1" customWidth="1"/>
    <col min="6" max="6" width="8.7265625" style="28"/>
    <col min="7" max="7" width="17.08984375" style="28" customWidth="1"/>
    <col min="8" max="8" width="12.90625" style="28" bestFit="1" customWidth="1"/>
    <col min="9" max="9" width="12" style="28" customWidth="1"/>
    <col min="10" max="10" width="12.54296875" style="28" customWidth="1"/>
    <col min="11" max="11" width="8.7265625" style="28"/>
    <col min="12" max="12" width="14.90625" style="28" customWidth="1"/>
    <col min="13" max="13" width="15" style="28" customWidth="1"/>
  </cols>
  <sheetData>
    <row r="1" spans="1:13" ht="35" customHeight="1">
      <c r="A1" s="315" t="s">
        <v>1819</v>
      </c>
      <c r="B1" s="315" t="s">
        <v>1964</v>
      </c>
      <c r="C1" s="315" t="s">
        <v>1965</v>
      </c>
      <c r="D1" s="315" t="s">
        <v>0</v>
      </c>
      <c r="E1" s="315" t="s">
        <v>1966</v>
      </c>
      <c r="F1" s="315" t="s">
        <v>7</v>
      </c>
      <c r="G1" s="315" t="s">
        <v>1967</v>
      </c>
      <c r="H1" s="315" t="s">
        <v>2</v>
      </c>
      <c r="I1" s="315" t="s">
        <v>3</v>
      </c>
      <c r="J1" s="315" t="s">
        <v>4</v>
      </c>
      <c r="K1" s="315" t="s">
        <v>2550</v>
      </c>
      <c r="L1" s="315" t="s">
        <v>6</v>
      </c>
      <c r="M1" s="315" t="s">
        <v>10</v>
      </c>
    </row>
    <row r="2" spans="1:13" ht="25">
      <c r="A2" s="51"/>
      <c r="B2" s="316" t="s">
        <v>2551</v>
      </c>
      <c r="C2" s="316" t="s">
        <v>1721</v>
      </c>
      <c r="D2" s="316" t="s">
        <v>1731</v>
      </c>
      <c r="E2" s="316">
        <v>8</v>
      </c>
      <c r="F2" s="316" t="s">
        <v>2148</v>
      </c>
      <c r="G2" s="316" t="s">
        <v>1879</v>
      </c>
      <c r="H2" s="317">
        <v>60000</v>
      </c>
      <c r="I2" s="316" t="s">
        <v>12</v>
      </c>
      <c r="J2" s="316" t="s">
        <v>1971</v>
      </c>
      <c r="K2" s="316" t="s">
        <v>2552</v>
      </c>
      <c r="L2" s="316"/>
      <c r="M2" s="316" t="s">
        <v>2553</v>
      </c>
    </row>
    <row r="3" spans="1:13" ht="25">
      <c r="A3" s="51"/>
      <c r="B3" s="316" t="s">
        <v>2554</v>
      </c>
      <c r="C3" s="316" t="s">
        <v>1721</v>
      </c>
      <c r="D3" s="316" t="s">
        <v>1731</v>
      </c>
      <c r="E3" s="318">
        <v>15</v>
      </c>
      <c r="F3" s="316" t="s">
        <v>2148</v>
      </c>
      <c r="G3" s="316" t="s">
        <v>1987</v>
      </c>
      <c r="H3" s="317">
        <v>20000</v>
      </c>
      <c r="I3" s="316" t="s">
        <v>12</v>
      </c>
      <c r="J3" s="316" t="s">
        <v>1971</v>
      </c>
      <c r="K3" s="316" t="s">
        <v>2552</v>
      </c>
      <c r="L3" s="316"/>
      <c r="M3" s="316" t="s">
        <v>2553</v>
      </c>
    </row>
    <row r="4" spans="1:13" ht="50">
      <c r="A4" s="51"/>
      <c r="B4" s="316" t="s">
        <v>2555</v>
      </c>
      <c r="C4" s="316" t="s">
        <v>13</v>
      </c>
      <c r="D4" s="316" t="s">
        <v>2556</v>
      </c>
      <c r="E4" s="316" t="s">
        <v>2557</v>
      </c>
      <c r="F4" s="316" t="s">
        <v>2148</v>
      </c>
      <c r="G4" s="316" t="s">
        <v>2558</v>
      </c>
      <c r="H4" s="317">
        <v>25000</v>
      </c>
      <c r="I4" s="316" t="s">
        <v>12</v>
      </c>
      <c r="J4" s="316" t="s">
        <v>1971</v>
      </c>
      <c r="K4" s="316" t="s">
        <v>2552</v>
      </c>
      <c r="L4" s="316"/>
      <c r="M4" s="316" t="s">
        <v>2553</v>
      </c>
    </row>
    <row r="5" spans="1:13" ht="37.5">
      <c r="A5" s="51"/>
      <c r="B5" s="316" t="s">
        <v>2559</v>
      </c>
      <c r="C5" s="316" t="s">
        <v>1721</v>
      </c>
      <c r="D5" s="316" t="s">
        <v>2560</v>
      </c>
      <c r="E5" s="316">
        <v>18</v>
      </c>
      <c r="F5" s="316" t="s">
        <v>2148</v>
      </c>
      <c r="G5" s="316" t="s">
        <v>1987</v>
      </c>
      <c r="H5" s="319">
        <v>20000</v>
      </c>
      <c r="I5" s="316" t="s">
        <v>12</v>
      </c>
      <c r="J5" s="316" t="s">
        <v>1971</v>
      </c>
      <c r="K5" s="316" t="s">
        <v>2552</v>
      </c>
      <c r="L5" s="316"/>
      <c r="M5" s="316" t="s">
        <v>2553</v>
      </c>
    </row>
    <row r="6" spans="1:13" ht="37.5">
      <c r="A6" s="51"/>
      <c r="B6" s="316" t="s">
        <v>2561</v>
      </c>
      <c r="C6" s="316" t="s">
        <v>1721</v>
      </c>
      <c r="D6" s="316" t="s">
        <v>1731</v>
      </c>
      <c r="E6" s="316">
        <v>18</v>
      </c>
      <c r="F6" s="316" t="s">
        <v>2148</v>
      </c>
      <c r="G6" s="316" t="s">
        <v>2562</v>
      </c>
      <c r="H6" s="319">
        <v>7500</v>
      </c>
      <c r="I6" s="316" t="s">
        <v>12</v>
      </c>
      <c r="J6" s="316" t="s">
        <v>1971</v>
      </c>
      <c r="K6" s="316" t="s">
        <v>2552</v>
      </c>
      <c r="L6" s="316"/>
      <c r="M6" s="316" t="s">
        <v>2553</v>
      </c>
    </row>
    <row r="7" spans="1:13" ht="37.5">
      <c r="A7" s="51"/>
      <c r="B7" s="316" t="s">
        <v>2563</v>
      </c>
      <c r="C7" s="316" t="s">
        <v>2208</v>
      </c>
      <c r="D7" s="316" t="s">
        <v>2560</v>
      </c>
      <c r="E7" s="316">
        <v>5</v>
      </c>
      <c r="F7" s="316" t="s">
        <v>2148</v>
      </c>
      <c r="G7" s="316" t="s">
        <v>1987</v>
      </c>
      <c r="H7" s="317">
        <v>10000</v>
      </c>
      <c r="I7" s="316" t="s">
        <v>12</v>
      </c>
      <c r="J7" s="316" t="s">
        <v>1971</v>
      </c>
      <c r="K7" s="316" t="s">
        <v>2552</v>
      </c>
      <c r="L7" s="316"/>
      <c r="M7" s="316" t="s">
        <v>2553</v>
      </c>
    </row>
    <row r="8" spans="1:13" ht="25">
      <c r="A8" s="51"/>
      <c r="B8" s="316" t="s">
        <v>2564</v>
      </c>
      <c r="C8" s="316" t="s">
        <v>1721</v>
      </c>
      <c r="D8" s="316" t="s">
        <v>1731</v>
      </c>
      <c r="E8" s="316">
        <v>5</v>
      </c>
      <c r="F8" s="316" t="s">
        <v>2148</v>
      </c>
      <c r="G8" s="316" t="s">
        <v>1987</v>
      </c>
      <c r="H8" s="317">
        <v>8000</v>
      </c>
      <c r="I8" s="316" t="s">
        <v>12</v>
      </c>
      <c r="J8" s="316" t="s">
        <v>1971</v>
      </c>
      <c r="K8" s="316" t="s">
        <v>2552</v>
      </c>
      <c r="L8" s="316"/>
      <c r="M8" s="316" t="s">
        <v>2553</v>
      </c>
    </row>
    <row r="9" spans="1:13" ht="25">
      <c r="A9" s="51"/>
      <c r="B9" s="316" t="s">
        <v>2565</v>
      </c>
      <c r="C9" s="316" t="s">
        <v>1721</v>
      </c>
      <c r="D9" s="316" t="s">
        <v>1731</v>
      </c>
      <c r="E9" s="316">
        <v>10</v>
      </c>
      <c r="F9" s="316" t="s">
        <v>2148</v>
      </c>
      <c r="G9" s="316" t="s">
        <v>1987</v>
      </c>
      <c r="H9" s="320">
        <v>1000</v>
      </c>
      <c r="I9" s="316" t="s">
        <v>12</v>
      </c>
      <c r="J9" s="316" t="s">
        <v>1971</v>
      </c>
      <c r="K9" s="316" t="s">
        <v>2552</v>
      </c>
      <c r="L9" s="316"/>
      <c r="M9" s="316" t="s">
        <v>2553</v>
      </c>
    </row>
    <row r="10" spans="1:13" ht="25">
      <c r="A10" s="51"/>
      <c r="B10" s="316" t="s">
        <v>2566</v>
      </c>
      <c r="C10" s="316" t="s">
        <v>1721</v>
      </c>
      <c r="D10" s="316" t="s">
        <v>1731</v>
      </c>
      <c r="E10" s="316">
        <v>1</v>
      </c>
      <c r="F10" s="316" t="s">
        <v>2148</v>
      </c>
      <c r="G10" s="316" t="s">
        <v>1987</v>
      </c>
      <c r="H10" s="319">
        <v>40000</v>
      </c>
      <c r="I10" s="316" t="s">
        <v>12</v>
      </c>
      <c r="J10" s="316" t="s">
        <v>1971</v>
      </c>
      <c r="K10" s="316" t="s">
        <v>2552</v>
      </c>
      <c r="L10" s="316"/>
      <c r="M10" s="316" t="s">
        <v>2553</v>
      </c>
    </row>
    <row r="11" spans="1:13" ht="25">
      <c r="A11" s="51"/>
      <c r="B11" s="316" t="s">
        <v>2567</v>
      </c>
      <c r="C11" s="316" t="s">
        <v>1721</v>
      </c>
      <c r="D11" s="316" t="s">
        <v>1731</v>
      </c>
      <c r="E11" s="316">
        <v>10</v>
      </c>
      <c r="F11" s="316" t="s">
        <v>2148</v>
      </c>
      <c r="G11" s="316" t="s">
        <v>1987</v>
      </c>
      <c r="H11" s="319">
        <v>10000</v>
      </c>
      <c r="I11" s="316" t="s">
        <v>12</v>
      </c>
      <c r="J11" s="316" t="s">
        <v>1971</v>
      </c>
      <c r="K11" s="316" t="s">
        <v>2552</v>
      </c>
      <c r="L11" s="316"/>
      <c r="M11" s="316" t="s">
        <v>2553</v>
      </c>
    </row>
    <row r="12" spans="1:13" ht="25">
      <c r="A12" s="51"/>
      <c r="B12" s="316" t="s">
        <v>2568</v>
      </c>
      <c r="C12" s="316" t="s">
        <v>1721</v>
      </c>
      <c r="D12" s="316" t="s">
        <v>1731</v>
      </c>
      <c r="E12" s="316">
        <v>1</v>
      </c>
      <c r="F12" s="316" t="s">
        <v>2148</v>
      </c>
      <c r="G12" s="316" t="s">
        <v>1987</v>
      </c>
      <c r="H12" s="319">
        <v>3000</v>
      </c>
      <c r="I12" s="316" t="s">
        <v>12</v>
      </c>
      <c r="J12" s="316" t="s">
        <v>1971</v>
      </c>
      <c r="K12" s="316" t="s">
        <v>2552</v>
      </c>
      <c r="L12" s="316"/>
      <c r="M12" s="316" t="s">
        <v>2553</v>
      </c>
    </row>
    <row r="13" spans="1:13" ht="25">
      <c r="A13" s="51"/>
      <c r="B13" s="316" t="s">
        <v>2569</v>
      </c>
      <c r="C13" s="316" t="s">
        <v>1721</v>
      </c>
      <c r="D13" s="316" t="s">
        <v>1731</v>
      </c>
      <c r="E13" s="316">
        <v>3</v>
      </c>
      <c r="F13" s="316" t="s">
        <v>2148</v>
      </c>
      <c r="G13" s="316" t="s">
        <v>2570</v>
      </c>
      <c r="H13" s="319">
        <v>15000</v>
      </c>
      <c r="I13" s="316" t="s">
        <v>12</v>
      </c>
      <c r="J13" s="316" t="s">
        <v>1971</v>
      </c>
      <c r="K13" s="316" t="s">
        <v>2552</v>
      </c>
      <c r="L13" s="316"/>
      <c r="M13" s="316" t="s">
        <v>2553</v>
      </c>
    </row>
    <row r="14" spans="1:13" ht="25">
      <c r="A14" s="51"/>
      <c r="B14" s="316" t="s">
        <v>2571</v>
      </c>
      <c r="C14" s="316" t="s">
        <v>1721</v>
      </c>
      <c r="D14" s="316" t="s">
        <v>1731</v>
      </c>
      <c r="E14" s="316">
        <v>1</v>
      </c>
      <c r="F14" s="316" t="s">
        <v>2148</v>
      </c>
      <c r="G14" s="316" t="s">
        <v>1987</v>
      </c>
      <c r="H14" s="319">
        <v>5000</v>
      </c>
      <c r="I14" s="316" t="s">
        <v>12</v>
      </c>
      <c r="J14" s="316" t="s">
        <v>2243</v>
      </c>
      <c r="K14" s="316" t="s">
        <v>2552</v>
      </c>
      <c r="L14" s="316"/>
      <c r="M14" s="316" t="s">
        <v>2553</v>
      </c>
    </row>
    <row r="15" spans="1:13" ht="25">
      <c r="A15" s="51"/>
      <c r="B15" s="316" t="s">
        <v>2572</v>
      </c>
      <c r="C15" s="316" t="s">
        <v>1721</v>
      </c>
      <c r="D15" s="316" t="s">
        <v>1731</v>
      </c>
      <c r="E15" s="316">
        <v>2</v>
      </c>
      <c r="F15" s="316" t="s">
        <v>2148</v>
      </c>
      <c r="G15" s="316" t="s">
        <v>1987</v>
      </c>
      <c r="H15" s="319">
        <v>10000</v>
      </c>
      <c r="I15" s="316" t="s">
        <v>12</v>
      </c>
      <c r="J15" s="316" t="s">
        <v>2243</v>
      </c>
      <c r="K15" s="316" t="s">
        <v>2552</v>
      </c>
      <c r="L15" s="316"/>
      <c r="M15" s="316" t="s">
        <v>2553</v>
      </c>
    </row>
    <row r="16" spans="1:13" ht="25">
      <c r="A16" s="51"/>
      <c r="B16" s="316" t="s">
        <v>2573</v>
      </c>
      <c r="C16" s="316" t="s">
        <v>1721</v>
      </c>
      <c r="D16" s="316" t="s">
        <v>1731</v>
      </c>
      <c r="E16" s="316">
        <v>1</v>
      </c>
      <c r="F16" s="316" t="s">
        <v>2148</v>
      </c>
      <c r="G16" s="316" t="s">
        <v>2258</v>
      </c>
      <c r="H16" s="319">
        <v>1000</v>
      </c>
      <c r="I16" s="316" t="s">
        <v>12</v>
      </c>
      <c r="J16" s="316" t="s">
        <v>2243</v>
      </c>
      <c r="K16" s="316" t="s">
        <v>2552</v>
      </c>
      <c r="L16" s="316"/>
      <c r="M16" s="316" t="s">
        <v>2553</v>
      </c>
    </row>
    <row r="17" spans="1:13" ht="25">
      <c r="A17" s="51"/>
      <c r="B17" s="316" t="s">
        <v>2574</v>
      </c>
      <c r="C17" s="316" t="s">
        <v>1721</v>
      </c>
      <c r="D17" s="316" t="s">
        <v>1731</v>
      </c>
      <c r="E17" s="316">
        <v>1</v>
      </c>
      <c r="F17" s="316" t="s">
        <v>2148</v>
      </c>
      <c r="G17" s="316" t="s">
        <v>2258</v>
      </c>
      <c r="H17" s="319">
        <v>3000</v>
      </c>
      <c r="I17" s="316" t="s">
        <v>12</v>
      </c>
      <c r="J17" s="316" t="s">
        <v>2243</v>
      </c>
      <c r="K17" s="316" t="s">
        <v>2552</v>
      </c>
      <c r="L17" s="316"/>
      <c r="M17" s="316" t="s">
        <v>2553</v>
      </c>
    </row>
    <row r="18" spans="1:13">
      <c r="A18" s="51"/>
      <c r="B18" s="316" t="s">
        <v>2575</v>
      </c>
      <c r="C18" s="316" t="s">
        <v>1721</v>
      </c>
      <c r="D18" s="316" t="s">
        <v>1724</v>
      </c>
      <c r="E18" s="316">
        <v>12</v>
      </c>
      <c r="F18" s="316" t="s">
        <v>2148</v>
      </c>
      <c r="G18" s="316" t="s">
        <v>1987</v>
      </c>
      <c r="H18" s="320">
        <v>18</v>
      </c>
      <c r="I18" s="316" t="s">
        <v>12</v>
      </c>
      <c r="J18" s="316" t="s">
        <v>2243</v>
      </c>
      <c r="K18" s="316" t="s">
        <v>2552</v>
      </c>
      <c r="L18" s="316"/>
      <c r="M18" s="316" t="s">
        <v>2553</v>
      </c>
    </row>
    <row r="19" spans="1:13">
      <c r="A19" s="51"/>
      <c r="B19" s="316" t="s">
        <v>2576</v>
      </c>
      <c r="C19" s="316" t="s">
        <v>1721</v>
      </c>
      <c r="D19" s="316" t="s">
        <v>1724</v>
      </c>
      <c r="E19" s="316">
        <v>28</v>
      </c>
      <c r="F19" s="316" t="s">
        <v>2148</v>
      </c>
      <c r="G19" s="316" t="s">
        <v>1987</v>
      </c>
      <c r="H19" s="320">
        <v>112</v>
      </c>
      <c r="I19" s="316" t="s">
        <v>12</v>
      </c>
      <c r="J19" s="316" t="s">
        <v>2243</v>
      </c>
      <c r="K19" s="316" t="s">
        <v>2552</v>
      </c>
      <c r="L19" s="316"/>
      <c r="M19" s="316" t="s">
        <v>2553</v>
      </c>
    </row>
    <row r="20" spans="1:13">
      <c r="A20" s="51"/>
      <c r="B20" s="316" t="s">
        <v>2577</v>
      </c>
      <c r="C20" s="316" t="s">
        <v>1721</v>
      </c>
      <c r="D20" s="316" t="s">
        <v>1724</v>
      </c>
      <c r="E20" s="316">
        <v>64</v>
      </c>
      <c r="F20" s="316" t="s">
        <v>2148</v>
      </c>
      <c r="G20" s="316" t="s">
        <v>1987</v>
      </c>
      <c r="H20" s="320">
        <v>80</v>
      </c>
      <c r="I20" s="316" t="s">
        <v>12</v>
      </c>
      <c r="J20" s="316" t="s">
        <v>1971</v>
      </c>
      <c r="K20" s="316" t="s">
        <v>2552</v>
      </c>
      <c r="L20" s="316"/>
      <c r="M20" s="316" t="s">
        <v>2553</v>
      </c>
    </row>
    <row r="21" spans="1:13">
      <c r="A21" s="51"/>
      <c r="B21" s="316" t="s">
        <v>2578</v>
      </c>
      <c r="C21" s="316" t="s">
        <v>2067</v>
      </c>
      <c r="D21" s="316" t="s">
        <v>1724</v>
      </c>
      <c r="E21" s="316">
        <v>64</v>
      </c>
      <c r="F21" s="316" t="s">
        <v>2148</v>
      </c>
      <c r="G21" s="316" t="s">
        <v>1987</v>
      </c>
      <c r="H21" s="320">
        <v>80</v>
      </c>
      <c r="I21" s="316" t="s">
        <v>12</v>
      </c>
      <c r="J21" s="316" t="s">
        <v>1971</v>
      </c>
      <c r="K21" s="316" t="s">
        <v>2552</v>
      </c>
      <c r="L21" s="316"/>
      <c r="M21" s="316" t="s">
        <v>2553</v>
      </c>
    </row>
    <row r="22" spans="1:13">
      <c r="A22" s="51"/>
      <c r="B22" s="316" t="s">
        <v>2418</v>
      </c>
      <c r="C22" s="316" t="s">
        <v>1721</v>
      </c>
      <c r="D22" s="316" t="s">
        <v>1724</v>
      </c>
      <c r="E22" s="316">
        <v>40</v>
      </c>
      <c r="F22" s="316" t="s">
        <v>2148</v>
      </c>
      <c r="G22" s="316" t="s">
        <v>1987</v>
      </c>
      <c r="H22" s="320">
        <v>160</v>
      </c>
      <c r="I22" s="316" t="s">
        <v>12</v>
      </c>
      <c r="J22" s="316" t="s">
        <v>2243</v>
      </c>
      <c r="K22" s="316" t="s">
        <v>2552</v>
      </c>
      <c r="L22" s="316"/>
      <c r="M22" s="316" t="s">
        <v>2553</v>
      </c>
    </row>
    <row r="23" spans="1:13">
      <c r="A23" s="51"/>
      <c r="B23" s="316" t="s">
        <v>2579</v>
      </c>
      <c r="C23" s="316" t="s">
        <v>1721</v>
      </c>
      <c r="D23" s="316" t="s">
        <v>1724</v>
      </c>
      <c r="E23" s="316">
        <v>15</v>
      </c>
      <c r="F23" s="316" t="s">
        <v>2148</v>
      </c>
      <c r="G23" s="316" t="s">
        <v>1987</v>
      </c>
      <c r="H23" s="320">
        <v>525</v>
      </c>
      <c r="I23" s="316" t="s">
        <v>12</v>
      </c>
      <c r="J23" s="316" t="s">
        <v>2243</v>
      </c>
      <c r="K23" s="316" t="s">
        <v>2552</v>
      </c>
      <c r="L23" s="316"/>
      <c r="M23" s="316" t="s">
        <v>2553</v>
      </c>
    </row>
    <row r="24" spans="1:13">
      <c r="A24" s="51"/>
      <c r="B24" s="316" t="s">
        <v>2580</v>
      </c>
      <c r="C24" s="316" t="s">
        <v>1721</v>
      </c>
      <c r="D24" s="316" t="s">
        <v>1724</v>
      </c>
      <c r="E24" s="316">
        <v>22</v>
      </c>
      <c r="F24" s="316" t="s">
        <v>2581</v>
      </c>
      <c r="G24" s="316" t="s">
        <v>1987</v>
      </c>
      <c r="H24" s="320">
        <v>374</v>
      </c>
      <c r="I24" s="316" t="s">
        <v>12</v>
      </c>
      <c r="J24" s="316" t="s">
        <v>2243</v>
      </c>
      <c r="K24" s="316" t="s">
        <v>2552</v>
      </c>
      <c r="L24" s="316"/>
      <c r="M24" s="316" t="s">
        <v>2553</v>
      </c>
    </row>
    <row r="25" spans="1:13" ht="37.5">
      <c r="A25" s="51"/>
      <c r="B25" s="316" t="s">
        <v>2582</v>
      </c>
      <c r="C25" s="316" t="s">
        <v>1721</v>
      </c>
      <c r="D25" s="316" t="s">
        <v>1724</v>
      </c>
      <c r="E25" s="316">
        <v>650</v>
      </c>
      <c r="F25" s="316" t="s">
        <v>2148</v>
      </c>
      <c r="G25" s="316" t="s">
        <v>1987</v>
      </c>
      <c r="H25" s="320">
        <v>429</v>
      </c>
      <c r="I25" s="316" t="s">
        <v>12</v>
      </c>
      <c r="J25" s="316" t="s">
        <v>1971</v>
      </c>
      <c r="K25" s="316" t="s">
        <v>2552</v>
      </c>
      <c r="L25" s="316" t="s">
        <v>2583</v>
      </c>
      <c r="M25" s="316" t="s">
        <v>2553</v>
      </c>
    </row>
    <row r="26" spans="1:13">
      <c r="A26" s="51"/>
      <c r="B26" s="316" t="s">
        <v>2584</v>
      </c>
      <c r="C26" s="316" t="s">
        <v>1721</v>
      </c>
      <c r="D26" s="316" t="s">
        <v>1724</v>
      </c>
      <c r="E26" s="316">
        <v>160</v>
      </c>
      <c r="F26" s="316" t="s">
        <v>2148</v>
      </c>
      <c r="G26" s="316" t="s">
        <v>1987</v>
      </c>
      <c r="H26" s="320">
        <v>2400</v>
      </c>
      <c r="I26" s="316" t="s">
        <v>12</v>
      </c>
      <c r="J26" s="316" t="s">
        <v>1971</v>
      </c>
      <c r="K26" s="316" t="s">
        <v>2552</v>
      </c>
      <c r="L26" s="316"/>
      <c r="M26" s="316" t="s">
        <v>2553</v>
      </c>
    </row>
    <row r="27" spans="1:13">
      <c r="A27" s="51"/>
      <c r="B27" s="316" t="s">
        <v>2585</v>
      </c>
      <c r="C27" s="316" t="s">
        <v>1721</v>
      </c>
      <c r="D27" s="316" t="s">
        <v>1724</v>
      </c>
      <c r="E27" s="316">
        <v>23</v>
      </c>
      <c r="F27" s="316" t="s">
        <v>2148</v>
      </c>
      <c r="G27" s="316" t="s">
        <v>1987</v>
      </c>
      <c r="H27" s="320">
        <v>140</v>
      </c>
      <c r="I27" s="316" t="s">
        <v>12</v>
      </c>
      <c r="J27" s="316" t="s">
        <v>2243</v>
      </c>
      <c r="K27" s="316" t="s">
        <v>2552</v>
      </c>
      <c r="L27" s="316"/>
      <c r="M27" s="316" t="s">
        <v>2553</v>
      </c>
    </row>
    <row r="28" spans="1:13">
      <c r="A28" s="51"/>
      <c r="B28" s="316" t="s">
        <v>2586</v>
      </c>
      <c r="C28" s="316" t="s">
        <v>1721</v>
      </c>
      <c r="D28" s="316" t="s">
        <v>1724</v>
      </c>
      <c r="E28" s="316">
        <v>10</v>
      </c>
      <c r="F28" s="316" t="s">
        <v>2210</v>
      </c>
      <c r="G28" s="316" t="s">
        <v>1987</v>
      </c>
      <c r="H28" s="320">
        <v>70</v>
      </c>
      <c r="I28" s="316" t="s">
        <v>12</v>
      </c>
      <c r="J28" s="316" t="s">
        <v>2243</v>
      </c>
      <c r="K28" s="316" t="s">
        <v>2552</v>
      </c>
      <c r="L28" s="316"/>
      <c r="M28" s="316" t="s">
        <v>2553</v>
      </c>
    </row>
    <row r="29" spans="1:13" ht="37.5">
      <c r="A29" s="51"/>
      <c r="B29" s="316" t="s">
        <v>2587</v>
      </c>
      <c r="C29" s="316" t="s">
        <v>1721</v>
      </c>
      <c r="D29" s="316" t="s">
        <v>1724</v>
      </c>
      <c r="E29" s="316">
        <v>60</v>
      </c>
      <c r="F29" s="316" t="s">
        <v>2588</v>
      </c>
      <c r="G29" s="316" t="s">
        <v>1987</v>
      </c>
      <c r="H29" s="320">
        <v>2700</v>
      </c>
      <c r="I29" s="316" t="s">
        <v>12</v>
      </c>
      <c r="J29" s="316" t="s">
        <v>1971</v>
      </c>
      <c r="K29" s="316" t="s">
        <v>2552</v>
      </c>
      <c r="L29" s="316" t="s">
        <v>2589</v>
      </c>
      <c r="M29" s="316" t="s">
        <v>2553</v>
      </c>
    </row>
    <row r="30" spans="1:13" ht="37.5">
      <c r="A30" s="51"/>
      <c r="B30" s="316" t="s">
        <v>2590</v>
      </c>
      <c r="C30" s="316" t="s">
        <v>1721</v>
      </c>
      <c r="D30" s="316" t="s">
        <v>1724</v>
      </c>
      <c r="E30" s="316">
        <v>1000</v>
      </c>
      <c r="F30" s="316" t="s">
        <v>2148</v>
      </c>
      <c r="G30" s="316" t="s">
        <v>1987</v>
      </c>
      <c r="H30" s="320">
        <v>580</v>
      </c>
      <c r="I30" s="316" t="s">
        <v>12</v>
      </c>
      <c r="J30" s="316" t="s">
        <v>1971</v>
      </c>
      <c r="K30" s="316" t="s">
        <v>2552</v>
      </c>
      <c r="L30" s="316" t="s">
        <v>2589</v>
      </c>
      <c r="M30" s="316" t="s">
        <v>2553</v>
      </c>
    </row>
    <row r="31" spans="1:13">
      <c r="A31" s="51"/>
      <c r="B31" s="316" t="s">
        <v>2591</v>
      </c>
      <c r="C31" s="316" t="s">
        <v>1721</v>
      </c>
      <c r="D31" s="316" t="s">
        <v>1724</v>
      </c>
      <c r="E31" s="316">
        <v>12</v>
      </c>
      <c r="F31" s="316" t="s">
        <v>2148</v>
      </c>
      <c r="G31" s="316" t="s">
        <v>1987</v>
      </c>
      <c r="H31" s="320">
        <v>75</v>
      </c>
      <c r="I31" s="316" t="s">
        <v>12</v>
      </c>
      <c r="J31" s="316" t="s">
        <v>2243</v>
      </c>
      <c r="K31" s="316" t="s">
        <v>2552</v>
      </c>
      <c r="L31" s="316"/>
      <c r="M31" s="316" t="s">
        <v>2553</v>
      </c>
    </row>
    <row r="32" spans="1:13">
      <c r="A32" s="51"/>
      <c r="B32" s="316" t="s">
        <v>2592</v>
      </c>
      <c r="C32" s="316" t="s">
        <v>1721</v>
      </c>
      <c r="D32" s="316" t="s">
        <v>1724</v>
      </c>
      <c r="E32" s="316">
        <v>8</v>
      </c>
      <c r="F32" s="316" t="s">
        <v>2148</v>
      </c>
      <c r="G32" s="316" t="s">
        <v>1987</v>
      </c>
      <c r="H32" s="320">
        <v>35</v>
      </c>
      <c r="I32" s="316" t="s">
        <v>12</v>
      </c>
      <c r="J32" s="316" t="s">
        <v>2243</v>
      </c>
      <c r="K32" s="316" t="s">
        <v>2552</v>
      </c>
      <c r="L32" s="316"/>
      <c r="M32" s="316" t="s">
        <v>2553</v>
      </c>
    </row>
    <row r="33" spans="1:13">
      <c r="A33" s="51"/>
      <c r="B33" s="316" t="s">
        <v>2593</v>
      </c>
      <c r="C33" s="316" t="s">
        <v>1721</v>
      </c>
      <c r="D33" s="316" t="s">
        <v>1724</v>
      </c>
      <c r="E33" s="316">
        <v>23</v>
      </c>
      <c r="F33" s="316" t="s">
        <v>2148</v>
      </c>
      <c r="G33" s="316" t="s">
        <v>1987</v>
      </c>
      <c r="H33" s="320">
        <v>127</v>
      </c>
      <c r="I33" s="316" t="s">
        <v>12</v>
      </c>
      <c r="J33" s="316" t="s">
        <v>2243</v>
      </c>
      <c r="K33" s="316" t="s">
        <v>2552</v>
      </c>
      <c r="L33" s="316"/>
      <c r="M33" s="316" t="s">
        <v>2553</v>
      </c>
    </row>
    <row r="34" spans="1:13">
      <c r="A34" s="51"/>
      <c r="B34" s="316" t="s">
        <v>2594</v>
      </c>
      <c r="C34" s="316" t="s">
        <v>1721</v>
      </c>
      <c r="D34" s="316" t="s">
        <v>1724</v>
      </c>
      <c r="E34" s="316">
        <v>11</v>
      </c>
      <c r="F34" s="316" t="s">
        <v>2148</v>
      </c>
      <c r="G34" s="316" t="s">
        <v>1987</v>
      </c>
      <c r="H34" s="320">
        <v>44</v>
      </c>
      <c r="I34" s="316" t="s">
        <v>12</v>
      </c>
      <c r="J34" s="316" t="s">
        <v>2243</v>
      </c>
      <c r="K34" s="316" t="s">
        <v>2552</v>
      </c>
      <c r="L34" s="316"/>
      <c r="M34" s="316" t="s">
        <v>2553</v>
      </c>
    </row>
    <row r="35" spans="1:13">
      <c r="A35" s="51"/>
      <c r="B35" s="316" t="s">
        <v>2595</v>
      </c>
      <c r="C35" s="316" t="s">
        <v>1721</v>
      </c>
      <c r="D35" s="316" t="s">
        <v>1724</v>
      </c>
      <c r="E35" s="316">
        <v>10</v>
      </c>
      <c r="F35" s="316" t="s">
        <v>2148</v>
      </c>
      <c r="G35" s="316" t="s">
        <v>1987</v>
      </c>
      <c r="H35" s="320">
        <v>250</v>
      </c>
      <c r="I35" s="316" t="s">
        <v>12</v>
      </c>
      <c r="J35" s="316" t="s">
        <v>2243</v>
      </c>
      <c r="K35" s="316" t="s">
        <v>2552</v>
      </c>
      <c r="L35" s="316"/>
      <c r="M35" s="316" t="s">
        <v>2553</v>
      </c>
    </row>
    <row r="36" spans="1:13">
      <c r="A36" s="51"/>
      <c r="B36" s="316" t="s">
        <v>2596</v>
      </c>
      <c r="C36" s="316" t="s">
        <v>1721</v>
      </c>
      <c r="D36" s="316" t="s">
        <v>1724</v>
      </c>
      <c r="E36" s="316">
        <v>40</v>
      </c>
      <c r="F36" s="316" t="s">
        <v>2581</v>
      </c>
      <c r="G36" s="316" t="s">
        <v>1987</v>
      </c>
      <c r="H36" s="320">
        <v>950</v>
      </c>
      <c r="I36" s="316" t="s">
        <v>12</v>
      </c>
      <c r="J36" s="316" t="s">
        <v>1971</v>
      </c>
      <c r="K36" s="316" t="s">
        <v>2552</v>
      </c>
      <c r="L36" s="316"/>
      <c r="M36" s="316" t="s">
        <v>2553</v>
      </c>
    </row>
    <row r="37" spans="1:13">
      <c r="A37" s="51"/>
      <c r="B37" s="316" t="s">
        <v>2097</v>
      </c>
      <c r="C37" s="316" t="s">
        <v>1721</v>
      </c>
      <c r="D37" s="316" t="s">
        <v>1724</v>
      </c>
      <c r="E37" s="316">
        <v>22</v>
      </c>
      <c r="F37" s="316" t="s">
        <v>2581</v>
      </c>
      <c r="G37" s="316" t="s">
        <v>1987</v>
      </c>
      <c r="H37" s="320">
        <v>600</v>
      </c>
      <c r="I37" s="316" t="s">
        <v>12</v>
      </c>
      <c r="J37" s="316" t="s">
        <v>1971</v>
      </c>
      <c r="K37" s="316" t="s">
        <v>2552</v>
      </c>
      <c r="L37" s="316"/>
      <c r="M37" s="316" t="s">
        <v>2553</v>
      </c>
    </row>
    <row r="38" spans="1:13" ht="25">
      <c r="A38" s="51"/>
      <c r="B38" s="316" t="s">
        <v>2597</v>
      </c>
      <c r="C38" s="316" t="s">
        <v>1721</v>
      </c>
      <c r="D38" s="316" t="s">
        <v>1731</v>
      </c>
      <c r="E38" s="316">
        <v>3</v>
      </c>
      <c r="F38" s="316" t="s">
        <v>2148</v>
      </c>
      <c r="G38" s="316" t="s">
        <v>1987</v>
      </c>
      <c r="H38" s="319">
        <v>500</v>
      </c>
      <c r="I38" s="316" t="s">
        <v>12</v>
      </c>
      <c r="J38" s="316" t="s">
        <v>1971</v>
      </c>
      <c r="K38" s="316" t="s">
        <v>2552</v>
      </c>
      <c r="L38" s="316"/>
      <c r="M38" s="316" t="s">
        <v>2553</v>
      </c>
    </row>
    <row r="39" spans="1:13">
      <c r="A39" s="51"/>
      <c r="B39" s="316" t="s">
        <v>2453</v>
      </c>
      <c r="C39" s="316" t="s">
        <v>1721</v>
      </c>
      <c r="D39" s="316" t="s">
        <v>1724</v>
      </c>
      <c r="E39" s="316">
        <v>15</v>
      </c>
      <c r="F39" s="316" t="s">
        <v>2148</v>
      </c>
      <c r="G39" s="316" t="s">
        <v>1987</v>
      </c>
      <c r="H39" s="320">
        <v>300</v>
      </c>
      <c r="I39" s="316" t="s">
        <v>12</v>
      </c>
      <c r="J39" s="316" t="s">
        <v>1971</v>
      </c>
      <c r="K39" s="316" t="s">
        <v>2552</v>
      </c>
      <c r="L39" s="316"/>
      <c r="M39" s="316" t="s">
        <v>2553</v>
      </c>
    </row>
    <row r="40" spans="1:13" ht="25">
      <c r="A40" s="51"/>
      <c r="B40" s="316" t="s">
        <v>2598</v>
      </c>
      <c r="C40" s="316" t="s">
        <v>1721</v>
      </c>
      <c r="D40" s="316" t="s">
        <v>1731</v>
      </c>
      <c r="E40" s="316">
        <v>4</v>
      </c>
      <c r="F40" s="316" t="s">
        <v>2148</v>
      </c>
      <c r="G40" s="316" t="s">
        <v>1987</v>
      </c>
      <c r="H40" s="319">
        <v>1200</v>
      </c>
      <c r="I40" s="316" t="s">
        <v>12</v>
      </c>
      <c r="J40" s="316" t="s">
        <v>1971</v>
      </c>
      <c r="K40" s="316" t="s">
        <v>2552</v>
      </c>
      <c r="L40" s="316"/>
      <c r="M40" s="316" t="s">
        <v>2553</v>
      </c>
    </row>
    <row r="41" spans="1:13">
      <c r="A41" s="51"/>
      <c r="B41" s="316" t="s">
        <v>2599</v>
      </c>
      <c r="C41" s="316" t="s">
        <v>1721</v>
      </c>
      <c r="D41" s="316" t="s">
        <v>1724</v>
      </c>
      <c r="E41" s="316">
        <v>44</v>
      </c>
      <c r="F41" s="316" t="s">
        <v>2148</v>
      </c>
      <c r="G41" s="316" t="s">
        <v>1987</v>
      </c>
      <c r="H41" s="320">
        <v>88</v>
      </c>
      <c r="I41" s="316" t="s">
        <v>12</v>
      </c>
      <c r="J41" s="316" t="s">
        <v>2243</v>
      </c>
      <c r="K41" s="316" t="s">
        <v>2552</v>
      </c>
      <c r="L41" s="316"/>
      <c r="M41" s="316" t="s">
        <v>2553</v>
      </c>
    </row>
    <row r="42" spans="1:13" ht="25">
      <c r="A42" s="51"/>
      <c r="B42" s="316" t="s">
        <v>2600</v>
      </c>
      <c r="C42" s="316" t="s">
        <v>1721</v>
      </c>
      <c r="D42" s="316" t="s">
        <v>1731</v>
      </c>
      <c r="E42" s="316">
        <v>8</v>
      </c>
      <c r="F42" s="316" t="s">
        <v>2148</v>
      </c>
      <c r="G42" s="316" t="s">
        <v>1879</v>
      </c>
      <c r="H42" s="319">
        <v>250</v>
      </c>
      <c r="I42" s="316" t="s">
        <v>12</v>
      </c>
      <c r="J42" s="316" t="s">
        <v>1971</v>
      </c>
      <c r="K42" s="316" t="s">
        <v>2552</v>
      </c>
      <c r="L42" s="316"/>
      <c r="M42" s="316" t="s">
        <v>2553</v>
      </c>
    </row>
    <row r="43" spans="1:13" ht="25">
      <c r="A43" s="51"/>
      <c r="B43" s="316" t="s">
        <v>2601</v>
      </c>
      <c r="C43" s="316" t="s">
        <v>1721</v>
      </c>
      <c r="D43" s="316" t="s">
        <v>1731</v>
      </c>
      <c r="E43" s="316">
        <v>10</v>
      </c>
      <c r="F43" s="316" t="s">
        <v>2148</v>
      </c>
      <c r="G43" s="316" t="s">
        <v>1987</v>
      </c>
      <c r="H43" s="320">
        <v>30</v>
      </c>
      <c r="I43" s="316" t="s">
        <v>12</v>
      </c>
      <c r="J43" s="316" t="s">
        <v>2243</v>
      </c>
      <c r="K43" s="316" t="s">
        <v>2552</v>
      </c>
      <c r="L43" s="316"/>
      <c r="M43" s="316" t="s">
        <v>2553</v>
      </c>
    </row>
    <row r="44" spans="1:13">
      <c r="A44" s="51"/>
      <c r="B44" s="316" t="s">
        <v>2602</v>
      </c>
      <c r="C44" s="316" t="s">
        <v>1721</v>
      </c>
      <c r="D44" s="316" t="s">
        <v>1724</v>
      </c>
      <c r="E44" s="316">
        <v>250</v>
      </c>
      <c r="F44" s="316" t="s">
        <v>2156</v>
      </c>
      <c r="G44" s="316" t="s">
        <v>1987</v>
      </c>
      <c r="H44" s="320">
        <v>8800</v>
      </c>
      <c r="I44" s="316" t="s">
        <v>12</v>
      </c>
      <c r="J44" s="316" t="s">
        <v>1971</v>
      </c>
      <c r="K44" s="316" t="s">
        <v>2552</v>
      </c>
      <c r="L44" s="316"/>
      <c r="M44" s="316" t="s">
        <v>2553</v>
      </c>
    </row>
    <row r="45" spans="1:13">
      <c r="A45" s="51"/>
      <c r="B45" s="316" t="s">
        <v>2603</v>
      </c>
      <c r="C45" s="316" t="s">
        <v>1721</v>
      </c>
      <c r="D45" s="316" t="s">
        <v>1724</v>
      </c>
      <c r="E45" s="316">
        <v>6</v>
      </c>
      <c r="F45" s="316" t="s">
        <v>2148</v>
      </c>
      <c r="G45" s="316" t="s">
        <v>1987</v>
      </c>
      <c r="H45" s="320">
        <v>240</v>
      </c>
      <c r="I45" s="316" t="s">
        <v>12</v>
      </c>
      <c r="J45" s="316" t="s">
        <v>2243</v>
      </c>
      <c r="K45" s="316" t="s">
        <v>2552</v>
      </c>
      <c r="L45" s="316"/>
      <c r="M45" s="316" t="s">
        <v>2553</v>
      </c>
    </row>
    <row r="46" spans="1:13">
      <c r="A46" s="51"/>
      <c r="B46" s="316" t="s">
        <v>2604</v>
      </c>
      <c r="C46" s="316" t="s">
        <v>1721</v>
      </c>
      <c r="D46" s="316" t="s">
        <v>1724</v>
      </c>
      <c r="E46" s="316">
        <v>10</v>
      </c>
      <c r="F46" s="316" t="s">
        <v>2148</v>
      </c>
      <c r="G46" s="316" t="s">
        <v>1987</v>
      </c>
      <c r="H46" s="320">
        <v>400</v>
      </c>
      <c r="I46" s="316" t="s">
        <v>12</v>
      </c>
      <c r="J46" s="316" t="s">
        <v>2243</v>
      </c>
      <c r="K46" s="316" t="s">
        <v>2552</v>
      </c>
      <c r="L46" s="316"/>
      <c r="M46" s="316" t="s">
        <v>2553</v>
      </c>
    </row>
    <row r="47" spans="1:13" ht="25">
      <c r="A47" s="51"/>
      <c r="B47" s="316" t="s">
        <v>2605</v>
      </c>
      <c r="C47" s="316" t="s">
        <v>1721</v>
      </c>
      <c r="D47" s="316" t="s">
        <v>1731</v>
      </c>
      <c r="E47" s="316">
        <v>2</v>
      </c>
      <c r="F47" s="316" t="s">
        <v>2148</v>
      </c>
      <c r="G47" s="316" t="s">
        <v>1879</v>
      </c>
      <c r="H47" s="319">
        <v>1500</v>
      </c>
      <c r="I47" s="316" t="s">
        <v>12</v>
      </c>
      <c r="J47" s="316" t="s">
        <v>1971</v>
      </c>
      <c r="K47" s="316" t="s">
        <v>2552</v>
      </c>
      <c r="L47" s="316"/>
      <c r="M47" s="316" t="s">
        <v>2553</v>
      </c>
    </row>
    <row r="48" spans="1:13">
      <c r="A48" s="51"/>
      <c r="B48" s="316" t="s">
        <v>2606</v>
      </c>
      <c r="C48" s="316" t="s">
        <v>13</v>
      </c>
      <c r="D48" s="316" t="s">
        <v>1724</v>
      </c>
      <c r="E48" s="316" t="s">
        <v>2607</v>
      </c>
      <c r="F48" s="316" t="s">
        <v>2148</v>
      </c>
      <c r="G48" s="316" t="s">
        <v>1987</v>
      </c>
      <c r="H48" s="319">
        <v>25000</v>
      </c>
      <c r="I48" s="316" t="s">
        <v>12</v>
      </c>
      <c r="J48" s="316" t="s">
        <v>1971</v>
      </c>
      <c r="K48" s="316"/>
      <c r="L48" s="316" t="s">
        <v>107</v>
      </c>
      <c r="M48" s="316" t="s">
        <v>2553</v>
      </c>
    </row>
    <row r="49" spans="1:13">
      <c r="A49" s="51"/>
      <c r="B49" s="316" t="s">
        <v>2608</v>
      </c>
      <c r="C49" s="316" t="s">
        <v>13</v>
      </c>
      <c r="D49" s="316" t="s">
        <v>1724</v>
      </c>
      <c r="E49" s="316" t="s">
        <v>2607</v>
      </c>
      <c r="F49" s="316" t="s">
        <v>2148</v>
      </c>
      <c r="G49" s="316" t="s">
        <v>1987</v>
      </c>
      <c r="H49" s="319">
        <v>50000</v>
      </c>
      <c r="I49" s="316" t="s">
        <v>12</v>
      </c>
      <c r="J49" s="316" t="s">
        <v>1971</v>
      </c>
      <c r="K49" s="316"/>
      <c r="L49" s="316" t="s">
        <v>107</v>
      </c>
      <c r="M49" s="316" t="s">
        <v>2553</v>
      </c>
    </row>
    <row r="50" spans="1:13" ht="25">
      <c r="A50" s="51"/>
      <c r="B50" s="316" t="s">
        <v>2609</v>
      </c>
      <c r="C50" s="316" t="s">
        <v>13</v>
      </c>
      <c r="D50" s="316" t="s">
        <v>1724</v>
      </c>
      <c r="E50" s="316" t="s">
        <v>2607</v>
      </c>
      <c r="F50" s="316" t="s">
        <v>2148</v>
      </c>
      <c r="G50" s="316" t="s">
        <v>1879</v>
      </c>
      <c r="H50" s="320">
        <v>1000</v>
      </c>
      <c r="I50" s="316" t="s">
        <v>12</v>
      </c>
      <c r="J50" s="316" t="s">
        <v>1971</v>
      </c>
      <c r="K50" s="316"/>
      <c r="L50" s="316" t="s">
        <v>107</v>
      </c>
      <c r="M50" s="316" t="s">
        <v>2553</v>
      </c>
    </row>
    <row r="51" spans="1:13" ht="37.5">
      <c r="A51" s="51"/>
      <c r="B51" s="316" t="s">
        <v>2610</v>
      </c>
      <c r="C51" s="316" t="s">
        <v>13</v>
      </c>
      <c r="D51" s="316" t="s">
        <v>1724</v>
      </c>
      <c r="E51" s="316" t="s">
        <v>2611</v>
      </c>
      <c r="F51" s="316" t="s">
        <v>2148</v>
      </c>
      <c r="G51" s="316" t="s">
        <v>1987</v>
      </c>
      <c r="H51" s="320">
        <v>20000</v>
      </c>
      <c r="I51" s="316" t="s">
        <v>12</v>
      </c>
      <c r="J51" s="316" t="s">
        <v>1971</v>
      </c>
      <c r="K51" s="316"/>
      <c r="L51" s="316" t="s">
        <v>107</v>
      </c>
      <c r="M51" s="316" t="s">
        <v>2553</v>
      </c>
    </row>
    <row r="52" spans="1:13">
      <c r="A52" s="51"/>
      <c r="B52" s="316" t="s">
        <v>1969</v>
      </c>
      <c r="C52" s="51"/>
      <c r="D52" s="51" t="s">
        <v>1724</v>
      </c>
      <c r="E52" s="51">
        <v>250</v>
      </c>
      <c r="F52" s="51" t="s">
        <v>2612</v>
      </c>
      <c r="G52" s="51" t="s">
        <v>1987</v>
      </c>
      <c r="H52" s="321">
        <v>3750</v>
      </c>
      <c r="I52" s="51" t="s">
        <v>12</v>
      </c>
      <c r="J52" s="51" t="s">
        <v>1971</v>
      </c>
      <c r="K52" s="51" t="s">
        <v>2552</v>
      </c>
      <c r="L52" s="51"/>
      <c r="M52" s="51" t="s">
        <v>2553</v>
      </c>
    </row>
    <row r="53" spans="1:13" ht="25">
      <c r="A53" s="51"/>
      <c r="B53" s="316" t="s">
        <v>2613</v>
      </c>
      <c r="C53" s="51" t="s">
        <v>1721</v>
      </c>
      <c r="D53" s="51" t="s">
        <v>1724</v>
      </c>
      <c r="E53" s="51">
        <v>30</v>
      </c>
      <c r="F53" s="51" t="s">
        <v>7</v>
      </c>
      <c r="G53" s="51" t="s">
        <v>1987</v>
      </c>
      <c r="H53" s="321">
        <v>45</v>
      </c>
      <c r="I53" s="51" t="s">
        <v>12</v>
      </c>
      <c r="J53" s="51" t="s">
        <v>1971</v>
      </c>
      <c r="K53" s="51" t="s">
        <v>2552</v>
      </c>
      <c r="L53" s="51"/>
      <c r="M53" s="51" t="s">
        <v>2553</v>
      </c>
    </row>
    <row r="54" spans="1:13">
      <c r="A54" s="51"/>
      <c r="B54" s="316" t="s">
        <v>2614</v>
      </c>
      <c r="C54" s="51" t="s">
        <v>1721</v>
      </c>
      <c r="D54" s="51" t="s">
        <v>1724</v>
      </c>
      <c r="E54" s="51">
        <v>5</v>
      </c>
      <c r="F54" s="51" t="s">
        <v>7</v>
      </c>
      <c r="G54" s="51" t="s">
        <v>1987</v>
      </c>
      <c r="H54" s="321">
        <v>85</v>
      </c>
      <c r="I54" s="51" t="s">
        <v>12</v>
      </c>
      <c r="J54" s="51" t="s">
        <v>1971</v>
      </c>
      <c r="K54" s="51" t="s">
        <v>2552</v>
      </c>
      <c r="L54" s="51"/>
      <c r="M54" s="51" t="s">
        <v>2553</v>
      </c>
    </row>
    <row r="55" spans="1:13" ht="25">
      <c r="A55" s="51"/>
      <c r="B55" s="316" t="s">
        <v>2615</v>
      </c>
      <c r="C55" s="51" t="s">
        <v>1721</v>
      </c>
      <c r="D55" s="51" t="s">
        <v>1724</v>
      </c>
      <c r="E55" s="51">
        <v>4</v>
      </c>
      <c r="F55" s="51" t="s">
        <v>7</v>
      </c>
      <c r="G55" s="51" t="s">
        <v>1987</v>
      </c>
      <c r="H55" s="321">
        <v>60</v>
      </c>
      <c r="I55" s="51" t="s">
        <v>12</v>
      </c>
      <c r="J55" s="51" t="s">
        <v>1971</v>
      </c>
      <c r="K55" s="51" t="s">
        <v>2552</v>
      </c>
      <c r="L55" s="51"/>
      <c r="M55" s="51" t="s">
        <v>2553</v>
      </c>
    </row>
    <row r="56" spans="1:13" ht="37.5">
      <c r="A56" s="51"/>
      <c r="B56" s="316" t="s">
        <v>2616</v>
      </c>
      <c r="C56" s="51" t="s">
        <v>1721</v>
      </c>
      <c r="D56" s="51" t="s">
        <v>1724</v>
      </c>
      <c r="E56" s="51">
        <v>500</v>
      </c>
      <c r="F56" s="51" t="s">
        <v>7</v>
      </c>
      <c r="G56" s="51" t="s">
        <v>1987</v>
      </c>
      <c r="H56" s="321">
        <v>55</v>
      </c>
      <c r="I56" s="51" t="s">
        <v>12</v>
      </c>
      <c r="J56" s="51" t="s">
        <v>1971</v>
      </c>
      <c r="K56" s="51" t="s">
        <v>2552</v>
      </c>
      <c r="L56" s="316" t="s">
        <v>2589</v>
      </c>
      <c r="M56" s="51" t="s">
        <v>2553</v>
      </c>
    </row>
    <row r="57" spans="1:13">
      <c r="A57" s="51"/>
      <c r="B57" s="316" t="s">
        <v>2617</v>
      </c>
      <c r="C57" s="51" t="s">
        <v>1721</v>
      </c>
      <c r="D57" s="51" t="s">
        <v>1724</v>
      </c>
      <c r="E57" s="51">
        <v>10</v>
      </c>
      <c r="F57" s="51" t="s">
        <v>7</v>
      </c>
      <c r="G57" s="51" t="s">
        <v>1987</v>
      </c>
      <c r="H57" s="321">
        <v>70</v>
      </c>
      <c r="I57" s="51" t="s">
        <v>12</v>
      </c>
      <c r="J57" s="51" t="s">
        <v>1971</v>
      </c>
      <c r="K57" s="51" t="s">
        <v>2552</v>
      </c>
      <c r="L57" s="51"/>
      <c r="M57" s="51" t="s">
        <v>2553</v>
      </c>
    </row>
    <row r="58" spans="1:13">
      <c r="A58" s="51"/>
      <c r="B58" s="316" t="s">
        <v>2618</v>
      </c>
      <c r="C58" s="51" t="s">
        <v>1721</v>
      </c>
      <c r="D58" s="51" t="s">
        <v>1724</v>
      </c>
      <c r="E58" s="51">
        <v>25</v>
      </c>
      <c r="F58" s="51" t="s">
        <v>2397</v>
      </c>
      <c r="G58" s="51" t="s">
        <v>1987</v>
      </c>
      <c r="H58" s="321">
        <v>300</v>
      </c>
      <c r="I58" s="51" t="s">
        <v>12</v>
      </c>
      <c r="J58" s="51" t="s">
        <v>1971</v>
      </c>
      <c r="K58" s="51" t="s">
        <v>2552</v>
      </c>
      <c r="L58" s="51"/>
      <c r="M58" s="51" t="s">
        <v>2553</v>
      </c>
    </row>
    <row r="59" spans="1:13">
      <c r="A59" s="51"/>
      <c r="B59" s="316" t="s">
        <v>2619</v>
      </c>
      <c r="C59" s="51" t="s">
        <v>1721</v>
      </c>
      <c r="D59" s="51" t="s">
        <v>1724</v>
      </c>
      <c r="E59" s="51">
        <v>35</v>
      </c>
      <c r="F59" s="51" t="s">
        <v>2620</v>
      </c>
      <c r="G59" s="51" t="s">
        <v>1987</v>
      </c>
      <c r="H59" s="321">
        <v>560</v>
      </c>
      <c r="I59" s="51" t="s">
        <v>12</v>
      </c>
      <c r="J59" s="51" t="s">
        <v>1971</v>
      </c>
      <c r="K59" s="51" t="s">
        <v>2552</v>
      </c>
      <c r="L59" s="51"/>
      <c r="M59" s="51" t="s">
        <v>2553</v>
      </c>
    </row>
    <row r="60" spans="1:13">
      <c r="A60" s="51"/>
      <c r="B60" s="316" t="s">
        <v>2621</v>
      </c>
      <c r="C60" s="51" t="s">
        <v>1721</v>
      </c>
      <c r="D60" s="51" t="s">
        <v>1724</v>
      </c>
      <c r="E60" s="51">
        <v>6</v>
      </c>
      <c r="F60" s="51" t="s">
        <v>2620</v>
      </c>
      <c r="G60" s="51" t="s">
        <v>1995</v>
      </c>
      <c r="H60" s="321">
        <v>60</v>
      </c>
      <c r="I60" s="51" t="s">
        <v>12</v>
      </c>
      <c r="J60" s="51" t="s">
        <v>1971</v>
      </c>
      <c r="K60" s="51" t="s">
        <v>2552</v>
      </c>
      <c r="L60" s="51"/>
      <c r="M60" s="51" t="s">
        <v>2553</v>
      </c>
    </row>
    <row r="61" spans="1:13">
      <c r="A61" s="51"/>
      <c r="B61" s="316" t="s">
        <v>2622</v>
      </c>
      <c r="C61" s="51" t="s">
        <v>1721</v>
      </c>
      <c r="D61" s="51" t="s">
        <v>1724</v>
      </c>
      <c r="E61" s="51">
        <v>12</v>
      </c>
      <c r="F61" s="51" t="s">
        <v>7</v>
      </c>
      <c r="G61" s="51" t="s">
        <v>1987</v>
      </c>
      <c r="H61" s="321">
        <v>60</v>
      </c>
      <c r="I61" s="51" t="s">
        <v>12</v>
      </c>
      <c r="J61" s="51" t="s">
        <v>1971</v>
      </c>
      <c r="K61" s="51" t="s">
        <v>2552</v>
      </c>
      <c r="L61" s="51"/>
      <c r="M61" s="51" t="s">
        <v>2553</v>
      </c>
    </row>
    <row r="62" spans="1:13">
      <c r="A62" s="51"/>
      <c r="B62" s="316" t="s">
        <v>2623</v>
      </c>
      <c r="C62" s="51" t="s">
        <v>1721</v>
      </c>
      <c r="D62" s="51" t="s">
        <v>1724</v>
      </c>
      <c r="E62" s="51">
        <v>200</v>
      </c>
      <c r="F62" s="51" t="s">
        <v>2148</v>
      </c>
      <c r="G62" s="51" t="s">
        <v>1987</v>
      </c>
      <c r="H62" s="321">
        <v>120</v>
      </c>
      <c r="I62" s="51" t="s">
        <v>12</v>
      </c>
      <c r="J62" s="51" t="s">
        <v>1971</v>
      </c>
      <c r="K62" s="51" t="s">
        <v>2552</v>
      </c>
      <c r="L62" s="51"/>
      <c r="M62" s="51" t="s">
        <v>2553</v>
      </c>
    </row>
    <row r="63" spans="1:13">
      <c r="A63" s="51"/>
      <c r="B63" s="316" t="s">
        <v>2624</v>
      </c>
      <c r="C63" s="51" t="s">
        <v>1721</v>
      </c>
      <c r="D63" s="51" t="s">
        <v>1724</v>
      </c>
      <c r="E63" s="51">
        <v>6</v>
      </c>
      <c r="F63" s="51" t="s">
        <v>2612</v>
      </c>
      <c r="G63" s="51" t="s">
        <v>1995</v>
      </c>
      <c r="H63" s="321">
        <v>50</v>
      </c>
      <c r="I63" s="51" t="s">
        <v>12</v>
      </c>
      <c r="J63" s="51" t="s">
        <v>1971</v>
      </c>
      <c r="K63" s="51" t="s">
        <v>2552</v>
      </c>
      <c r="L63" s="51"/>
      <c r="M63" s="51" t="s">
        <v>2553</v>
      </c>
    </row>
    <row r="64" spans="1:13">
      <c r="A64" s="51"/>
      <c r="B64" s="316" t="s">
        <v>2625</v>
      </c>
      <c r="C64" s="51" t="s">
        <v>1721</v>
      </c>
      <c r="D64" s="51" t="s">
        <v>1724</v>
      </c>
      <c r="E64" s="51">
        <v>6</v>
      </c>
      <c r="F64" s="51" t="s">
        <v>2148</v>
      </c>
      <c r="G64" s="51" t="s">
        <v>1995</v>
      </c>
      <c r="H64" s="321">
        <v>30</v>
      </c>
      <c r="I64" s="51" t="s">
        <v>12</v>
      </c>
      <c r="J64" s="51" t="s">
        <v>1971</v>
      </c>
      <c r="K64" s="51" t="s">
        <v>2552</v>
      </c>
      <c r="L64" s="51"/>
      <c r="M64" s="51" t="s">
        <v>2553</v>
      </c>
    </row>
    <row r="65" spans="1:13">
      <c r="A65" s="51"/>
      <c r="B65" s="316" t="s">
        <v>2626</v>
      </c>
      <c r="C65" s="51" t="s">
        <v>1721</v>
      </c>
      <c r="D65" s="51" t="s">
        <v>1724</v>
      </c>
      <c r="E65" s="51">
        <v>2</v>
      </c>
      <c r="F65" s="51" t="s">
        <v>2148</v>
      </c>
      <c r="G65" s="51" t="s">
        <v>1995</v>
      </c>
      <c r="H65" s="321">
        <v>70</v>
      </c>
      <c r="I65" s="51" t="s">
        <v>12</v>
      </c>
      <c r="J65" s="51" t="s">
        <v>1971</v>
      </c>
      <c r="K65" s="51" t="s">
        <v>2552</v>
      </c>
      <c r="L65" s="51"/>
      <c r="M65" s="51" t="s">
        <v>2553</v>
      </c>
    </row>
    <row r="66" spans="1:13" ht="25">
      <c r="A66" s="51"/>
      <c r="B66" s="316" t="s">
        <v>2627</v>
      </c>
      <c r="C66" s="51" t="s">
        <v>1721</v>
      </c>
      <c r="D66" s="51" t="s">
        <v>1724</v>
      </c>
      <c r="E66" s="51">
        <v>2</v>
      </c>
      <c r="F66" s="51" t="s">
        <v>2148</v>
      </c>
      <c r="G66" s="51" t="s">
        <v>1995</v>
      </c>
      <c r="H66" s="321">
        <v>50</v>
      </c>
      <c r="I66" s="51" t="s">
        <v>12</v>
      </c>
      <c r="J66" s="51" t="s">
        <v>1971</v>
      </c>
      <c r="K66" s="51" t="s">
        <v>2552</v>
      </c>
      <c r="L66" s="51"/>
      <c r="M66" s="51" t="s">
        <v>2553</v>
      </c>
    </row>
    <row r="67" spans="1:13" ht="25">
      <c r="A67" s="51"/>
      <c r="B67" s="316" t="s">
        <v>2628</v>
      </c>
      <c r="C67" s="51" t="s">
        <v>1721</v>
      </c>
      <c r="D67" s="51" t="s">
        <v>1724</v>
      </c>
      <c r="E67" s="51">
        <v>2</v>
      </c>
      <c r="F67" s="51" t="s">
        <v>2210</v>
      </c>
      <c r="G67" s="51" t="s">
        <v>1995</v>
      </c>
      <c r="H67" s="321">
        <v>60</v>
      </c>
      <c r="I67" s="51" t="s">
        <v>12</v>
      </c>
      <c r="J67" s="51" t="s">
        <v>1971</v>
      </c>
      <c r="K67" s="51" t="s">
        <v>2552</v>
      </c>
      <c r="L67" s="51"/>
      <c r="M67" s="51" t="s">
        <v>2553</v>
      </c>
    </row>
    <row r="68" spans="1:13" ht="25">
      <c r="A68" s="51"/>
      <c r="B68" s="316" t="s">
        <v>2138</v>
      </c>
      <c r="C68" s="51" t="s">
        <v>1721</v>
      </c>
      <c r="D68" s="51" t="s">
        <v>1724</v>
      </c>
      <c r="E68" s="51">
        <v>2220</v>
      </c>
      <c r="F68" s="51" t="s">
        <v>2629</v>
      </c>
      <c r="G68" s="51" t="s">
        <v>2249</v>
      </c>
      <c r="H68" s="321">
        <v>14000</v>
      </c>
      <c r="I68" s="51" t="s">
        <v>12</v>
      </c>
      <c r="J68" s="51" t="s">
        <v>1971</v>
      </c>
      <c r="K68" s="51" t="s">
        <v>2552</v>
      </c>
      <c r="L68" s="51"/>
      <c r="M68" s="51" t="s">
        <v>2553</v>
      </c>
    </row>
    <row r="69" spans="1:13" ht="25">
      <c r="A69" s="51"/>
      <c r="B69" s="316" t="s">
        <v>2630</v>
      </c>
      <c r="C69" s="51" t="s">
        <v>1721</v>
      </c>
      <c r="D69" s="51" t="s">
        <v>1731</v>
      </c>
      <c r="E69" s="51">
        <v>3</v>
      </c>
      <c r="F69" s="51" t="s">
        <v>2148</v>
      </c>
      <c r="G69" s="51" t="s">
        <v>1987</v>
      </c>
      <c r="H69" s="321">
        <v>20000</v>
      </c>
      <c r="I69" s="51" t="s">
        <v>12</v>
      </c>
      <c r="J69" s="51" t="s">
        <v>1971</v>
      </c>
      <c r="K69" s="51" t="s">
        <v>2552</v>
      </c>
      <c r="L69" s="51"/>
      <c r="M69" s="51" t="s">
        <v>2553</v>
      </c>
    </row>
    <row r="70" spans="1:13" ht="25">
      <c r="A70" s="51"/>
      <c r="B70" s="316" t="s">
        <v>2631</v>
      </c>
      <c r="C70" s="51" t="s">
        <v>1721</v>
      </c>
      <c r="D70" s="51" t="s">
        <v>1731</v>
      </c>
      <c r="E70" s="51">
        <v>1</v>
      </c>
      <c r="F70" s="51" t="s">
        <v>2148</v>
      </c>
      <c r="G70" s="51" t="s">
        <v>2258</v>
      </c>
      <c r="H70" s="322">
        <v>700</v>
      </c>
      <c r="I70" s="51" t="s">
        <v>12</v>
      </c>
      <c r="J70" s="51" t="s">
        <v>2243</v>
      </c>
      <c r="K70" s="51" t="s">
        <v>2552</v>
      </c>
      <c r="L70" s="51"/>
      <c r="M70" s="51" t="s">
        <v>2553</v>
      </c>
    </row>
    <row r="71" spans="1:13" ht="25">
      <c r="A71" s="51"/>
      <c r="B71" s="316" t="s">
        <v>2632</v>
      </c>
      <c r="C71" s="51" t="s">
        <v>1721</v>
      </c>
      <c r="D71" s="51" t="s">
        <v>1731</v>
      </c>
      <c r="E71" s="51">
        <v>1</v>
      </c>
      <c r="F71" s="51" t="s">
        <v>2148</v>
      </c>
      <c r="G71" s="51" t="s">
        <v>2258</v>
      </c>
      <c r="H71" s="322">
        <v>300</v>
      </c>
      <c r="I71" s="51" t="s">
        <v>12</v>
      </c>
      <c r="J71" s="51" t="s">
        <v>2243</v>
      </c>
      <c r="K71" s="51" t="s">
        <v>2552</v>
      </c>
      <c r="L71" s="51"/>
      <c r="M71" s="51" t="s">
        <v>2553</v>
      </c>
    </row>
    <row r="72" spans="1:13" ht="25">
      <c r="A72" s="51"/>
      <c r="B72" s="316" t="s">
        <v>2633</v>
      </c>
      <c r="C72" s="51" t="s">
        <v>1721</v>
      </c>
      <c r="D72" s="51" t="s">
        <v>1731</v>
      </c>
      <c r="E72" s="51">
        <v>1</v>
      </c>
      <c r="F72" s="51" t="s">
        <v>2148</v>
      </c>
      <c r="G72" s="51" t="s">
        <v>2249</v>
      </c>
      <c r="H72" s="322" t="s">
        <v>2634</v>
      </c>
      <c r="I72" s="51" t="s">
        <v>12</v>
      </c>
      <c r="J72" s="51" t="s">
        <v>2245</v>
      </c>
      <c r="K72" s="51" t="s">
        <v>2552</v>
      </c>
      <c r="L72" s="51"/>
      <c r="M72" s="51" t="s">
        <v>2553</v>
      </c>
    </row>
    <row r="73" spans="1:13" ht="25">
      <c r="A73" s="51"/>
      <c r="B73" s="316" t="s">
        <v>2635</v>
      </c>
      <c r="C73" s="51" t="s">
        <v>1721</v>
      </c>
      <c r="D73" s="51" t="s">
        <v>2636</v>
      </c>
      <c r="E73" s="51">
        <v>1</v>
      </c>
      <c r="F73" s="51" t="s">
        <v>2148</v>
      </c>
      <c r="G73" s="51" t="s">
        <v>2249</v>
      </c>
      <c r="H73" s="51" t="s">
        <v>2637</v>
      </c>
      <c r="I73" s="51" t="s">
        <v>12</v>
      </c>
      <c r="J73" s="51" t="s">
        <v>2245</v>
      </c>
      <c r="K73" s="51" t="s">
        <v>2552</v>
      </c>
      <c r="L73" s="51"/>
      <c r="M73" s="51" t="s">
        <v>2553</v>
      </c>
    </row>
  </sheetData>
  <pageMargins left="0.511811024" right="0.511811024" top="0.78740157499999996" bottom="0.78740157499999996" header="0.31496062000000002" footer="0.3149606200000000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E8190-C7F3-4591-9EE0-5751EC2016AD}">
  <dimension ref="A1:M52"/>
  <sheetViews>
    <sheetView workbookViewId="0">
      <selection activeCell="B1" sqref="B1"/>
    </sheetView>
  </sheetViews>
  <sheetFormatPr defaultRowHeight="14.5"/>
  <cols>
    <col min="2" max="2" width="24.1796875" customWidth="1"/>
    <col min="6" max="6" width="19.08984375" customWidth="1"/>
    <col min="7" max="7" width="17.7265625" customWidth="1"/>
    <col min="8" max="8" width="23.6328125" customWidth="1"/>
    <col min="11" max="11" width="19" customWidth="1"/>
    <col min="13" max="13" width="19" customWidth="1"/>
  </cols>
  <sheetData>
    <row r="1" spans="1:13" ht="78">
      <c r="A1" s="323" t="s">
        <v>1819</v>
      </c>
      <c r="B1" s="324" t="s">
        <v>1964</v>
      </c>
      <c r="C1" s="324" t="s">
        <v>1965</v>
      </c>
      <c r="D1" s="324" t="s">
        <v>0</v>
      </c>
      <c r="E1" s="324" t="s">
        <v>2638</v>
      </c>
      <c r="F1" s="324" t="s">
        <v>7</v>
      </c>
      <c r="G1" s="324" t="s">
        <v>1967</v>
      </c>
      <c r="H1" s="324" t="s">
        <v>2639</v>
      </c>
      <c r="I1" s="324" t="s">
        <v>2640</v>
      </c>
      <c r="J1" s="324" t="s">
        <v>4</v>
      </c>
      <c r="K1" s="324" t="s">
        <v>1968</v>
      </c>
      <c r="L1" s="324" t="s">
        <v>2641</v>
      </c>
      <c r="M1" s="324" t="s">
        <v>10</v>
      </c>
    </row>
    <row r="2" spans="1:13" ht="52">
      <c r="A2" s="325">
        <v>1</v>
      </c>
      <c r="B2" s="326" t="s">
        <v>2642</v>
      </c>
      <c r="C2" s="325" t="s">
        <v>1721</v>
      </c>
      <c r="D2" s="325" t="s">
        <v>1724</v>
      </c>
      <c r="E2" s="326">
        <v>24</v>
      </c>
      <c r="F2" s="327" t="s">
        <v>2643</v>
      </c>
      <c r="G2" s="327" t="s">
        <v>1976</v>
      </c>
      <c r="H2" s="328">
        <v>528</v>
      </c>
      <c r="I2" s="325" t="s">
        <v>12</v>
      </c>
      <c r="J2" s="325" t="s">
        <v>1702</v>
      </c>
      <c r="K2" s="329">
        <v>46047</v>
      </c>
      <c r="L2" s="325" t="s">
        <v>12</v>
      </c>
      <c r="M2" s="327" t="s">
        <v>2644</v>
      </c>
    </row>
    <row r="3" spans="1:13" ht="52">
      <c r="A3" s="325">
        <v>2</v>
      </c>
      <c r="B3" s="326" t="s">
        <v>2645</v>
      </c>
      <c r="C3" s="325" t="s">
        <v>13</v>
      </c>
      <c r="D3" s="325" t="s">
        <v>1701</v>
      </c>
      <c r="E3" s="326">
        <v>36</v>
      </c>
      <c r="F3" s="327" t="s">
        <v>2646</v>
      </c>
      <c r="G3" s="327" t="s">
        <v>2431</v>
      </c>
      <c r="H3" s="328">
        <v>24000</v>
      </c>
      <c r="I3" s="325" t="s">
        <v>103</v>
      </c>
      <c r="J3" s="325" t="s">
        <v>1902</v>
      </c>
      <c r="K3" s="329">
        <v>46047</v>
      </c>
      <c r="L3" s="325" t="s">
        <v>2647</v>
      </c>
      <c r="M3" s="327" t="s">
        <v>2644</v>
      </c>
    </row>
    <row r="4" spans="1:13" ht="52">
      <c r="A4" s="325">
        <v>3</v>
      </c>
      <c r="B4" s="326" t="s">
        <v>2648</v>
      </c>
      <c r="C4" s="325" t="s">
        <v>1721</v>
      </c>
      <c r="D4" s="325" t="s">
        <v>1724</v>
      </c>
      <c r="E4" s="326">
        <v>80</v>
      </c>
      <c r="F4" s="327" t="s">
        <v>2649</v>
      </c>
      <c r="G4" s="327" t="s">
        <v>2650</v>
      </c>
      <c r="H4" s="328">
        <f>SUM(11*50)</f>
        <v>550</v>
      </c>
      <c r="I4" s="325" t="s">
        <v>12</v>
      </c>
      <c r="J4" s="325" t="s">
        <v>1702</v>
      </c>
      <c r="K4" s="329">
        <v>46047</v>
      </c>
      <c r="L4" s="325" t="s">
        <v>12</v>
      </c>
      <c r="M4" s="327" t="s">
        <v>2644</v>
      </c>
    </row>
    <row r="5" spans="1:13" ht="65">
      <c r="A5" s="330">
        <v>4</v>
      </c>
      <c r="B5" s="262" t="s">
        <v>2651</v>
      </c>
      <c r="C5" s="330" t="s">
        <v>1721</v>
      </c>
      <c r="D5" s="330" t="s">
        <v>1724</v>
      </c>
      <c r="E5" s="262">
        <v>12</v>
      </c>
      <c r="F5" s="306" t="s">
        <v>2652</v>
      </c>
      <c r="G5" s="306" t="s">
        <v>2653</v>
      </c>
      <c r="H5" s="331">
        <f>SUM(6*12)</f>
        <v>72</v>
      </c>
      <c r="I5" s="330" t="s">
        <v>12</v>
      </c>
      <c r="J5" s="330" t="s">
        <v>1702</v>
      </c>
      <c r="K5" s="329">
        <v>46047</v>
      </c>
      <c r="L5" s="330" t="s">
        <v>12</v>
      </c>
      <c r="M5" s="306" t="s">
        <v>2644</v>
      </c>
    </row>
    <row r="6" spans="1:13" ht="52">
      <c r="A6" s="325">
        <v>5</v>
      </c>
      <c r="B6" s="326" t="s">
        <v>2654</v>
      </c>
      <c r="C6" s="325" t="s">
        <v>1721</v>
      </c>
      <c r="D6" s="325" t="s">
        <v>1731</v>
      </c>
      <c r="E6" s="326">
        <v>1</v>
      </c>
      <c r="F6" s="327" t="s">
        <v>2148</v>
      </c>
      <c r="G6" s="327" t="s">
        <v>2655</v>
      </c>
      <c r="H6" s="328">
        <v>550</v>
      </c>
      <c r="I6" s="325" t="s">
        <v>12</v>
      </c>
      <c r="J6" s="325" t="s">
        <v>1702</v>
      </c>
      <c r="K6" s="329">
        <v>46047</v>
      </c>
      <c r="L6" s="325" t="s">
        <v>12</v>
      </c>
      <c r="M6" s="327" t="s">
        <v>2644</v>
      </c>
    </row>
    <row r="7" spans="1:13" ht="52">
      <c r="A7" s="325">
        <v>6</v>
      </c>
      <c r="B7" s="262" t="s">
        <v>2656</v>
      </c>
      <c r="C7" s="330" t="s">
        <v>1721</v>
      </c>
      <c r="D7" s="330" t="s">
        <v>1724</v>
      </c>
      <c r="E7" s="262">
        <v>2</v>
      </c>
      <c r="F7" s="306" t="s">
        <v>2657</v>
      </c>
      <c r="G7" s="306" t="s">
        <v>2658</v>
      </c>
      <c r="H7" s="331">
        <v>14</v>
      </c>
      <c r="I7" s="330" t="s">
        <v>12</v>
      </c>
      <c r="J7" s="330" t="s">
        <v>1702</v>
      </c>
      <c r="K7" s="329">
        <v>46047</v>
      </c>
      <c r="L7" s="330" t="s">
        <v>12</v>
      </c>
      <c r="M7" s="306" t="s">
        <v>2644</v>
      </c>
    </row>
    <row r="8" spans="1:13" ht="52">
      <c r="A8" s="325">
        <v>7</v>
      </c>
      <c r="B8" s="262" t="s">
        <v>2659</v>
      </c>
      <c r="C8" s="330" t="s">
        <v>1721</v>
      </c>
      <c r="D8" s="330" t="s">
        <v>1724</v>
      </c>
      <c r="E8" s="262">
        <v>4</v>
      </c>
      <c r="F8" s="306" t="s">
        <v>2660</v>
      </c>
      <c r="G8" s="306" t="s">
        <v>2661</v>
      </c>
      <c r="H8" s="331">
        <v>440</v>
      </c>
      <c r="I8" s="330" t="s">
        <v>12</v>
      </c>
      <c r="J8" s="330" t="s">
        <v>1702</v>
      </c>
      <c r="K8" s="329">
        <v>46047</v>
      </c>
      <c r="L8" s="330" t="s">
        <v>12</v>
      </c>
      <c r="M8" s="306" t="s">
        <v>2644</v>
      </c>
    </row>
    <row r="9" spans="1:13" ht="72">
      <c r="A9" s="325">
        <v>8</v>
      </c>
      <c r="B9" s="332" t="s">
        <v>2662</v>
      </c>
      <c r="C9" s="325" t="s">
        <v>13</v>
      </c>
      <c r="D9" s="325" t="s">
        <v>1701</v>
      </c>
      <c r="E9" s="333">
        <v>84000</v>
      </c>
      <c r="F9" s="327" t="s">
        <v>2663</v>
      </c>
      <c r="G9" s="327" t="s">
        <v>2249</v>
      </c>
      <c r="H9" s="328">
        <f>SUM(3000*12)+ 6000</f>
        <v>42000</v>
      </c>
      <c r="I9" s="325" t="s">
        <v>12</v>
      </c>
      <c r="J9" s="325" t="s">
        <v>1702</v>
      </c>
      <c r="K9" s="334" t="s">
        <v>2664</v>
      </c>
      <c r="L9" s="335" t="s">
        <v>1735</v>
      </c>
      <c r="M9" s="327" t="s">
        <v>2644</v>
      </c>
    </row>
    <row r="10" spans="1:13" ht="52">
      <c r="A10" s="325">
        <v>9</v>
      </c>
      <c r="B10" s="326" t="s">
        <v>2665</v>
      </c>
      <c r="C10" s="325" t="s">
        <v>1721</v>
      </c>
      <c r="D10" s="325" t="s">
        <v>1724</v>
      </c>
      <c r="E10" s="326">
        <v>104</v>
      </c>
      <c r="F10" s="327" t="s">
        <v>2666</v>
      </c>
      <c r="G10" s="327" t="s">
        <v>2667</v>
      </c>
      <c r="H10" s="328">
        <f>SUM(150*104)</f>
        <v>15600</v>
      </c>
      <c r="I10" s="325" t="s">
        <v>12</v>
      </c>
      <c r="J10" s="325" t="s">
        <v>1702</v>
      </c>
      <c r="K10" s="329">
        <v>46047</v>
      </c>
      <c r="L10" s="335" t="s">
        <v>1735</v>
      </c>
      <c r="M10" s="327" t="s">
        <v>2644</v>
      </c>
    </row>
    <row r="11" spans="1:13" ht="52">
      <c r="A11" s="325">
        <v>10</v>
      </c>
      <c r="B11" s="262" t="s">
        <v>2668</v>
      </c>
      <c r="C11" s="330" t="s">
        <v>1721</v>
      </c>
      <c r="D11" s="330" t="s">
        <v>1724</v>
      </c>
      <c r="E11" s="262">
        <v>18</v>
      </c>
      <c r="F11" s="306" t="s">
        <v>2669</v>
      </c>
      <c r="G11" s="306" t="s">
        <v>2667</v>
      </c>
      <c r="H11" s="331">
        <v>1080</v>
      </c>
      <c r="I11" s="330" t="s">
        <v>12</v>
      </c>
      <c r="J11" s="330" t="s">
        <v>1702</v>
      </c>
      <c r="K11" s="329">
        <v>46047</v>
      </c>
      <c r="L11" s="330" t="s">
        <v>12</v>
      </c>
      <c r="M11" s="306" t="s">
        <v>2644</v>
      </c>
    </row>
    <row r="12" spans="1:13" ht="52">
      <c r="A12" s="325">
        <v>11</v>
      </c>
      <c r="B12" s="262" t="s">
        <v>2670</v>
      </c>
      <c r="C12" s="330" t="s">
        <v>1721</v>
      </c>
      <c r="D12" s="330" t="s">
        <v>1724</v>
      </c>
      <c r="E12" s="262">
        <v>24</v>
      </c>
      <c r="F12" s="306" t="s">
        <v>2669</v>
      </c>
      <c r="G12" s="306" t="s">
        <v>2667</v>
      </c>
      <c r="H12" s="331">
        <v>120</v>
      </c>
      <c r="I12" s="330" t="s">
        <v>12</v>
      </c>
      <c r="J12" s="330" t="s">
        <v>1702</v>
      </c>
      <c r="K12" s="329">
        <v>46047</v>
      </c>
      <c r="L12" s="330" t="s">
        <v>12</v>
      </c>
      <c r="M12" s="306" t="s">
        <v>2644</v>
      </c>
    </row>
    <row r="13" spans="1:13" ht="52">
      <c r="A13" s="325">
        <v>12</v>
      </c>
      <c r="B13" s="262" t="s">
        <v>2671</v>
      </c>
      <c r="C13" s="330" t="s">
        <v>1721</v>
      </c>
      <c r="D13" s="330" t="s">
        <v>1724</v>
      </c>
      <c r="E13" s="262">
        <v>20</v>
      </c>
      <c r="F13" s="306" t="s">
        <v>2672</v>
      </c>
      <c r="G13" s="306" t="s">
        <v>2673</v>
      </c>
      <c r="H13" s="331">
        <f>SUM(4*20)</f>
        <v>80</v>
      </c>
      <c r="I13" s="330" t="s">
        <v>12</v>
      </c>
      <c r="J13" s="330" t="s">
        <v>1702</v>
      </c>
      <c r="K13" s="329">
        <v>46047</v>
      </c>
      <c r="L13" s="330" t="s">
        <v>12</v>
      </c>
      <c r="M13" s="306" t="s">
        <v>2644</v>
      </c>
    </row>
    <row r="14" spans="1:13" ht="78">
      <c r="A14" s="325">
        <v>13</v>
      </c>
      <c r="B14" s="262" t="s">
        <v>2674</v>
      </c>
      <c r="C14" s="330" t="s">
        <v>1721</v>
      </c>
      <c r="D14" s="330" t="s">
        <v>1724</v>
      </c>
      <c r="E14" s="262" t="s">
        <v>2675</v>
      </c>
      <c r="F14" s="306" t="s">
        <v>2676</v>
      </c>
      <c r="G14" s="306" t="s">
        <v>2677</v>
      </c>
      <c r="H14" s="331">
        <v>280</v>
      </c>
      <c r="I14" s="330" t="s">
        <v>12</v>
      </c>
      <c r="J14" s="330" t="s">
        <v>1702</v>
      </c>
      <c r="K14" s="329">
        <v>46047</v>
      </c>
      <c r="L14" s="330" t="s">
        <v>12</v>
      </c>
      <c r="M14" s="306" t="s">
        <v>2644</v>
      </c>
    </row>
    <row r="15" spans="1:13" ht="52">
      <c r="A15" s="330">
        <v>14</v>
      </c>
      <c r="B15" s="262" t="s">
        <v>2678</v>
      </c>
      <c r="C15" s="330" t="s">
        <v>1721</v>
      </c>
      <c r="D15" s="330" t="s">
        <v>1724</v>
      </c>
      <c r="E15" s="262">
        <v>12</v>
      </c>
      <c r="F15" s="306" t="s">
        <v>2679</v>
      </c>
      <c r="G15" s="306" t="s">
        <v>2677</v>
      </c>
      <c r="H15" s="331">
        <v>380</v>
      </c>
      <c r="I15" s="330" t="s">
        <v>12</v>
      </c>
      <c r="J15" s="330" t="s">
        <v>1702</v>
      </c>
      <c r="K15" s="329">
        <v>46047</v>
      </c>
      <c r="L15" s="330" t="s">
        <v>12</v>
      </c>
      <c r="M15" s="306" t="s">
        <v>2644</v>
      </c>
    </row>
    <row r="16" spans="1:13" ht="52">
      <c r="A16" s="330">
        <v>15</v>
      </c>
      <c r="B16" s="262" t="s">
        <v>2680</v>
      </c>
      <c r="C16" s="330" t="s">
        <v>1721</v>
      </c>
      <c r="D16" s="330" t="s">
        <v>1724</v>
      </c>
      <c r="E16" s="262">
        <v>36</v>
      </c>
      <c r="F16" s="306" t="s">
        <v>2681</v>
      </c>
      <c r="G16" s="306" t="s">
        <v>2682</v>
      </c>
      <c r="H16" s="331">
        <v>120</v>
      </c>
      <c r="I16" s="330" t="s">
        <v>12</v>
      </c>
      <c r="J16" s="330" t="s">
        <v>1702</v>
      </c>
      <c r="K16" s="329">
        <v>46047</v>
      </c>
      <c r="L16" s="330" t="s">
        <v>12</v>
      </c>
      <c r="M16" s="306" t="s">
        <v>2644</v>
      </c>
    </row>
    <row r="17" spans="1:13" ht="52">
      <c r="A17" s="330">
        <v>16</v>
      </c>
      <c r="B17" s="262" t="s">
        <v>2683</v>
      </c>
      <c r="C17" s="330" t="s">
        <v>1721</v>
      </c>
      <c r="D17" s="330" t="s">
        <v>1724</v>
      </c>
      <c r="E17" s="262">
        <v>36</v>
      </c>
      <c r="F17" s="306" t="s">
        <v>2681</v>
      </c>
      <c r="G17" s="306" t="s">
        <v>2682</v>
      </c>
      <c r="H17" s="331">
        <v>360</v>
      </c>
      <c r="I17" s="330" t="s">
        <v>12</v>
      </c>
      <c r="J17" s="330" t="s">
        <v>1702</v>
      </c>
      <c r="K17" s="329">
        <v>46047</v>
      </c>
      <c r="L17" s="330" t="s">
        <v>12</v>
      </c>
      <c r="M17" s="306" t="s">
        <v>2644</v>
      </c>
    </row>
    <row r="18" spans="1:13" ht="52">
      <c r="A18" s="330">
        <v>17</v>
      </c>
      <c r="B18" s="262" t="s">
        <v>2684</v>
      </c>
      <c r="C18" s="330" t="s">
        <v>1721</v>
      </c>
      <c r="D18" s="330" t="s">
        <v>1724</v>
      </c>
      <c r="E18" s="262">
        <v>48</v>
      </c>
      <c r="F18" s="306" t="s">
        <v>2685</v>
      </c>
      <c r="G18" s="306" t="s">
        <v>2682</v>
      </c>
      <c r="H18" s="331">
        <v>210</v>
      </c>
      <c r="I18" s="330" t="s">
        <v>12</v>
      </c>
      <c r="J18" s="330" t="s">
        <v>1702</v>
      </c>
      <c r="K18" s="329">
        <v>46047</v>
      </c>
      <c r="L18" s="330" t="s">
        <v>12</v>
      </c>
      <c r="M18" s="306" t="s">
        <v>2644</v>
      </c>
    </row>
    <row r="19" spans="1:13" ht="52">
      <c r="A19" s="330">
        <v>18</v>
      </c>
      <c r="B19" s="262" t="s">
        <v>2686</v>
      </c>
      <c r="C19" s="330" t="s">
        <v>1721</v>
      </c>
      <c r="D19" s="330" t="s">
        <v>1724</v>
      </c>
      <c r="E19" s="262">
        <v>12</v>
      </c>
      <c r="F19" s="306" t="s">
        <v>2687</v>
      </c>
      <c r="G19" s="306" t="s">
        <v>2682</v>
      </c>
      <c r="H19" s="331">
        <v>130</v>
      </c>
      <c r="I19" s="330" t="s">
        <v>12</v>
      </c>
      <c r="J19" s="330" t="s">
        <v>1702</v>
      </c>
      <c r="K19" s="329">
        <v>46047</v>
      </c>
      <c r="L19" s="330" t="s">
        <v>12</v>
      </c>
      <c r="M19" s="306" t="s">
        <v>2644</v>
      </c>
    </row>
    <row r="20" spans="1:13" ht="52">
      <c r="A20" s="330">
        <v>19</v>
      </c>
      <c r="B20" s="262" t="s">
        <v>2688</v>
      </c>
      <c r="C20" s="330" t="s">
        <v>1721</v>
      </c>
      <c r="D20" s="330" t="s">
        <v>1724</v>
      </c>
      <c r="E20" s="262">
        <v>60</v>
      </c>
      <c r="F20" s="306" t="s">
        <v>2689</v>
      </c>
      <c r="G20" s="306" t="s">
        <v>2682</v>
      </c>
      <c r="H20" s="331">
        <v>270</v>
      </c>
      <c r="I20" s="330" t="s">
        <v>12</v>
      </c>
      <c r="J20" s="330" t="s">
        <v>1702</v>
      </c>
      <c r="K20" s="329">
        <v>46047</v>
      </c>
      <c r="L20" s="330" t="s">
        <v>12</v>
      </c>
      <c r="M20" s="306" t="s">
        <v>2644</v>
      </c>
    </row>
    <row r="21" spans="1:13" ht="52">
      <c r="A21" s="330">
        <v>20</v>
      </c>
      <c r="B21" s="262" t="s">
        <v>2625</v>
      </c>
      <c r="C21" s="330" t="s">
        <v>1721</v>
      </c>
      <c r="D21" s="330" t="s">
        <v>1724</v>
      </c>
      <c r="E21" s="262">
        <v>60</v>
      </c>
      <c r="F21" s="306" t="s">
        <v>2690</v>
      </c>
      <c r="G21" s="306" t="s">
        <v>2682</v>
      </c>
      <c r="H21" s="331">
        <v>200</v>
      </c>
      <c r="I21" s="330" t="s">
        <v>12</v>
      </c>
      <c r="J21" s="330" t="s">
        <v>1702</v>
      </c>
      <c r="K21" s="329">
        <v>46047</v>
      </c>
      <c r="L21" s="330" t="s">
        <v>12</v>
      </c>
      <c r="M21" s="306" t="s">
        <v>2644</v>
      </c>
    </row>
    <row r="22" spans="1:13" ht="58">
      <c r="A22" s="330">
        <v>21</v>
      </c>
      <c r="B22" s="262" t="s">
        <v>2691</v>
      </c>
      <c r="C22" s="330" t="s">
        <v>1721</v>
      </c>
      <c r="D22" s="330" t="s">
        <v>1724</v>
      </c>
      <c r="E22" s="262">
        <v>48</v>
      </c>
      <c r="F22" s="306" t="s">
        <v>2692</v>
      </c>
      <c r="G22" s="306" t="s">
        <v>2682</v>
      </c>
      <c r="H22" s="331">
        <v>160</v>
      </c>
      <c r="I22" s="330" t="s">
        <v>12</v>
      </c>
      <c r="J22" s="330" t="s">
        <v>1702</v>
      </c>
      <c r="K22" s="329">
        <v>46047</v>
      </c>
      <c r="L22" s="330" t="s">
        <v>12</v>
      </c>
      <c r="M22" s="306" t="s">
        <v>2644</v>
      </c>
    </row>
    <row r="23" spans="1:13" ht="52">
      <c r="A23" s="330">
        <v>22</v>
      </c>
      <c r="B23" s="262" t="s">
        <v>2693</v>
      </c>
      <c r="C23" s="330" t="s">
        <v>1721</v>
      </c>
      <c r="D23" s="330" t="s">
        <v>1724</v>
      </c>
      <c r="E23" s="262">
        <v>3</v>
      </c>
      <c r="F23" s="306" t="s">
        <v>2694</v>
      </c>
      <c r="G23" s="306" t="s">
        <v>2695</v>
      </c>
      <c r="H23" s="331">
        <f>SUM(15*4)</f>
        <v>60</v>
      </c>
      <c r="I23" s="330" t="s">
        <v>12</v>
      </c>
      <c r="J23" s="330" t="s">
        <v>1702</v>
      </c>
      <c r="K23" s="329">
        <v>46047</v>
      </c>
      <c r="L23" s="330" t="s">
        <v>12</v>
      </c>
      <c r="M23" s="306" t="s">
        <v>2644</v>
      </c>
    </row>
    <row r="24" spans="1:13" ht="52">
      <c r="A24" s="330">
        <v>23</v>
      </c>
      <c r="B24" s="262" t="s">
        <v>2696</v>
      </c>
      <c r="C24" s="330" t="s">
        <v>1721</v>
      </c>
      <c r="D24" s="330" t="s">
        <v>1724</v>
      </c>
      <c r="E24" s="262">
        <v>3</v>
      </c>
      <c r="F24" s="306" t="s">
        <v>2694</v>
      </c>
      <c r="G24" s="306" t="s">
        <v>2695</v>
      </c>
      <c r="H24" s="331">
        <f>SUM(15*4)</f>
        <v>60</v>
      </c>
      <c r="I24" s="330" t="s">
        <v>12</v>
      </c>
      <c r="J24" s="330" t="s">
        <v>1702</v>
      </c>
      <c r="K24" s="329">
        <v>46047</v>
      </c>
      <c r="L24" s="330" t="s">
        <v>12</v>
      </c>
      <c r="M24" s="306" t="s">
        <v>2644</v>
      </c>
    </row>
    <row r="25" spans="1:13" ht="52">
      <c r="A25" s="330">
        <v>24</v>
      </c>
      <c r="B25" s="262" t="s">
        <v>2697</v>
      </c>
      <c r="C25" s="330" t="s">
        <v>1721</v>
      </c>
      <c r="D25" s="330" t="s">
        <v>1724</v>
      </c>
      <c r="E25" s="262">
        <v>40</v>
      </c>
      <c r="F25" s="306" t="s">
        <v>2698</v>
      </c>
      <c r="G25" s="306" t="s">
        <v>2695</v>
      </c>
      <c r="H25" s="331">
        <v>400</v>
      </c>
      <c r="I25" s="330" t="s">
        <v>12</v>
      </c>
      <c r="J25" s="330" t="s">
        <v>1702</v>
      </c>
      <c r="K25" s="329">
        <v>46047</v>
      </c>
      <c r="L25" s="330" t="s">
        <v>12</v>
      </c>
      <c r="M25" s="306" t="s">
        <v>2644</v>
      </c>
    </row>
    <row r="26" spans="1:13" ht="52">
      <c r="A26" s="330">
        <v>25</v>
      </c>
      <c r="B26" s="262" t="s">
        <v>2699</v>
      </c>
      <c r="C26" s="330" t="s">
        <v>1721</v>
      </c>
      <c r="D26" s="330" t="s">
        <v>1724</v>
      </c>
      <c r="E26" s="262">
        <v>40</v>
      </c>
      <c r="F26" s="306" t="s">
        <v>2698</v>
      </c>
      <c r="G26" s="306" t="s">
        <v>2695</v>
      </c>
      <c r="H26" s="331">
        <v>600</v>
      </c>
      <c r="I26" s="330" t="s">
        <v>12</v>
      </c>
      <c r="J26" s="330" t="s">
        <v>1702</v>
      </c>
      <c r="K26" s="329">
        <v>46047</v>
      </c>
      <c r="L26" s="330" t="s">
        <v>12</v>
      </c>
      <c r="M26" s="306" t="s">
        <v>2644</v>
      </c>
    </row>
    <row r="27" spans="1:13" ht="52">
      <c r="A27" s="325">
        <v>44</v>
      </c>
      <c r="B27" s="327" t="s">
        <v>2700</v>
      </c>
      <c r="C27" s="325" t="s">
        <v>13</v>
      </c>
      <c r="D27" s="325" t="s">
        <v>1701</v>
      </c>
      <c r="E27" s="326">
        <v>12</v>
      </c>
      <c r="F27" s="336" t="s">
        <v>2701</v>
      </c>
      <c r="G27" s="327" t="s">
        <v>13</v>
      </c>
      <c r="H27" s="328">
        <v>57000</v>
      </c>
      <c r="I27" s="325" t="s">
        <v>12</v>
      </c>
      <c r="J27" s="325" t="s">
        <v>1702</v>
      </c>
      <c r="K27" s="337" t="s">
        <v>2702</v>
      </c>
      <c r="L27" s="338" t="s">
        <v>1735</v>
      </c>
      <c r="M27" s="306" t="s">
        <v>2644</v>
      </c>
    </row>
    <row r="28" spans="1:13" ht="52">
      <c r="A28" s="330">
        <v>27</v>
      </c>
      <c r="B28" s="262" t="s">
        <v>2703</v>
      </c>
      <c r="C28" s="330" t="s">
        <v>1721</v>
      </c>
      <c r="D28" s="330" t="s">
        <v>1724</v>
      </c>
      <c r="E28" s="262">
        <v>24</v>
      </c>
      <c r="F28" s="306" t="s">
        <v>2704</v>
      </c>
      <c r="G28" s="306" t="s">
        <v>2682</v>
      </c>
      <c r="H28" s="331">
        <v>160</v>
      </c>
      <c r="I28" s="330" t="s">
        <v>12</v>
      </c>
      <c r="J28" s="330" t="s">
        <v>1702</v>
      </c>
      <c r="K28" s="329">
        <v>46047</v>
      </c>
      <c r="L28" s="330" t="s">
        <v>12</v>
      </c>
      <c r="M28" s="306" t="s">
        <v>2644</v>
      </c>
    </row>
    <row r="29" spans="1:13" ht="52">
      <c r="A29" s="330">
        <v>28</v>
      </c>
      <c r="B29" s="262" t="s">
        <v>2705</v>
      </c>
      <c r="C29" s="330" t="s">
        <v>1721</v>
      </c>
      <c r="D29" s="330" t="s">
        <v>1724</v>
      </c>
      <c r="E29" s="262">
        <v>48</v>
      </c>
      <c r="F29" s="306" t="s">
        <v>2692</v>
      </c>
      <c r="G29" s="306" t="s">
        <v>2682</v>
      </c>
      <c r="H29" s="331">
        <v>50</v>
      </c>
      <c r="I29" s="330" t="s">
        <v>12</v>
      </c>
      <c r="J29" s="330" t="s">
        <v>1702</v>
      </c>
      <c r="K29" s="329">
        <v>46047</v>
      </c>
      <c r="L29" s="330" t="s">
        <v>12</v>
      </c>
      <c r="M29" s="306" t="s">
        <v>2644</v>
      </c>
    </row>
    <row r="30" spans="1:13" ht="52">
      <c r="A30" s="330">
        <v>29</v>
      </c>
      <c r="B30" s="262" t="s">
        <v>2706</v>
      </c>
      <c r="C30" s="330" t="s">
        <v>1721</v>
      </c>
      <c r="D30" s="330" t="s">
        <v>1724</v>
      </c>
      <c r="E30" s="262">
        <v>12</v>
      </c>
      <c r="F30" s="306" t="s">
        <v>2687</v>
      </c>
      <c r="G30" s="306" t="s">
        <v>2682</v>
      </c>
      <c r="H30" s="331">
        <v>380</v>
      </c>
      <c r="I30" s="330" t="s">
        <v>12</v>
      </c>
      <c r="J30" s="330" t="s">
        <v>1702</v>
      </c>
      <c r="K30" s="329">
        <v>46047</v>
      </c>
      <c r="L30" s="330" t="s">
        <v>12</v>
      </c>
      <c r="M30" s="306" t="s">
        <v>2644</v>
      </c>
    </row>
    <row r="31" spans="1:13" ht="52">
      <c r="A31" s="330">
        <v>30</v>
      </c>
      <c r="B31" s="262" t="s">
        <v>2707</v>
      </c>
      <c r="C31" s="330" t="s">
        <v>1721</v>
      </c>
      <c r="D31" s="330" t="s">
        <v>1724</v>
      </c>
      <c r="E31" s="262">
        <v>12</v>
      </c>
      <c r="F31" s="306" t="s">
        <v>2687</v>
      </c>
      <c r="G31" s="306" t="s">
        <v>2682</v>
      </c>
      <c r="H31" s="331">
        <v>120</v>
      </c>
      <c r="I31" s="330" t="s">
        <v>12</v>
      </c>
      <c r="J31" s="330" t="s">
        <v>1702</v>
      </c>
      <c r="K31" s="329">
        <v>46047</v>
      </c>
      <c r="L31" s="330" t="s">
        <v>12</v>
      </c>
      <c r="M31" s="306" t="s">
        <v>2644</v>
      </c>
    </row>
    <row r="32" spans="1:13" ht="52">
      <c r="A32" s="325">
        <v>31</v>
      </c>
      <c r="B32" s="326" t="s">
        <v>2708</v>
      </c>
      <c r="C32" s="325" t="s">
        <v>13</v>
      </c>
      <c r="D32" s="325" t="s">
        <v>1701</v>
      </c>
      <c r="E32" s="326">
        <v>24</v>
      </c>
      <c r="F32" s="327" t="s">
        <v>2709</v>
      </c>
      <c r="G32" s="327" t="s">
        <v>2710</v>
      </c>
      <c r="H32" s="328">
        <f>SUM(1320*24)</f>
        <v>31680</v>
      </c>
      <c r="I32" s="325" t="s">
        <v>12</v>
      </c>
      <c r="J32" s="325" t="s">
        <v>1702</v>
      </c>
      <c r="K32" s="329">
        <v>46235</v>
      </c>
      <c r="L32" s="325" t="s">
        <v>12</v>
      </c>
      <c r="M32" s="327" t="s">
        <v>2644</v>
      </c>
    </row>
    <row r="33" spans="1:13" ht="78">
      <c r="A33" s="325">
        <v>32</v>
      </c>
      <c r="B33" s="327" t="s">
        <v>2711</v>
      </c>
      <c r="C33" s="325" t="s">
        <v>13</v>
      </c>
      <c r="D33" s="325" t="s">
        <v>1701</v>
      </c>
      <c r="E33" s="326">
        <v>10</v>
      </c>
      <c r="F33" s="327" t="s">
        <v>2712</v>
      </c>
      <c r="G33" s="327" t="s">
        <v>2710</v>
      </c>
      <c r="H33" s="328">
        <v>96000</v>
      </c>
      <c r="I33" s="325" t="s">
        <v>12</v>
      </c>
      <c r="J33" s="325" t="s">
        <v>1702</v>
      </c>
      <c r="K33" s="329">
        <v>46235</v>
      </c>
      <c r="L33" s="330" t="s">
        <v>12</v>
      </c>
      <c r="M33" s="306" t="s">
        <v>2644</v>
      </c>
    </row>
    <row r="34" spans="1:13" ht="52">
      <c r="A34" s="325">
        <v>33</v>
      </c>
      <c r="B34" s="327" t="s">
        <v>2713</v>
      </c>
      <c r="C34" s="325" t="s">
        <v>13</v>
      </c>
      <c r="D34" s="325" t="s">
        <v>1714</v>
      </c>
      <c r="E34" s="326">
        <v>12</v>
      </c>
      <c r="F34" s="327" t="s">
        <v>2687</v>
      </c>
      <c r="G34" s="327" t="s">
        <v>2710</v>
      </c>
      <c r="H34" s="328">
        <v>30000</v>
      </c>
      <c r="I34" s="325" t="s">
        <v>12</v>
      </c>
      <c r="J34" s="325" t="s">
        <v>1702</v>
      </c>
      <c r="K34" s="329">
        <v>46235</v>
      </c>
      <c r="L34" s="325" t="s">
        <v>12</v>
      </c>
      <c r="M34" s="327" t="s">
        <v>2644</v>
      </c>
    </row>
    <row r="35" spans="1:13" ht="52">
      <c r="A35" s="325">
        <v>34</v>
      </c>
      <c r="B35" s="326" t="s">
        <v>2714</v>
      </c>
      <c r="C35" s="325" t="s">
        <v>13</v>
      </c>
      <c r="D35" s="325" t="s">
        <v>1701</v>
      </c>
      <c r="E35" s="326">
        <v>12</v>
      </c>
      <c r="F35" s="327" t="s">
        <v>2715</v>
      </c>
      <c r="G35" s="327" t="s">
        <v>1718</v>
      </c>
      <c r="H35" s="328">
        <f>SUM(1000*18)</f>
        <v>18000</v>
      </c>
      <c r="I35" s="325" t="s">
        <v>12</v>
      </c>
      <c r="J35" s="325" t="s">
        <v>1702</v>
      </c>
      <c r="K35" s="329">
        <v>46235</v>
      </c>
      <c r="L35" s="330" t="s">
        <v>12</v>
      </c>
      <c r="M35" s="306" t="s">
        <v>2644</v>
      </c>
    </row>
    <row r="36" spans="1:13" ht="52">
      <c r="A36" s="325">
        <v>35</v>
      </c>
      <c r="B36" s="327" t="s">
        <v>2716</v>
      </c>
      <c r="C36" s="325" t="s">
        <v>13</v>
      </c>
      <c r="D36" s="325" t="s">
        <v>1701</v>
      </c>
      <c r="E36" s="326">
        <v>12</v>
      </c>
      <c r="F36" s="327" t="s">
        <v>2715</v>
      </c>
      <c r="G36" s="327" t="s">
        <v>1718</v>
      </c>
      <c r="H36" s="328">
        <v>40000</v>
      </c>
      <c r="I36" s="325" t="s">
        <v>12</v>
      </c>
      <c r="J36" s="325" t="s">
        <v>1702</v>
      </c>
      <c r="K36" s="329">
        <v>46235</v>
      </c>
      <c r="L36" s="330" t="s">
        <v>12</v>
      </c>
      <c r="M36" s="306" t="s">
        <v>2644</v>
      </c>
    </row>
    <row r="37" spans="1:13" ht="63">
      <c r="A37" s="325">
        <v>36</v>
      </c>
      <c r="B37" s="339" t="s">
        <v>2717</v>
      </c>
      <c r="C37" s="325" t="s">
        <v>13</v>
      </c>
      <c r="D37" s="325" t="s">
        <v>1714</v>
      </c>
      <c r="E37" s="326">
        <v>12</v>
      </c>
      <c r="F37" s="327" t="s">
        <v>2687</v>
      </c>
      <c r="G37" s="327" t="s">
        <v>1718</v>
      </c>
      <c r="H37" s="328">
        <v>15000</v>
      </c>
      <c r="I37" s="325" t="s">
        <v>12</v>
      </c>
      <c r="J37" s="325" t="s">
        <v>1702</v>
      </c>
      <c r="K37" s="329">
        <v>46235</v>
      </c>
      <c r="L37" s="325" t="s">
        <v>12</v>
      </c>
      <c r="M37" s="327" t="s">
        <v>2644</v>
      </c>
    </row>
    <row r="38" spans="1:13" ht="52">
      <c r="A38" s="325">
        <v>45</v>
      </c>
      <c r="B38" s="327" t="s">
        <v>2718</v>
      </c>
      <c r="C38" s="325" t="s">
        <v>13</v>
      </c>
      <c r="D38" s="325" t="s">
        <v>1701</v>
      </c>
      <c r="E38" s="326">
        <v>12</v>
      </c>
      <c r="F38" s="327" t="s">
        <v>2719</v>
      </c>
      <c r="G38" s="327" t="s">
        <v>1721</v>
      </c>
      <c r="H38" s="328">
        <v>18000</v>
      </c>
      <c r="I38" s="325" t="s">
        <v>12</v>
      </c>
      <c r="J38" s="325" t="s">
        <v>1702</v>
      </c>
      <c r="K38" s="337" t="s">
        <v>2664</v>
      </c>
      <c r="L38" s="338" t="s">
        <v>1735</v>
      </c>
      <c r="M38" s="306" t="s">
        <v>2644</v>
      </c>
    </row>
    <row r="39" spans="1:13" ht="52">
      <c r="A39" s="325">
        <v>38</v>
      </c>
      <c r="B39" s="339" t="s">
        <v>2720</v>
      </c>
      <c r="C39" s="325" t="s">
        <v>13</v>
      </c>
      <c r="D39" s="325" t="s">
        <v>1714</v>
      </c>
      <c r="E39" s="326">
        <v>12</v>
      </c>
      <c r="F39" s="327" t="s">
        <v>2687</v>
      </c>
      <c r="G39" s="327" t="s">
        <v>2431</v>
      </c>
      <c r="H39" s="328">
        <v>6000</v>
      </c>
      <c r="I39" s="325" t="s">
        <v>103</v>
      </c>
      <c r="J39" s="325" t="s">
        <v>1902</v>
      </c>
      <c r="K39" s="329">
        <v>46047</v>
      </c>
      <c r="L39" s="325" t="s">
        <v>12</v>
      </c>
      <c r="M39" s="327" t="s">
        <v>2644</v>
      </c>
    </row>
    <row r="40" spans="1:13" ht="52.5">
      <c r="A40" s="325"/>
      <c r="B40" s="339" t="s">
        <v>2721</v>
      </c>
      <c r="C40" s="325" t="s">
        <v>13</v>
      </c>
      <c r="D40" s="325" t="s">
        <v>1714</v>
      </c>
      <c r="E40" s="326">
        <v>12</v>
      </c>
      <c r="F40" s="327" t="s">
        <v>2687</v>
      </c>
      <c r="G40" s="327" t="s">
        <v>2431</v>
      </c>
      <c r="H40" s="328">
        <v>3600</v>
      </c>
      <c r="I40" s="325" t="s">
        <v>12</v>
      </c>
      <c r="J40" s="325" t="s">
        <v>1702</v>
      </c>
      <c r="K40" s="329">
        <v>46047</v>
      </c>
      <c r="L40" s="325" t="s">
        <v>12</v>
      </c>
      <c r="M40" s="327" t="s">
        <v>2644</v>
      </c>
    </row>
    <row r="41" spans="1:13" ht="52.5">
      <c r="A41" s="325">
        <v>40</v>
      </c>
      <c r="B41" s="339" t="s">
        <v>2722</v>
      </c>
      <c r="C41" s="325" t="s">
        <v>1721</v>
      </c>
      <c r="D41" s="325" t="s">
        <v>1714</v>
      </c>
      <c r="E41" s="326" t="s">
        <v>2723</v>
      </c>
      <c r="F41" s="327" t="s">
        <v>2724</v>
      </c>
      <c r="G41" s="327" t="s">
        <v>2710</v>
      </c>
      <c r="H41" s="328">
        <v>7000</v>
      </c>
      <c r="I41" s="325" t="s">
        <v>12</v>
      </c>
      <c r="J41" s="325" t="s">
        <v>1702</v>
      </c>
      <c r="K41" s="329">
        <v>46235</v>
      </c>
      <c r="L41" s="325" t="s">
        <v>12</v>
      </c>
      <c r="M41" s="327" t="s">
        <v>2644</v>
      </c>
    </row>
    <row r="42" spans="1:13" ht="91">
      <c r="A42" s="325">
        <v>41</v>
      </c>
      <c r="B42" s="327" t="s">
        <v>2725</v>
      </c>
      <c r="C42" s="325" t="s">
        <v>13</v>
      </c>
      <c r="D42" s="325" t="s">
        <v>1714</v>
      </c>
      <c r="E42" s="326">
        <v>12</v>
      </c>
      <c r="F42" s="327" t="s">
        <v>2715</v>
      </c>
      <c r="G42" s="327" t="s">
        <v>1718</v>
      </c>
      <c r="H42" s="328">
        <v>40000</v>
      </c>
      <c r="I42" s="325" t="s">
        <v>12</v>
      </c>
      <c r="J42" s="325" t="s">
        <v>1702</v>
      </c>
      <c r="K42" s="329">
        <v>46235</v>
      </c>
      <c r="L42" s="325" t="s">
        <v>12</v>
      </c>
      <c r="M42" s="327" t="s">
        <v>2644</v>
      </c>
    </row>
    <row r="43" spans="1:13" ht="52">
      <c r="A43" s="325">
        <v>42</v>
      </c>
      <c r="B43" s="327" t="s">
        <v>2726</v>
      </c>
      <c r="C43" s="325" t="s">
        <v>1721</v>
      </c>
      <c r="D43" s="325" t="s">
        <v>1714</v>
      </c>
      <c r="E43" s="326">
        <v>5</v>
      </c>
      <c r="F43" s="327" t="s">
        <v>2727</v>
      </c>
      <c r="G43" s="327" t="s">
        <v>2710</v>
      </c>
      <c r="H43" s="328">
        <v>170</v>
      </c>
      <c r="I43" s="325" t="s">
        <v>12</v>
      </c>
      <c r="J43" s="325" t="s">
        <v>1702</v>
      </c>
      <c r="K43" s="329">
        <v>46235</v>
      </c>
      <c r="L43" s="325" t="s">
        <v>12</v>
      </c>
      <c r="M43" s="327" t="s">
        <v>2644</v>
      </c>
    </row>
    <row r="44" spans="1:13" ht="52">
      <c r="A44" s="325">
        <v>43</v>
      </c>
      <c r="B44" s="327" t="s">
        <v>2728</v>
      </c>
      <c r="C44" s="325" t="s">
        <v>13</v>
      </c>
      <c r="D44" s="325" t="s">
        <v>1701</v>
      </c>
      <c r="E44" s="326">
        <v>12</v>
      </c>
      <c r="F44" s="327" t="s">
        <v>2729</v>
      </c>
      <c r="G44" s="327" t="s">
        <v>2730</v>
      </c>
      <c r="H44" s="328">
        <v>500000</v>
      </c>
      <c r="I44" s="325" t="s">
        <v>12</v>
      </c>
      <c r="J44" s="325" t="s">
        <v>1702</v>
      </c>
      <c r="K44" s="329">
        <v>46047</v>
      </c>
      <c r="L44" s="330" t="s">
        <v>12</v>
      </c>
      <c r="M44" s="306" t="s">
        <v>2644</v>
      </c>
    </row>
    <row r="45" spans="1:13" ht="78">
      <c r="A45" s="325">
        <v>46</v>
      </c>
      <c r="B45" s="327" t="s">
        <v>2731</v>
      </c>
      <c r="C45" s="325" t="s">
        <v>13</v>
      </c>
      <c r="D45" s="325" t="s">
        <v>1701</v>
      </c>
      <c r="E45" s="326">
        <v>12</v>
      </c>
      <c r="F45" s="327" t="s">
        <v>2732</v>
      </c>
      <c r="G45" s="327" t="s">
        <v>2733</v>
      </c>
      <c r="H45" s="328">
        <v>7920</v>
      </c>
      <c r="I45" s="325" t="s">
        <v>12</v>
      </c>
      <c r="J45" s="325" t="s">
        <v>1702</v>
      </c>
      <c r="K45" s="337" t="s">
        <v>2734</v>
      </c>
      <c r="L45" s="338" t="s">
        <v>1735</v>
      </c>
      <c r="M45" s="306" t="s">
        <v>2644</v>
      </c>
    </row>
    <row r="46" spans="1:13" ht="84">
      <c r="A46" s="325">
        <v>47</v>
      </c>
      <c r="B46" s="327" t="s">
        <v>2735</v>
      </c>
      <c r="C46" s="325" t="s">
        <v>13</v>
      </c>
      <c r="D46" s="325" t="s">
        <v>1701</v>
      </c>
      <c r="E46" s="326">
        <v>12</v>
      </c>
      <c r="F46" s="327" t="s">
        <v>2736</v>
      </c>
      <c r="G46" s="332" t="s">
        <v>2737</v>
      </c>
      <c r="H46" s="328">
        <v>6033.34</v>
      </c>
      <c r="I46" s="325" t="s">
        <v>12</v>
      </c>
      <c r="J46" s="325" t="s">
        <v>1702</v>
      </c>
      <c r="K46" s="329">
        <v>46047</v>
      </c>
      <c r="L46" s="338" t="s">
        <v>12</v>
      </c>
      <c r="M46" s="306" t="s">
        <v>2644</v>
      </c>
    </row>
    <row r="49" spans="1:13" ht="15" thickBot="1">
      <c r="A49" s="340"/>
      <c r="B49" s="146"/>
      <c r="C49" s="340"/>
      <c r="D49" s="340"/>
      <c r="E49" s="146"/>
      <c r="F49" s="341"/>
      <c r="G49" s="341"/>
      <c r="H49" s="110"/>
      <c r="I49" s="340"/>
      <c r="J49" s="342"/>
      <c r="K49" s="342"/>
      <c r="L49" s="342"/>
      <c r="M49" s="343"/>
    </row>
    <row r="50" spans="1:13" ht="15" thickBot="1">
      <c r="A50" s="340"/>
      <c r="B50" s="146"/>
      <c r="C50" s="340"/>
      <c r="D50" s="340"/>
      <c r="E50" s="146"/>
      <c r="F50" s="344" t="s">
        <v>2738</v>
      </c>
      <c r="G50" s="345"/>
      <c r="H50" s="346">
        <f>SUM(H2:H46)</f>
        <v>965377.34</v>
      </c>
      <c r="I50" s="340"/>
      <c r="J50" s="342"/>
      <c r="K50" s="342"/>
      <c r="L50" s="342"/>
      <c r="M50" s="343"/>
    </row>
    <row r="51" spans="1:13" ht="15" thickBot="1">
      <c r="A51" s="340"/>
      <c r="B51" s="146"/>
      <c r="C51" s="340"/>
      <c r="D51" s="340"/>
      <c r="E51" s="146"/>
      <c r="F51" s="347" t="s">
        <v>2739</v>
      </c>
      <c r="G51" s="348"/>
      <c r="H51" s="349"/>
      <c r="I51" s="340"/>
      <c r="J51" s="342"/>
      <c r="K51" s="342"/>
      <c r="L51" s="342"/>
      <c r="M51" s="343"/>
    </row>
    <row r="52" spans="1:13" ht="15" thickBot="1">
      <c r="A52" s="340"/>
      <c r="B52" s="146"/>
      <c r="C52" s="340"/>
      <c r="D52" s="340"/>
      <c r="E52" s="146"/>
      <c r="F52" s="347" t="s">
        <v>2740</v>
      </c>
      <c r="G52" s="348"/>
      <c r="H52" s="350"/>
      <c r="I52" s="340"/>
      <c r="J52" s="342"/>
      <c r="K52" s="342"/>
      <c r="L52" s="342"/>
      <c r="M52" s="343"/>
    </row>
  </sheetData>
  <mergeCells count="3">
    <mergeCell ref="F50:G50"/>
    <mergeCell ref="F51:G51"/>
    <mergeCell ref="F52:G52"/>
  </mergeCells>
  <pageMargins left="0.511811024" right="0.511811024" top="0.78740157499999996" bottom="0.78740157499999996" header="0.31496062000000002" footer="0.3149606200000000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3803C-743A-44E8-86F1-AFAFC444CC5D}">
  <dimension ref="A1:O216"/>
  <sheetViews>
    <sheetView workbookViewId="0">
      <selection activeCell="H4" sqref="H4"/>
    </sheetView>
  </sheetViews>
  <sheetFormatPr defaultRowHeight="14.5"/>
  <cols>
    <col min="1" max="1" width="8.7265625" style="2"/>
    <col min="2" max="2" width="22.90625" style="2" customWidth="1"/>
    <col min="3" max="4" width="8.7265625" style="2"/>
    <col min="5" max="5" width="16.26953125" style="2" customWidth="1"/>
    <col min="6" max="6" width="8.7265625" style="2"/>
    <col min="7" max="7" width="16.90625" style="2" customWidth="1"/>
    <col min="8" max="8" width="23.90625" style="2" customWidth="1"/>
    <col min="9" max="9" width="18.81640625" style="2" customWidth="1"/>
    <col min="10" max="11" width="8.7265625" style="2"/>
    <col min="12" max="12" width="18.453125" style="2" customWidth="1"/>
    <col min="13" max="13" width="14.6328125" style="2" customWidth="1"/>
    <col min="14" max="14" width="16.36328125" style="2" customWidth="1"/>
    <col min="15" max="15" width="23.90625" style="2" customWidth="1"/>
  </cols>
  <sheetData>
    <row r="1" spans="1:15" ht="58">
      <c r="A1" s="351" t="s">
        <v>1819</v>
      </c>
      <c r="B1" s="352" t="s">
        <v>8</v>
      </c>
      <c r="C1" s="352" t="s">
        <v>9</v>
      </c>
      <c r="D1" s="352" t="s">
        <v>0</v>
      </c>
      <c r="E1" s="352" t="s">
        <v>1699</v>
      </c>
      <c r="F1" s="352" t="s">
        <v>7</v>
      </c>
      <c r="G1" s="352" t="s">
        <v>1</v>
      </c>
      <c r="H1" s="352" t="s">
        <v>11</v>
      </c>
      <c r="I1" s="352" t="s">
        <v>2</v>
      </c>
      <c r="J1" s="352" t="s">
        <v>3</v>
      </c>
      <c r="K1" s="352" t="s">
        <v>4</v>
      </c>
      <c r="L1" s="352" t="s">
        <v>5</v>
      </c>
      <c r="M1" s="352" t="s">
        <v>6</v>
      </c>
      <c r="N1" s="353" t="s">
        <v>10</v>
      </c>
      <c r="O1" s="352" t="s">
        <v>2741</v>
      </c>
    </row>
    <row r="2" spans="1:15" ht="58">
      <c r="A2" s="262">
        <v>1</v>
      </c>
      <c r="B2" s="354" t="s">
        <v>2742</v>
      </c>
      <c r="C2" s="354" t="s">
        <v>13</v>
      </c>
      <c r="D2" s="354" t="s">
        <v>1701</v>
      </c>
      <c r="E2" s="355">
        <v>19800</v>
      </c>
      <c r="F2" s="354" t="s">
        <v>2743</v>
      </c>
      <c r="G2" s="354" t="s">
        <v>2744</v>
      </c>
      <c r="H2" s="356">
        <v>147</v>
      </c>
      <c r="I2" s="356">
        <f t="shared" ref="I2:I8" si="0">E2*H2</f>
        <v>2910600</v>
      </c>
      <c r="J2" s="354" t="s">
        <v>12</v>
      </c>
      <c r="K2" s="354" t="s">
        <v>1702</v>
      </c>
      <c r="L2" s="357">
        <v>46085</v>
      </c>
      <c r="M2" s="354" t="s">
        <v>2745</v>
      </c>
      <c r="N2" s="358" t="s">
        <v>2746</v>
      </c>
      <c r="O2" s="354" t="s">
        <v>2747</v>
      </c>
    </row>
    <row r="3" spans="1:15" ht="43.5">
      <c r="A3" s="262">
        <v>2</v>
      </c>
      <c r="B3" s="354" t="s">
        <v>2748</v>
      </c>
      <c r="C3" s="354" t="s">
        <v>1721</v>
      </c>
      <c r="D3" s="354" t="s">
        <v>1731</v>
      </c>
      <c r="E3" s="355">
        <v>1</v>
      </c>
      <c r="F3" s="354" t="s">
        <v>14</v>
      </c>
      <c r="G3" s="354" t="s">
        <v>1886</v>
      </c>
      <c r="H3" s="356">
        <v>2268000</v>
      </c>
      <c r="I3" s="356">
        <f t="shared" si="0"/>
        <v>2268000</v>
      </c>
      <c r="J3" s="354" t="s">
        <v>12</v>
      </c>
      <c r="K3" s="354" t="s">
        <v>1702</v>
      </c>
      <c r="L3" s="357">
        <v>46082</v>
      </c>
      <c r="M3" s="354" t="s">
        <v>12</v>
      </c>
      <c r="N3" s="358" t="s">
        <v>2746</v>
      </c>
      <c r="O3" s="354" t="s">
        <v>2749</v>
      </c>
    </row>
    <row r="4" spans="1:15" ht="159.5">
      <c r="A4" s="262">
        <v>3</v>
      </c>
      <c r="B4" s="354" t="s">
        <v>2750</v>
      </c>
      <c r="C4" s="354" t="s">
        <v>2751</v>
      </c>
      <c r="D4" s="354" t="s">
        <v>1714</v>
      </c>
      <c r="E4" s="355">
        <v>2</v>
      </c>
      <c r="F4" s="354" t="s">
        <v>14</v>
      </c>
      <c r="G4" s="354" t="s">
        <v>2752</v>
      </c>
      <c r="H4" s="356">
        <v>218400</v>
      </c>
      <c r="I4" s="356">
        <f t="shared" si="0"/>
        <v>436800</v>
      </c>
      <c r="J4" s="354" t="s">
        <v>12</v>
      </c>
      <c r="K4" s="354" t="s">
        <v>1716</v>
      </c>
      <c r="L4" s="357">
        <v>46266</v>
      </c>
      <c r="M4" s="354" t="s">
        <v>12</v>
      </c>
      <c r="N4" s="358" t="s">
        <v>2746</v>
      </c>
      <c r="O4" s="354" t="s">
        <v>2753</v>
      </c>
    </row>
    <row r="5" spans="1:15" ht="43.5">
      <c r="A5" s="262">
        <v>4</v>
      </c>
      <c r="B5" s="354" t="s">
        <v>2754</v>
      </c>
      <c r="C5" s="354" t="s">
        <v>13</v>
      </c>
      <c r="D5" s="354" t="s">
        <v>1714</v>
      </c>
      <c r="E5" s="359">
        <v>2</v>
      </c>
      <c r="F5" s="354" t="s">
        <v>14</v>
      </c>
      <c r="G5" s="354" t="s">
        <v>2752</v>
      </c>
      <c r="H5" s="356">
        <v>109200</v>
      </c>
      <c r="I5" s="356">
        <f t="shared" si="0"/>
        <v>218400</v>
      </c>
      <c r="J5" s="354" t="s">
        <v>12</v>
      </c>
      <c r="K5" s="354" t="s">
        <v>1716</v>
      </c>
      <c r="L5" s="357">
        <v>46327</v>
      </c>
      <c r="M5" s="354" t="s">
        <v>12</v>
      </c>
      <c r="N5" s="354" t="s">
        <v>2746</v>
      </c>
      <c r="O5" s="354" t="s">
        <v>2755</v>
      </c>
    </row>
    <row r="6" spans="1:15" ht="43.5">
      <c r="A6" s="262">
        <v>5</v>
      </c>
      <c r="B6" s="354" t="s">
        <v>2756</v>
      </c>
      <c r="C6" s="354" t="s">
        <v>13</v>
      </c>
      <c r="D6" s="354" t="s">
        <v>1701</v>
      </c>
      <c r="E6" s="359">
        <v>12</v>
      </c>
      <c r="F6" s="354" t="s">
        <v>153</v>
      </c>
      <c r="G6" s="354" t="s">
        <v>2757</v>
      </c>
      <c r="H6" s="356">
        <v>47250</v>
      </c>
      <c r="I6" s="356">
        <f t="shared" si="0"/>
        <v>567000</v>
      </c>
      <c r="J6" s="354" t="s">
        <v>12</v>
      </c>
      <c r="K6" s="354" t="s">
        <v>1702</v>
      </c>
      <c r="L6" s="357">
        <v>46023</v>
      </c>
      <c r="M6" s="354" t="s">
        <v>2758</v>
      </c>
      <c r="N6" s="354" t="s">
        <v>2746</v>
      </c>
      <c r="O6" s="354" t="s">
        <v>2759</v>
      </c>
    </row>
    <row r="7" spans="1:15" ht="58">
      <c r="A7" s="262">
        <v>6</v>
      </c>
      <c r="B7" s="360" t="s">
        <v>2760</v>
      </c>
      <c r="C7" s="354" t="s">
        <v>2751</v>
      </c>
      <c r="D7" s="354" t="s">
        <v>1714</v>
      </c>
      <c r="E7" s="355">
        <v>50</v>
      </c>
      <c r="F7" s="354" t="s">
        <v>14</v>
      </c>
      <c r="G7" s="354" t="s">
        <v>2761</v>
      </c>
      <c r="H7" s="356">
        <v>2620.8000000000002</v>
      </c>
      <c r="I7" s="356">
        <f t="shared" si="0"/>
        <v>131040.00000000001</v>
      </c>
      <c r="J7" s="354" t="s">
        <v>12</v>
      </c>
      <c r="K7" s="354" t="s">
        <v>1716</v>
      </c>
      <c r="L7" s="357">
        <v>46204</v>
      </c>
      <c r="M7" s="354" t="s">
        <v>12</v>
      </c>
      <c r="N7" s="354" t="s">
        <v>2746</v>
      </c>
      <c r="O7" s="354" t="s">
        <v>2762</v>
      </c>
    </row>
    <row r="8" spans="1:15" ht="43.5">
      <c r="A8" s="262">
        <v>7</v>
      </c>
      <c r="B8" s="354" t="s">
        <v>2763</v>
      </c>
      <c r="C8" s="354" t="s">
        <v>1721</v>
      </c>
      <c r="D8" s="354" t="s">
        <v>1724</v>
      </c>
      <c r="E8" s="355">
        <v>20000</v>
      </c>
      <c r="F8" s="354" t="s">
        <v>14</v>
      </c>
      <c r="G8" s="354" t="s">
        <v>2764</v>
      </c>
      <c r="H8" s="356">
        <v>3.2759999999999998</v>
      </c>
      <c r="I8" s="356">
        <f t="shared" si="0"/>
        <v>65519.999999999993</v>
      </c>
      <c r="J8" s="354" t="s">
        <v>12</v>
      </c>
      <c r="K8" s="354" t="s">
        <v>1729</v>
      </c>
      <c r="L8" s="357">
        <v>46235</v>
      </c>
      <c r="M8" s="354" t="s">
        <v>12</v>
      </c>
      <c r="N8" s="354" t="s">
        <v>2746</v>
      </c>
      <c r="O8" s="354" t="s">
        <v>2765</v>
      </c>
    </row>
    <row r="9" spans="1:15" ht="29">
      <c r="A9" s="262">
        <v>8</v>
      </c>
      <c r="B9" s="354" t="s">
        <v>2766</v>
      </c>
      <c r="C9" s="354" t="s">
        <v>13</v>
      </c>
      <c r="D9" s="354" t="s">
        <v>1714</v>
      </c>
      <c r="E9" s="359">
        <v>1</v>
      </c>
      <c r="F9" s="354" t="s">
        <v>14</v>
      </c>
      <c r="G9" s="354" t="s">
        <v>2767</v>
      </c>
      <c r="H9" s="356">
        <v>300000</v>
      </c>
      <c r="I9" s="356">
        <f>H9*E9</f>
        <v>300000</v>
      </c>
      <c r="J9" s="354" t="s">
        <v>12</v>
      </c>
      <c r="K9" s="354" t="s">
        <v>1702</v>
      </c>
      <c r="L9" s="361">
        <v>46180</v>
      </c>
      <c r="M9" s="354" t="s">
        <v>12</v>
      </c>
      <c r="N9" s="354" t="s">
        <v>2746</v>
      </c>
      <c r="O9" s="354" t="s">
        <v>2768</v>
      </c>
    </row>
    <row r="10" spans="1:15" ht="29">
      <c r="A10" s="262">
        <v>9</v>
      </c>
      <c r="B10" s="354" t="s">
        <v>2769</v>
      </c>
      <c r="C10" s="354" t="s">
        <v>13</v>
      </c>
      <c r="D10" s="354" t="s">
        <v>1701</v>
      </c>
      <c r="E10" s="359">
        <v>1</v>
      </c>
      <c r="F10" s="354" t="s">
        <v>14</v>
      </c>
      <c r="G10" s="354" t="s">
        <v>2770</v>
      </c>
      <c r="H10" s="356">
        <v>330000</v>
      </c>
      <c r="I10" s="356">
        <f>H10*E10</f>
        <v>330000</v>
      </c>
      <c r="J10" s="354" t="s">
        <v>12</v>
      </c>
      <c r="K10" s="354" t="s">
        <v>1716</v>
      </c>
      <c r="L10" s="361">
        <v>46054</v>
      </c>
      <c r="M10" s="354" t="s">
        <v>12</v>
      </c>
      <c r="N10" s="354" t="s">
        <v>2746</v>
      </c>
      <c r="O10" s="354" t="s">
        <v>2771</v>
      </c>
    </row>
    <row r="11" spans="1:15" ht="43.5">
      <c r="A11" s="262">
        <v>10</v>
      </c>
      <c r="B11" s="354" t="s">
        <v>2772</v>
      </c>
      <c r="C11" s="354" t="s">
        <v>13</v>
      </c>
      <c r="D11" s="354" t="s">
        <v>1714</v>
      </c>
      <c r="E11" s="359">
        <v>2</v>
      </c>
      <c r="F11" s="354" t="s">
        <v>14</v>
      </c>
      <c r="G11" s="354" t="s">
        <v>2773</v>
      </c>
      <c r="H11" s="356">
        <f>175000</f>
        <v>175000</v>
      </c>
      <c r="I11" s="356">
        <f>H11*E11</f>
        <v>350000</v>
      </c>
      <c r="J11" s="354" t="s">
        <v>12</v>
      </c>
      <c r="K11" s="354" t="s">
        <v>1702</v>
      </c>
      <c r="L11" s="361">
        <v>46023</v>
      </c>
      <c r="M11" s="354" t="s">
        <v>12</v>
      </c>
      <c r="N11" s="354" t="s">
        <v>2746</v>
      </c>
      <c r="O11" s="354" t="s">
        <v>2774</v>
      </c>
    </row>
    <row r="12" spans="1:15" ht="29">
      <c r="A12" s="262">
        <v>11</v>
      </c>
      <c r="B12" s="354" t="s">
        <v>2775</v>
      </c>
      <c r="C12" s="354" t="s">
        <v>13</v>
      </c>
      <c r="D12" s="354" t="s">
        <v>1714</v>
      </c>
      <c r="E12" s="359">
        <v>2</v>
      </c>
      <c r="F12" s="354" t="s">
        <v>14</v>
      </c>
      <c r="G12" s="354" t="s">
        <v>2773</v>
      </c>
      <c r="H12" s="356">
        <v>15000</v>
      </c>
      <c r="I12" s="356">
        <f>H12*E12</f>
        <v>30000</v>
      </c>
      <c r="J12" s="354" t="s">
        <v>12</v>
      </c>
      <c r="K12" s="354" t="s">
        <v>1729</v>
      </c>
      <c r="L12" s="361">
        <v>46174</v>
      </c>
      <c r="M12" s="354" t="s">
        <v>12</v>
      </c>
      <c r="N12" s="354" t="s">
        <v>2746</v>
      </c>
      <c r="O12" s="354" t="s">
        <v>2776</v>
      </c>
    </row>
    <row r="13" spans="1:15" ht="43.5">
      <c r="A13" s="262">
        <v>12</v>
      </c>
      <c r="B13" s="354" t="s">
        <v>2777</v>
      </c>
      <c r="C13" s="354" t="s">
        <v>1721</v>
      </c>
      <c r="D13" s="354" t="s">
        <v>1724</v>
      </c>
      <c r="E13" s="359">
        <v>1</v>
      </c>
      <c r="F13" s="354" t="s">
        <v>14</v>
      </c>
      <c r="G13" s="354" t="s">
        <v>2778</v>
      </c>
      <c r="H13" s="356">
        <v>80000</v>
      </c>
      <c r="I13" s="356">
        <f>H13*E13</f>
        <v>80000</v>
      </c>
      <c r="J13" s="354" t="s">
        <v>12</v>
      </c>
      <c r="K13" s="354" t="s">
        <v>1729</v>
      </c>
      <c r="L13" s="361">
        <v>46082</v>
      </c>
      <c r="M13" s="354" t="s">
        <v>12</v>
      </c>
      <c r="N13" s="354" t="s">
        <v>2746</v>
      </c>
      <c r="O13" s="354" t="s">
        <v>2779</v>
      </c>
    </row>
    <row r="14" spans="1:15" ht="58">
      <c r="A14" s="262">
        <v>13</v>
      </c>
      <c r="B14" s="354" t="s">
        <v>1705</v>
      </c>
      <c r="C14" s="354" t="s">
        <v>1706</v>
      </c>
      <c r="D14" s="354" t="s">
        <v>1701</v>
      </c>
      <c r="E14" s="355">
        <v>4800</v>
      </c>
      <c r="F14" s="354" t="s">
        <v>194</v>
      </c>
      <c r="G14" s="354" t="s">
        <v>1707</v>
      </c>
      <c r="H14" s="356">
        <v>1.3055515200000001</v>
      </c>
      <c r="I14" s="356">
        <f>E14*H14</f>
        <v>6266.6472960000001</v>
      </c>
      <c r="J14" s="354" t="s">
        <v>12</v>
      </c>
      <c r="K14" s="354" t="s">
        <v>1702</v>
      </c>
      <c r="L14" s="357">
        <v>46211</v>
      </c>
      <c r="M14" s="354" t="s">
        <v>1708</v>
      </c>
      <c r="N14" s="358" t="s">
        <v>2746</v>
      </c>
      <c r="O14" s="354" t="s">
        <v>2780</v>
      </c>
    </row>
    <row r="15" spans="1:15" ht="58">
      <c r="A15" s="262">
        <v>14</v>
      </c>
      <c r="B15" s="354" t="s">
        <v>1709</v>
      </c>
      <c r="C15" s="354" t="s">
        <v>1706</v>
      </c>
      <c r="D15" s="354" t="s">
        <v>1701</v>
      </c>
      <c r="E15" s="355">
        <v>24000</v>
      </c>
      <c r="F15" s="354" t="s">
        <v>194</v>
      </c>
      <c r="G15" s="354" t="s">
        <v>1707</v>
      </c>
      <c r="H15" s="356">
        <v>0.14223081600000001</v>
      </c>
      <c r="I15" s="356">
        <f>E15*H15</f>
        <v>3413.5395840000001</v>
      </c>
      <c r="J15" s="354" t="s">
        <v>12</v>
      </c>
      <c r="K15" s="354" t="s">
        <v>1702</v>
      </c>
      <c r="L15" s="357">
        <v>46211</v>
      </c>
      <c r="M15" s="354" t="s">
        <v>1708</v>
      </c>
      <c r="N15" s="358" t="s">
        <v>2746</v>
      </c>
      <c r="O15" s="354" t="s">
        <v>2780</v>
      </c>
    </row>
    <row r="16" spans="1:15" ht="29">
      <c r="A16" s="262">
        <v>15</v>
      </c>
      <c r="B16" s="354" t="s">
        <v>1877</v>
      </c>
      <c r="C16" s="354" t="s">
        <v>1706</v>
      </c>
      <c r="D16" s="354" t="s">
        <v>1701</v>
      </c>
      <c r="E16" s="355">
        <v>12</v>
      </c>
      <c r="F16" s="354" t="s">
        <v>153</v>
      </c>
      <c r="G16" s="354" t="s">
        <v>1711</v>
      </c>
      <c r="H16" s="356">
        <v>97.827911999999998</v>
      </c>
      <c r="I16" s="356">
        <f>E16*H16</f>
        <v>1173.9349440000001</v>
      </c>
      <c r="J16" s="354" t="s">
        <v>12</v>
      </c>
      <c r="K16" s="354" t="s">
        <v>1702</v>
      </c>
      <c r="L16" s="357">
        <v>46028</v>
      </c>
      <c r="M16" s="354" t="s">
        <v>1712</v>
      </c>
      <c r="N16" s="358" t="s">
        <v>2746</v>
      </c>
      <c r="O16" s="354" t="s">
        <v>2780</v>
      </c>
    </row>
    <row r="17" spans="1:15" ht="29">
      <c r="A17" s="262">
        <v>16</v>
      </c>
      <c r="B17" s="354" t="s">
        <v>2781</v>
      </c>
      <c r="C17" s="354" t="s">
        <v>1706</v>
      </c>
      <c r="D17" s="354" t="s">
        <v>1701</v>
      </c>
      <c r="E17" s="359">
        <v>12</v>
      </c>
      <c r="F17" s="354" t="s">
        <v>153</v>
      </c>
      <c r="G17" s="354" t="s">
        <v>1711</v>
      </c>
      <c r="H17" s="356">
        <v>315</v>
      </c>
      <c r="I17" s="356">
        <f>E17*H17</f>
        <v>3780</v>
      </c>
      <c r="J17" s="354" t="s">
        <v>12</v>
      </c>
      <c r="K17" s="354" t="s">
        <v>1702</v>
      </c>
      <c r="L17" s="357">
        <v>46028</v>
      </c>
      <c r="M17" s="354" t="s">
        <v>12</v>
      </c>
      <c r="N17" s="358" t="s">
        <v>2746</v>
      </c>
      <c r="O17" s="354" t="s">
        <v>2782</v>
      </c>
    </row>
    <row r="18" spans="1:15" ht="87">
      <c r="A18" s="262">
        <v>17</v>
      </c>
      <c r="B18" s="354" t="s">
        <v>1878</v>
      </c>
      <c r="C18" s="354" t="s">
        <v>1706</v>
      </c>
      <c r="D18" s="354" t="s">
        <v>1731</v>
      </c>
      <c r="E18" s="355">
        <v>8</v>
      </c>
      <c r="F18" s="354" t="s">
        <v>14</v>
      </c>
      <c r="G18" s="354" t="s">
        <v>1879</v>
      </c>
      <c r="H18" s="356">
        <v>3276</v>
      </c>
      <c r="I18" s="356">
        <f>E18*H18</f>
        <v>26208</v>
      </c>
      <c r="J18" s="354" t="s">
        <v>12</v>
      </c>
      <c r="K18" s="354" t="s">
        <v>1702</v>
      </c>
      <c r="L18" s="357">
        <v>46023</v>
      </c>
      <c r="M18" s="354" t="s">
        <v>12</v>
      </c>
      <c r="N18" s="358" t="s">
        <v>2746</v>
      </c>
      <c r="O18" s="354" t="s">
        <v>2783</v>
      </c>
    </row>
    <row r="19" spans="1:15" ht="29">
      <c r="A19" s="262">
        <v>18</v>
      </c>
      <c r="B19" s="354" t="s">
        <v>2630</v>
      </c>
      <c r="C19" s="354" t="s">
        <v>1721</v>
      </c>
      <c r="D19" s="354" t="s">
        <v>1731</v>
      </c>
      <c r="E19" s="355">
        <v>5</v>
      </c>
      <c r="F19" s="354" t="s">
        <v>14</v>
      </c>
      <c r="G19" s="354" t="s">
        <v>1886</v>
      </c>
      <c r="H19" s="356">
        <v>4368</v>
      </c>
      <c r="I19" s="356">
        <v>20000</v>
      </c>
      <c r="J19" s="354" t="s">
        <v>12</v>
      </c>
      <c r="K19" s="354" t="s">
        <v>1702</v>
      </c>
      <c r="L19" s="357">
        <v>46174</v>
      </c>
      <c r="M19" s="354" t="s">
        <v>12</v>
      </c>
      <c r="N19" s="354" t="s">
        <v>2746</v>
      </c>
      <c r="O19" s="354" t="s">
        <v>2784</v>
      </c>
    </row>
    <row r="20" spans="1:15" ht="43.5">
      <c r="A20" s="262">
        <v>19</v>
      </c>
      <c r="B20" s="354" t="s">
        <v>1719</v>
      </c>
      <c r="C20" s="354" t="s">
        <v>13</v>
      </c>
      <c r="D20" s="354" t="s">
        <v>1714</v>
      </c>
      <c r="E20" s="355">
        <v>3</v>
      </c>
      <c r="F20" s="354" t="s">
        <v>14</v>
      </c>
      <c r="G20" s="354" t="s">
        <v>1719</v>
      </c>
      <c r="H20" s="356">
        <v>2730</v>
      </c>
      <c r="I20" s="356">
        <f t="shared" ref="I20:I83" si="1">E20*H20</f>
        <v>8190</v>
      </c>
      <c r="J20" s="354" t="s">
        <v>12</v>
      </c>
      <c r="K20" s="354" t="s">
        <v>1729</v>
      </c>
      <c r="L20" s="357">
        <v>46235</v>
      </c>
      <c r="M20" s="354" t="s">
        <v>12</v>
      </c>
      <c r="N20" s="358" t="s">
        <v>2746</v>
      </c>
      <c r="O20" s="354" t="s">
        <v>2785</v>
      </c>
    </row>
    <row r="21" spans="1:15" ht="29">
      <c r="A21" s="262">
        <v>20</v>
      </c>
      <c r="B21" s="354" t="s">
        <v>1883</v>
      </c>
      <c r="C21" s="354" t="s">
        <v>1706</v>
      </c>
      <c r="D21" s="354" t="s">
        <v>1731</v>
      </c>
      <c r="E21" s="355">
        <v>2</v>
      </c>
      <c r="F21" s="354" t="s">
        <v>14</v>
      </c>
      <c r="G21" s="354" t="s">
        <v>1879</v>
      </c>
      <c r="H21" s="356">
        <v>873.6</v>
      </c>
      <c r="I21" s="356">
        <f t="shared" si="1"/>
        <v>1747.2</v>
      </c>
      <c r="J21" s="354" t="s">
        <v>12</v>
      </c>
      <c r="K21" s="354" t="s">
        <v>1702</v>
      </c>
      <c r="L21" s="357">
        <v>46023</v>
      </c>
      <c r="M21" s="354" t="s">
        <v>12</v>
      </c>
      <c r="N21" s="358" t="s">
        <v>2746</v>
      </c>
      <c r="O21" s="354" t="s">
        <v>2786</v>
      </c>
    </row>
    <row r="22" spans="1:15" ht="29">
      <c r="A22" s="262">
        <v>21</v>
      </c>
      <c r="B22" s="354" t="s">
        <v>1884</v>
      </c>
      <c r="C22" s="354" t="s">
        <v>1721</v>
      </c>
      <c r="D22" s="354" t="s">
        <v>1731</v>
      </c>
      <c r="E22" s="355">
        <v>10</v>
      </c>
      <c r="F22" s="354" t="s">
        <v>14</v>
      </c>
      <c r="G22" s="354" t="s">
        <v>1879</v>
      </c>
      <c r="H22" s="356">
        <v>67.52928</v>
      </c>
      <c r="I22" s="356">
        <f t="shared" si="1"/>
        <v>675.29279999999994</v>
      </c>
      <c r="J22" s="354" t="s">
        <v>12</v>
      </c>
      <c r="K22" s="354" t="s">
        <v>1716</v>
      </c>
      <c r="L22" s="357">
        <v>46054</v>
      </c>
      <c r="M22" s="354" t="s">
        <v>12</v>
      </c>
      <c r="N22" s="358" t="s">
        <v>2746</v>
      </c>
      <c r="O22" s="354" t="s">
        <v>2787</v>
      </c>
    </row>
    <row r="23" spans="1:15" ht="29">
      <c r="A23" s="262">
        <v>22</v>
      </c>
      <c r="B23" s="354" t="s">
        <v>1881</v>
      </c>
      <c r="C23" s="354" t="s">
        <v>1721</v>
      </c>
      <c r="D23" s="354" t="s">
        <v>1731</v>
      </c>
      <c r="E23" s="355">
        <v>10</v>
      </c>
      <c r="F23" s="354" t="s">
        <v>14</v>
      </c>
      <c r="G23" s="354" t="s">
        <v>1879</v>
      </c>
      <c r="H23" s="356">
        <v>36.036000000000001</v>
      </c>
      <c r="I23" s="356">
        <f t="shared" si="1"/>
        <v>360.36</v>
      </c>
      <c r="J23" s="354" t="s">
        <v>12</v>
      </c>
      <c r="K23" s="354" t="s">
        <v>1716</v>
      </c>
      <c r="L23" s="357">
        <v>46054</v>
      </c>
      <c r="M23" s="354" t="s">
        <v>12</v>
      </c>
      <c r="N23" s="358" t="s">
        <v>2746</v>
      </c>
      <c r="O23" s="354" t="s">
        <v>2787</v>
      </c>
    </row>
    <row r="24" spans="1:15" ht="29">
      <c r="A24" s="262">
        <v>23</v>
      </c>
      <c r="B24" s="354" t="s">
        <v>1882</v>
      </c>
      <c r="C24" s="354" t="s">
        <v>1721</v>
      </c>
      <c r="D24" s="354" t="s">
        <v>1731</v>
      </c>
      <c r="E24" s="355">
        <v>5</v>
      </c>
      <c r="F24" s="354" t="s">
        <v>14</v>
      </c>
      <c r="G24" s="354" t="s">
        <v>1879</v>
      </c>
      <c r="H24" s="356">
        <v>43.61448</v>
      </c>
      <c r="I24" s="356">
        <f t="shared" si="1"/>
        <v>218.07240000000002</v>
      </c>
      <c r="J24" s="354" t="s">
        <v>12</v>
      </c>
      <c r="K24" s="354" t="s">
        <v>1729</v>
      </c>
      <c r="L24" s="357">
        <v>46327</v>
      </c>
      <c r="M24" s="354" t="s">
        <v>12</v>
      </c>
      <c r="N24" s="358" t="s">
        <v>2746</v>
      </c>
      <c r="O24" s="354" t="s">
        <v>2788</v>
      </c>
    </row>
    <row r="25" spans="1:15" ht="29">
      <c r="A25" s="262">
        <v>24</v>
      </c>
      <c r="B25" s="354" t="s">
        <v>1880</v>
      </c>
      <c r="C25" s="354" t="s">
        <v>1721</v>
      </c>
      <c r="D25" s="354" t="s">
        <v>1731</v>
      </c>
      <c r="E25" s="355">
        <v>3</v>
      </c>
      <c r="F25" s="354" t="s">
        <v>14</v>
      </c>
      <c r="G25" s="354" t="s">
        <v>1879</v>
      </c>
      <c r="H25" s="356">
        <v>108.108</v>
      </c>
      <c r="I25" s="356">
        <f t="shared" si="1"/>
        <v>324.32400000000001</v>
      </c>
      <c r="J25" s="354" t="s">
        <v>12</v>
      </c>
      <c r="K25" s="354" t="s">
        <v>1729</v>
      </c>
      <c r="L25" s="357">
        <v>46327</v>
      </c>
      <c r="M25" s="354" t="s">
        <v>12</v>
      </c>
      <c r="N25" s="358" t="s">
        <v>2746</v>
      </c>
      <c r="O25" s="354" t="s">
        <v>2780</v>
      </c>
    </row>
    <row r="26" spans="1:15" ht="43.5">
      <c r="A26" s="262">
        <v>25</v>
      </c>
      <c r="B26" s="354" t="s">
        <v>2789</v>
      </c>
      <c r="C26" s="354" t="s">
        <v>1721</v>
      </c>
      <c r="D26" s="354" t="s">
        <v>1724</v>
      </c>
      <c r="E26" s="355">
        <v>50</v>
      </c>
      <c r="F26" s="354" t="s">
        <v>2790</v>
      </c>
      <c r="G26" s="354" t="s">
        <v>1879</v>
      </c>
      <c r="H26" s="356">
        <v>3.2650800000000002</v>
      </c>
      <c r="I26" s="356">
        <f t="shared" si="1"/>
        <v>163.25400000000002</v>
      </c>
      <c r="J26" s="354" t="s">
        <v>12</v>
      </c>
      <c r="K26" s="354" t="s">
        <v>1729</v>
      </c>
      <c r="L26" s="357">
        <v>46327</v>
      </c>
      <c r="M26" s="354" t="s">
        <v>12</v>
      </c>
      <c r="N26" s="358" t="s">
        <v>2746</v>
      </c>
      <c r="O26" s="354" t="s">
        <v>2791</v>
      </c>
    </row>
    <row r="27" spans="1:15" ht="87">
      <c r="A27" s="262">
        <v>26</v>
      </c>
      <c r="B27" s="354" t="s">
        <v>1983</v>
      </c>
      <c r="C27" s="354" t="s">
        <v>1706</v>
      </c>
      <c r="D27" s="354" t="s">
        <v>1731</v>
      </c>
      <c r="E27" s="355">
        <v>2</v>
      </c>
      <c r="F27" s="354" t="s">
        <v>14</v>
      </c>
      <c r="G27" s="354" t="s">
        <v>1879</v>
      </c>
      <c r="H27" s="356">
        <v>4324.30908</v>
      </c>
      <c r="I27" s="356">
        <f t="shared" si="1"/>
        <v>8648.61816</v>
      </c>
      <c r="J27" s="354" t="s">
        <v>12</v>
      </c>
      <c r="K27" s="354" t="s">
        <v>1702</v>
      </c>
      <c r="L27" s="357">
        <v>46357</v>
      </c>
      <c r="M27" s="354" t="s">
        <v>12</v>
      </c>
      <c r="N27" s="358" t="s">
        <v>2746</v>
      </c>
      <c r="O27" s="354" t="s">
        <v>2792</v>
      </c>
    </row>
    <row r="28" spans="1:15" ht="43.5">
      <c r="A28" s="262">
        <v>27</v>
      </c>
      <c r="B28" s="354" t="s">
        <v>2793</v>
      </c>
      <c r="C28" s="354" t="s">
        <v>1706</v>
      </c>
      <c r="D28" s="354" t="s">
        <v>1731</v>
      </c>
      <c r="E28" s="355">
        <v>4</v>
      </c>
      <c r="F28" s="354" t="s">
        <v>14</v>
      </c>
      <c r="G28" s="354" t="s">
        <v>1879</v>
      </c>
      <c r="H28" s="356">
        <v>304.66800000000001</v>
      </c>
      <c r="I28" s="356">
        <f t="shared" si="1"/>
        <v>1218.672</v>
      </c>
      <c r="J28" s="354" t="s">
        <v>12</v>
      </c>
      <c r="K28" s="354" t="s">
        <v>1729</v>
      </c>
      <c r="L28" s="357">
        <v>46327</v>
      </c>
      <c r="M28" s="354" t="s">
        <v>12</v>
      </c>
      <c r="N28" s="358" t="s">
        <v>2746</v>
      </c>
      <c r="O28" s="354" t="s">
        <v>2794</v>
      </c>
    </row>
    <row r="29" spans="1:15" ht="29">
      <c r="A29" s="262">
        <v>28</v>
      </c>
      <c r="B29" s="354" t="s">
        <v>2795</v>
      </c>
      <c r="C29" s="354" t="s">
        <v>1706</v>
      </c>
      <c r="D29" s="354" t="s">
        <v>1731</v>
      </c>
      <c r="E29" s="355">
        <v>1</v>
      </c>
      <c r="F29" s="354" t="s">
        <v>14</v>
      </c>
      <c r="G29" s="354" t="s">
        <v>1879</v>
      </c>
      <c r="H29" s="356">
        <v>763.30799999999999</v>
      </c>
      <c r="I29" s="356">
        <f t="shared" si="1"/>
        <v>763.30799999999999</v>
      </c>
      <c r="J29" s="354" t="s">
        <v>12</v>
      </c>
      <c r="K29" s="354" t="s">
        <v>1729</v>
      </c>
      <c r="L29" s="357">
        <v>46357</v>
      </c>
      <c r="M29" s="354" t="s">
        <v>12</v>
      </c>
      <c r="N29" s="358" t="s">
        <v>2746</v>
      </c>
      <c r="O29" s="354" t="s">
        <v>2796</v>
      </c>
    </row>
    <row r="30" spans="1:15" ht="43.5">
      <c r="A30" s="262">
        <v>29</v>
      </c>
      <c r="B30" s="354" t="s">
        <v>2797</v>
      </c>
      <c r="C30" s="354" t="s">
        <v>1706</v>
      </c>
      <c r="D30" s="354" t="s">
        <v>1731</v>
      </c>
      <c r="E30" s="355">
        <v>3</v>
      </c>
      <c r="F30" s="354" t="s">
        <v>14</v>
      </c>
      <c r="G30" s="354" t="s">
        <v>1711</v>
      </c>
      <c r="H30" s="356">
        <v>218.4</v>
      </c>
      <c r="I30" s="356">
        <f t="shared" si="1"/>
        <v>655.20000000000005</v>
      </c>
      <c r="J30" s="354" t="s">
        <v>12</v>
      </c>
      <c r="K30" s="354" t="s">
        <v>1729</v>
      </c>
      <c r="L30" s="357">
        <v>46327</v>
      </c>
      <c r="M30" s="354" t="s">
        <v>12</v>
      </c>
      <c r="N30" s="358" t="s">
        <v>2746</v>
      </c>
      <c r="O30" s="354" t="s">
        <v>2794</v>
      </c>
    </row>
    <row r="31" spans="1:15" ht="58">
      <c r="A31" s="262">
        <v>30</v>
      </c>
      <c r="B31" s="354" t="s">
        <v>2798</v>
      </c>
      <c r="C31" s="354" t="s">
        <v>13</v>
      </c>
      <c r="D31" s="354" t="s">
        <v>1714</v>
      </c>
      <c r="E31" s="355">
        <v>1</v>
      </c>
      <c r="F31" s="354" t="s">
        <v>14</v>
      </c>
      <c r="G31" s="354" t="s">
        <v>1715</v>
      </c>
      <c r="H31" s="356">
        <v>16380</v>
      </c>
      <c r="I31" s="356">
        <f t="shared" si="1"/>
        <v>16380</v>
      </c>
      <c r="J31" s="354" t="s">
        <v>12</v>
      </c>
      <c r="K31" s="354" t="s">
        <v>1702</v>
      </c>
      <c r="L31" s="357">
        <v>46235</v>
      </c>
      <c r="M31" s="354" t="s">
        <v>12</v>
      </c>
      <c r="N31" s="358" t="s">
        <v>2746</v>
      </c>
      <c r="O31" s="354" t="s">
        <v>2799</v>
      </c>
    </row>
    <row r="32" spans="1:15" ht="72.5">
      <c r="A32" s="262">
        <v>31</v>
      </c>
      <c r="B32" s="354" t="s">
        <v>2800</v>
      </c>
      <c r="C32" s="354" t="s">
        <v>13</v>
      </c>
      <c r="D32" s="354" t="s">
        <v>1714</v>
      </c>
      <c r="E32" s="355">
        <v>10</v>
      </c>
      <c r="F32" s="354" t="s">
        <v>14</v>
      </c>
      <c r="G32" s="354" t="s">
        <v>1718</v>
      </c>
      <c r="H32" s="356">
        <v>600.6</v>
      </c>
      <c r="I32" s="356">
        <f t="shared" si="1"/>
        <v>6006</v>
      </c>
      <c r="J32" s="354" t="s">
        <v>12</v>
      </c>
      <c r="K32" s="354" t="s">
        <v>1716</v>
      </c>
      <c r="L32" s="357">
        <v>46082</v>
      </c>
      <c r="M32" s="354" t="s">
        <v>12</v>
      </c>
      <c r="N32" s="358" t="s">
        <v>2746</v>
      </c>
      <c r="O32" s="354" t="s">
        <v>2801</v>
      </c>
    </row>
    <row r="33" spans="1:15" ht="29">
      <c r="A33" s="262">
        <v>32</v>
      </c>
      <c r="B33" s="354" t="s">
        <v>1857</v>
      </c>
      <c r="C33" s="354" t="s">
        <v>1721</v>
      </c>
      <c r="D33" s="354" t="s">
        <v>1724</v>
      </c>
      <c r="E33" s="355">
        <v>230</v>
      </c>
      <c r="F33" s="354" t="s">
        <v>14</v>
      </c>
      <c r="G33" s="354" t="s">
        <v>1726</v>
      </c>
      <c r="H33" s="356">
        <v>15.4967904</v>
      </c>
      <c r="I33" s="356">
        <f t="shared" si="1"/>
        <v>3564.2617920000002</v>
      </c>
      <c r="J33" s="354" t="s">
        <v>12</v>
      </c>
      <c r="K33" s="354" t="s">
        <v>1702</v>
      </c>
      <c r="L33" s="357">
        <v>46143</v>
      </c>
      <c r="M33" s="354" t="s">
        <v>12</v>
      </c>
      <c r="N33" s="358" t="s">
        <v>2746</v>
      </c>
      <c r="O33" s="354" t="s">
        <v>2780</v>
      </c>
    </row>
    <row r="34" spans="1:15" ht="29">
      <c r="A34" s="262">
        <v>33</v>
      </c>
      <c r="B34" s="354" t="s">
        <v>2802</v>
      </c>
      <c r="C34" s="354" t="s">
        <v>1721</v>
      </c>
      <c r="D34" s="354" t="s">
        <v>1724</v>
      </c>
      <c r="E34" s="355">
        <v>4</v>
      </c>
      <c r="F34" s="354" t="s">
        <v>14</v>
      </c>
      <c r="G34" s="354" t="s">
        <v>1726</v>
      </c>
      <c r="H34" s="356">
        <v>22.997520000000002</v>
      </c>
      <c r="I34" s="356">
        <f t="shared" si="1"/>
        <v>91.990080000000006</v>
      </c>
      <c r="J34" s="354" t="s">
        <v>12</v>
      </c>
      <c r="K34" s="354" t="s">
        <v>1729</v>
      </c>
      <c r="L34" s="357">
        <v>46143</v>
      </c>
      <c r="M34" s="354" t="s">
        <v>12</v>
      </c>
      <c r="N34" s="358" t="s">
        <v>2746</v>
      </c>
      <c r="O34" s="354" t="s">
        <v>2780</v>
      </c>
    </row>
    <row r="35" spans="1:15" ht="29">
      <c r="A35" s="262">
        <v>34</v>
      </c>
      <c r="B35" s="354" t="s">
        <v>1853</v>
      </c>
      <c r="C35" s="354" t="s">
        <v>1721</v>
      </c>
      <c r="D35" s="354" t="s">
        <v>1724</v>
      </c>
      <c r="E35" s="355">
        <v>4</v>
      </c>
      <c r="F35" s="354" t="s">
        <v>14</v>
      </c>
      <c r="G35" s="354" t="s">
        <v>1854</v>
      </c>
      <c r="H35" s="356">
        <v>138.27995999999999</v>
      </c>
      <c r="I35" s="356">
        <f t="shared" si="1"/>
        <v>553.11983999999995</v>
      </c>
      <c r="J35" s="354" t="s">
        <v>12</v>
      </c>
      <c r="K35" s="354" t="s">
        <v>1729</v>
      </c>
      <c r="L35" s="357">
        <v>46081</v>
      </c>
      <c r="M35" s="354" t="s">
        <v>12</v>
      </c>
      <c r="N35" s="358" t="s">
        <v>2746</v>
      </c>
      <c r="O35" s="354" t="s">
        <v>2780</v>
      </c>
    </row>
    <row r="36" spans="1:15" ht="58">
      <c r="A36" s="262">
        <v>35</v>
      </c>
      <c r="B36" s="354" t="s">
        <v>2803</v>
      </c>
      <c r="C36" s="354" t="s">
        <v>1721</v>
      </c>
      <c r="D36" s="354" t="s">
        <v>1731</v>
      </c>
      <c r="E36" s="355">
        <v>1</v>
      </c>
      <c r="F36" s="354" t="s">
        <v>14</v>
      </c>
      <c r="G36" s="354" t="s">
        <v>1732</v>
      </c>
      <c r="H36" s="356">
        <v>171433.08</v>
      </c>
      <c r="I36" s="356">
        <f t="shared" si="1"/>
        <v>171433.08</v>
      </c>
      <c r="J36" s="354" t="s">
        <v>12</v>
      </c>
      <c r="K36" s="354" t="s">
        <v>1702</v>
      </c>
      <c r="L36" s="357">
        <v>46235</v>
      </c>
      <c r="M36" s="354" t="s">
        <v>12</v>
      </c>
      <c r="N36" s="358" t="s">
        <v>2746</v>
      </c>
      <c r="O36" s="354" t="s">
        <v>2804</v>
      </c>
    </row>
    <row r="37" spans="1:15" ht="43.5">
      <c r="A37" s="262">
        <v>36</v>
      </c>
      <c r="B37" s="354" t="s">
        <v>2805</v>
      </c>
      <c r="C37" s="354" t="s">
        <v>1721</v>
      </c>
      <c r="D37" s="354" t="s">
        <v>1731</v>
      </c>
      <c r="E37" s="355">
        <v>2</v>
      </c>
      <c r="F37" s="354" t="s">
        <v>14</v>
      </c>
      <c r="G37" s="354" t="s">
        <v>1732</v>
      </c>
      <c r="H37" s="356">
        <v>98280</v>
      </c>
      <c r="I37" s="356">
        <f t="shared" si="1"/>
        <v>196560</v>
      </c>
      <c r="J37" s="354" t="s">
        <v>12</v>
      </c>
      <c r="K37" s="354" t="s">
        <v>1702</v>
      </c>
      <c r="L37" s="357">
        <v>46235</v>
      </c>
      <c r="M37" s="354" t="s">
        <v>12</v>
      </c>
      <c r="N37" s="358" t="s">
        <v>2746</v>
      </c>
      <c r="O37" s="354" t="s">
        <v>2806</v>
      </c>
    </row>
    <row r="38" spans="1:15" ht="29">
      <c r="A38" s="262">
        <v>37</v>
      </c>
      <c r="B38" s="354" t="s">
        <v>1733</v>
      </c>
      <c r="C38" s="354" t="s">
        <v>1721</v>
      </c>
      <c r="D38" s="354" t="s">
        <v>1724</v>
      </c>
      <c r="E38" s="355">
        <v>3000</v>
      </c>
      <c r="F38" s="354" t="s">
        <v>17</v>
      </c>
      <c r="G38" s="354" t="s">
        <v>1734</v>
      </c>
      <c r="H38" s="356">
        <v>6.8284944000000003</v>
      </c>
      <c r="I38" s="356">
        <f t="shared" si="1"/>
        <v>20485.483200000002</v>
      </c>
      <c r="J38" s="354" t="s">
        <v>12</v>
      </c>
      <c r="K38" s="354" t="s">
        <v>1702</v>
      </c>
      <c r="L38" s="357">
        <v>46023</v>
      </c>
      <c r="M38" s="354" t="s">
        <v>1735</v>
      </c>
      <c r="N38" s="358" t="s">
        <v>2746</v>
      </c>
      <c r="O38" s="354" t="s">
        <v>2807</v>
      </c>
    </row>
    <row r="39" spans="1:15" ht="29">
      <c r="A39" s="262">
        <v>38</v>
      </c>
      <c r="B39" s="354" t="s">
        <v>2808</v>
      </c>
      <c r="C39" s="354" t="s">
        <v>1721</v>
      </c>
      <c r="D39" s="354" t="s">
        <v>1724</v>
      </c>
      <c r="E39" s="355">
        <v>5</v>
      </c>
      <c r="F39" s="354" t="s">
        <v>14</v>
      </c>
      <c r="G39" s="354" t="s">
        <v>2809</v>
      </c>
      <c r="H39" s="356">
        <v>163.80000000000001</v>
      </c>
      <c r="I39" s="356">
        <f t="shared" si="1"/>
        <v>819</v>
      </c>
      <c r="J39" s="354" t="s">
        <v>12</v>
      </c>
      <c r="K39" s="354" t="s">
        <v>1702</v>
      </c>
      <c r="L39" s="357">
        <v>46143</v>
      </c>
      <c r="M39" s="354" t="s">
        <v>12</v>
      </c>
      <c r="N39" s="358" t="s">
        <v>2746</v>
      </c>
      <c r="O39" s="354" t="s">
        <v>2807</v>
      </c>
    </row>
    <row r="40" spans="1:15" ht="29">
      <c r="A40" s="262">
        <v>39</v>
      </c>
      <c r="B40" s="354" t="s">
        <v>1736</v>
      </c>
      <c r="C40" s="354" t="s">
        <v>1721</v>
      </c>
      <c r="D40" s="354" t="s">
        <v>1731</v>
      </c>
      <c r="E40" s="355">
        <v>16</v>
      </c>
      <c r="F40" s="354" t="s">
        <v>14</v>
      </c>
      <c r="G40" s="354" t="s">
        <v>1737</v>
      </c>
      <c r="H40" s="356">
        <v>566.74800000000005</v>
      </c>
      <c r="I40" s="356">
        <f t="shared" si="1"/>
        <v>9067.9680000000008</v>
      </c>
      <c r="J40" s="354" t="s">
        <v>12</v>
      </c>
      <c r="K40" s="354" t="s">
        <v>1702</v>
      </c>
      <c r="L40" s="357">
        <v>46357</v>
      </c>
      <c r="M40" s="354" t="s">
        <v>12</v>
      </c>
      <c r="N40" s="358" t="s">
        <v>2746</v>
      </c>
      <c r="O40" s="354" t="s">
        <v>2807</v>
      </c>
    </row>
    <row r="41" spans="1:15" ht="29">
      <c r="A41" s="262">
        <v>40</v>
      </c>
      <c r="B41" s="354" t="s">
        <v>1738</v>
      </c>
      <c r="C41" s="354" t="s">
        <v>13</v>
      </c>
      <c r="D41" s="354" t="s">
        <v>1714</v>
      </c>
      <c r="E41" s="355">
        <v>50</v>
      </c>
      <c r="F41" s="354" t="s">
        <v>14</v>
      </c>
      <c r="G41" s="354" t="s">
        <v>1739</v>
      </c>
      <c r="H41" s="356">
        <v>64.864800000000002</v>
      </c>
      <c r="I41" s="356">
        <f t="shared" si="1"/>
        <v>3243.2400000000002</v>
      </c>
      <c r="J41" s="354" t="s">
        <v>12</v>
      </c>
      <c r="K41" s="354" t="s">
        <v>1702</v>
      </c>
      <c r="L41" s="357">
        <v>46082</v>
      </c>
      <c r="M41" s="354" t="s">
        <v>12</v>
      </c>
      <c r="N41" s="358" t="s">
        <v>2746</v>
      </c>
      <c r="O41" s="354" t="s">
        <v>2807</v>
      </c>
    </row>
    <row r="42" spans="1:15" ht="29">
      <c r="A42" s="262">
        <v>41</v>
      </c>
      <c r="B42" s="354" t="s">
        <v>2810</v>
      </c>
      <c r="C42" s="354" t="s">
        <v>13</v>
      </c>
      <c r="D42" s="354" t="s">
        <v>1714</v>
      </c>
      <c r="E42" s="355">
        <v>6</v>
      </c>
      <c r="F42" s="354" t="s">
        <v>2811</v>
      </c>
      <c r="G42" s="354" t="s">
        <v>2812</v>
      </c>
      <c r="H42" s="356">
        <v>106.14239999999999</v>
      </c>
      <c r="I42" s="356">
        <f t="shared" si="1"/>
        <v>636.85439999999994</v>
      </c>
      <c r="J42" s="354" t="s">
        <v>12</v>
      </c>
      <c r="K42" s="354" t="s">
        <v>1729</v>
      </c>
      <c r="L42" s="357">
        <v>46082</v>
      </c>
      <c r="M42" s="354" t="s">
        <v>12</v>
      </c>
      <c r="N42" s="358" t="s">
        <v>2746</v>
      </c>
      <c r="O42" s="354" t="s">
        <v>2807</v>
      </c>
    </row>
    <row r="43" spans="1:15" ht="29">
      <c r="A43" s="262">
        <v>42</v>
      </c>
      <c r="B43" s="354" t="s">
        <v>2813</v>
      </c>
      <c r="C43" s="354" t="s">
        <v>13</v>
      </c>
      <c r="D43" s="354" t="s">
        <v>1714</v>
      </c>
      <c r="E43" s="355">
        <v>9</v>
      </c>
      <c r="F43" s="354" t="s">
        <v>14</v>
      </c>
      <c r="G43" s="354" t="s">
        <v>2814</v>
      </c>
      <c r="H43" s="356">
        <v>41.2776</v>
      </c>
      <c r="I43" s="356">
        <f t="shared" si="1"/>
        <v>371.4984</v>
      </c>
      <c r="J43" s="354" t="s">
        <v>12</v>
      </c>
      <c r="K43" s="354" t="s">
        <v>1702</v>
      </c>
      <c r="L43" s="357">
        <v>46082</v>
      </c>
      <c r="M43" s="354" t="s">
        <v>12</v>
      </c>
      <c r="N43" s="358" t="s">
        <v>2746</v>
      </c>
      <c r="O43" s="354" t="s">
        <v>2807</v>
      </c>
    </row>
    <row r="44" spans="1:15" ht="29">
      <c r="A44" s="262">
        <v>43</v>
      </c>
      <c r="B44" s="354" t="s">
        <v>2815</v>
      </c>
      <c r="C44" s="354" t="s">
        <v>13</v>
      </c>
      <c r="D44" s="354" t="s">
        <v>1701</v>
      </c>
      <c r="E44" s="355">
        <v>2000</v>
      </c>
      <c r="F44" s="354" t="s">
        <v>14</v>
      </c>
      <c r="G44" s="354" t="s">
        <v>2816</v>
      </c>
      <c r="H44" s="356">
        <v>42</v>
      </c>
      <c r="I44" s="356">
        <f t="shared" si="1"/>
        <v>84000</v>
      </c>
      <c r="J44" s="354" t="s">
        <v>12</v>
      </c>
      <c r="K44" s="354" t="s">
        <v>1702</v>
      </c>
      <c r="L44" s="357">
        <v>46023</v>
      </c>
      <c r="M44" s="354" t="s">
        <v>12</v>
      </c>
      <c r="N44" s="358" t="s">
        <v>2746</v>
      </c>
      <c r="O44" s="354" t="s">
        <v>2817</v>
      </c>
    </row>
    <row r="45" spans="1:15" ht="43.5">
      <c r="A45" s="262">
        <v>44</v>
      </c>
      <c r="B45" s="354" t="s">
        <v>1875</v>
      </c>
      <c r="C45" s="354" t="s">
        <v>1721</v>
      </c>
      <c r="D45" s="354" t="s">
        <v>1724</v>
      </c>
      <c r="E45" s="355">
        <v>500</v>
      </c>
      <c r="F45" s="354" t="s">
        <v>14</v>
      </c>
      <c r="G45" s="354" t="s">
        <v>1876</v>
      </c>
      <c r="H45" s="356">
        <v>11.89188</v>
      </c>
      <c r="I45" s="356">
        <f t="shared" si="1"/>
        <v>5945.9400000000005</v>
      </c>
      <c r="J45" s="354" t="s">
        <v>12</v>
      </c>
      <c r="K45" s="354" t="s">
        <v>1729</v>
      </c>
      <c r="L45" s="357">
        <v>46235</v>
      </c>
      <c r="M45" s="354" t="s">
        <v>12</v>
      </c>
      <c r="N45" s="358" t="s">
        <v>2746</v>
      </c>
      <c r="O45" s="354" t="s">
        <v>2818</v>
      </c>
    </row>
    <row r="46" spans="1:15" ht="29">
      <c r="A46" s="262">
        <v>45</v>
      </c>
      <c r="B46" s="354" t="s">
        <v>1901</v>
      </c>
      <c r="C46" s="354" t="s">
        <v>1721</v>
      </c>
      <c r="D46" s="354" t="s">
        <v>1724</v>
      </c>
      <c r="E46" s="355">
        <v>65</v>
      </c>
      <c r="F46" s="354" t="s">
        <v>15</v>
      </c>
      <c r="G46" s="354" t="s">
        <v>1876</v>
      </c>
      <c r="H46" s="356">
        <v>15.709075199999999</v>
      </c>
      <c r="I46" s="356">
        <f t="shared" si="1"/>
        <v>1021.089888</v>
      </c>
      <c r="J46" s="354" t="s">
        <v>12</v>
      </c>
      <c r="K46" s="354" t="s">
        <v>1729</v>
      </c>
      <c r="L46" s="357">
        <v>46106</v>
      </c>
      <c r="M46" s="354" t="s">
        <v>12</v>
      </c>
      <c r="N46" s="358" t="s">
        <v>2746</v>
      </c>
      <c r="O46" s="354" t="s">
        <v>2780</v>
      </c>
    </row>
    <row r="47" spans="1:15" ht="29">
      <c r="A47" s="262">
        <v>46</v>
      </c>
      <c r="B47" s="354" t="s">
        <v>2819</v>
      </c>
      <c r="C47" s="354" t="s">
        <v>1721</v>
      </c>
      <c r="D47" s="354" t="s">
        <v>1724</v>
      </c>
      <c r="E47" s="355">
        <v>60</v>
      </c>
      <c r="F47" s="354" t="s">
        <v>14</v>
      </c>
      <c r="G47" s="354" t="s">
        <v>1876</v>
      </c>
      <c r="H47" s="356">
        <v>6.6280032000000002</v>
      </c>
      <c r="I47" s="356">
        <f t="shared" si="1"/>
        <v>397.68019200000003</v>
      </c>
      <c r="J47" s="354" t="s">
        <v>12</v>
      </c>
      <c r="K47" s="354" t="s">
        <v>1729</v>
      </c>
      <c r="L47" s="357">
        <v>46106</v>
      </c>
      <c r="M47" s="354" t="s">
        <v>12</v>
      </c>
      <c r="N47" s="358" t="s">
        <v>2746</v>
      </c>
      <c r="O47" s="354" t="s">
        <v>2780</v>
      </c>
    </row>
    <row r="48" spans="1:15" ht="87">
      <c r="A48" s="262">
        <v>47</v>
      </c>
      <c r="B48" s="354" t="s">
        <v>2820</v>
      </c>
      <c r="C48" s="354" t="s">
        <v>1721</v>
      </c>
      <c r="D48" s="354" t="s">
        <v>1731</v>
      </c>
      <c r="E48" s="355">
        <v>2</v>
      </c>
      <c r="F48" s="354" t="s">
        <v>14</v>
      </c>
      <c r="G48" s="354" t="s">
        <v>1856</v>
      </c>
      <c r="H48" s="356">
        <v>4728.3599999999997</v>
      </c>
      <c r="I48" s="356">
        <f t="shared" si="1"/>
        <v>9456.7199999999993</v>
      </c>
      <c r="J48" s="354" t="s">
        <v>12</v>
      </c>
      <c r="K48" s="354" t="s">
        <v>1702</v>
      </c>
      <c r="L48" s="357">
        <v>46357</v>
      </c>
      <c r="M48" s="354" t="s">
        <v>12</v>
      </c>
      <c r="N48" s="358" t="s">
        <v>2746</v>
      </c>
      <c r="O48" s="354" t="s">
        <v>2792</v>
      </c>
    </row>
    <row r="49" spans="1:15" ht="29">
      <c r="A49" s="262">
        <v>48</v>
      </c>
      <c r="B49" s="354" t="s">
        <v>2821</v>
      </c>
      <c r="C49" s="354" t="s">
        <v>1721</v>
      </c>
      <c r="D49" s="354" t="s">
        <v>1731</v>
      </c>
      <c r="E49" s="355">
        <v>1</v>
      </c>
      <c r="F49" s="354" t="s">
        <v>14</v>
      </c>
      <c r="G49" s="354" t="s">
        <v>1856</v>
      </c>
      <c r="H49" s="356">
        <v>4694.5079999999998</v>
      </c>
      <c r="I49" s="356">
        <f t="shared" si="1"/>
        <v>4694.5079999999998</v>
      </c>
      <c r="J49" s="354" t="s">
        <v>12</v>
      </c>
      <c r="K49" s="354" t="s">
        <v>1716</v>
      </c>
      <c r="L49" s="357">
        <v>46357</v>
      </c>
      <c r="M49" s="354" t="s">
        <v>12</v>
      </c>
      <c r="N49" s="358" t="s">
        <v>2746</v>
      </c>
      <c r="O49" s="354" t="s">
        <v>2822</v>
      </c>
    </row>
    <row r="50" spans="1:15" ht="43.5">
      <c r="A50" s="262">
        <v>49</v>
      </c>
      <c r="B50" s="354" t="s">
        <v>2823</v>
      </c>
      <c r="C50" s="354" t="s">
        <v>1721</v>
      </c>
      <c r="D50" s="354" t="s">
        <v>1731</v>
      </c>
      <c r="E50" s="355">
        <v>2</v>
      </c>
      <c r="F50" s="354" t="s">
        <v>14</v>
      </c>
      <c r="G50" s="354" t="s">
        <v>1856</v>
      </c>
      <c r="H50" s="356">
        <v>2040.9480000000001</v>
      </c>
      <c r="I50" s="356">
        <f t="shared" si="1"/>
        <v>4081.8960000000002</v>
      </c>
      <c r="J50" s="354" t="s">
        <v>12</v>
      </c>
      <c r="K50" s="354" t="s">
        <v>1729</v>
      </c>
      <c r="L50" s="357">
        <v>46357</v>
      </c>
      <c r="M50" s="354" t="s">
        <v>12</v>
      </c>
      <c r="N50" s="358" t="s">
        <v>2746</v>
      </c>
      <c r="O50" s="354" t="s">
        <v>2824</v>
      </c>
    </row>
    <row r="51" spans="1:15" ht="43.5">
      <c r="A51" s="262">
        <v>50</v>
      </c>
      <c r="B51" s="354" t="s">
        <v>1889</v>
      </c>
      <c r="C51" s="354" t="s">
        <v>1721</v>
      </c>
      <c r="D51" s="354" t="s">
        <v>1731</v>
      </c>
      <c r="E51" s="355">
        <v>1</v>
      </c>
      <c r="F51" s="354" t="s">
        <v>14</v>
      </c>
      <c r="G51" s="354" t="s">
        <v>1856</v>
      </c>
      <c r="H51" s="356">
        <v>2182.9079999999999</v>
      </c>
      <c r="I51" s="356">
        <f t="shared" si="1"/>
        <v>2182.9079999999999</v>
      </c>
      <c r="J51" s="354" t="s">
        <v>12</v>
      </c>
      <c r="K51" s="354" t="s">
        <v>1729</v>
      </c>
      <c r="L51" s="357">
        <v>46357</v>
      </c>
      <c r="M51" s="354" t="s">
        <v>12</v>
      </c>
      <c r="N51" s="358" t="s">
        <v>2746</v>
      </c>
      <c r="O51" s="354" t="s">
        <v>2825</v>
      </c>
    </row>
    <row r="52" spans="1:15" ht="29">
      <c r="A52" s="262">
        <v>51</v>
      </c>
      <c r="B52" s="354" t="s">
        <v>1890</v>
      </c>
      <c r="C52" s="354" t="s">
        <v>1721</v>
      </c>
      <c r="D52" s="354" t="s">
        <v>1731</v>
      </c>
      <c r="E52" s="355">
        <v>1</v>
      </c>
      <c r="F52" s="354" t="s">
        <v>14</v>
      </c>
      <c r="G52" s="354" t="s">
        <v>1856</v>
      </c>
      <c r="H52" s="356">
        <v>588.58799999999997</v>
      </c>
      <c r="I52" s="356">
        <f t="shared" si="1"/>
        <v>588.58799999999997</v>
      </c>
      <c r="J52" s="354" t="s">
        <v>12</v>
      </c>
      <c r="K52" s="354" t="s">
        <v>1729</v>
      </c>
      <c r="L52" s="357">
        <v>46327</v>
      </c>
      <c r="M52" s="354" t="s">
        <v>12</v>
      </c>
      <c r="N52" s="358" t="s">
        <v>2746</v>
      </c>
      <c r="O52" s="354" t="s">
        <v>2826</v>
      </c>
    </row>
    <row r="53" spans="1:15" ht="29">
      <c r="A53" s="262">
        <v>52</v>
      </c>
      <c r="B53" s="354" t="s">
        <v>2827</v>
      </c>
      <c r="C53" s="354" t="s">
        <v>2067</v>
      </c>
      <c r="D53" s="354" t="s">
        <v>1731</v>
      </c>
      <c r="E53" s="355">
        <v>1</v>
      </c>
      <c r="F53" s="354" t="s">
        <v>14</v>
      </c>
      <c r="G53" s="354" t="s">
        <v>1856</v>
      </c>
      <c r="H53" s="356">
        <v>1636.9079999999999</v>
      </c>
      <c r="I53" s="356">
        <f t="shared" si="1"/>
        <v>1636.9079999999999</v>
      </c>
      <c r="J53" s="354" t="s">
        <v>12</v>
      </c>
      <c r="K53" s="354" t="s">
        <v>1716</v>
      </c>
      <c r="L53" s="357">
        <v>46357</v>
      </c>
      <c r="M53" s="354" t="s">
        <v>12</v>
      </c>
      <c r="N53" s="358" t="s">
        <v>2746</v>
      </c>
      <c r="O53" s="354" t="s">
        <v>2822</v>
      </c>
    </row>
    <row r="54" spans="1:15" ht="29">
      <c r="A54" s="262">
        <v>53</v>
      </c>
      <c r="B54" s="354" t="s">
        <v>2828</v>
      </c>
      <c r="C54" s="354" t="s">
        <v>1721</v>
      </c>
      <c r="D54" s="354" t="s">
        <v>1724</v>
      </c>
      <c r="E54" s="355">
        <v>25</v>
      </c>
      <c r="F54" s="354" t="s">
        <v>14</v>
      </c>
      <c r="G54" s="354" t="s">
        <v>1856</v>
      </c>
      <c r="H54" s="356">
        <v>43.570799999999998</v>
      </c>
      <c r="I54" s="356">
        <f t="shared" si="1"/>
        <v>1089.27</v>
      </c>
      <c r="J54" s="354" t="s">
        <v>12</v>
      </c>
      <c r="K54" s="354" t="s">
        <v>1702</v>
      </c>
      <c r="L54" s="357">
        <v>46357</v>
      </c>
      <c r="M54" s="354" t="s">
        <v>12</v>
      </c>
      <c r="N54" s="358" t="s">
        <v>2746</v>
      </c>
      <c r="O54" s="354" t="s">
        <v>2829</v>
      </c>
    </row>
    <row r="55" spans="1:15" ht="29">
      <c r="A55" s="262">
        <v>54</v>
      </c>
      <c r="B55" s="354" t="s">
        <v>1891</v>
      </c>
      <c r="C55" s="354" t="s">
        <v>1721</v>
      </c>
      <c r="D55" s="354" t="s">
        <v>1724</v>
      </c>
      <c r="E55" s="355">
        <v>20</v>
      </c>
      <c r="F55" s="354" t="s">
        <v>14</v>
      </c>
      <c r="G55" s="354" t="s">
        <v>1856</v>
      </c>
      <c r="H55" s="356">
        <v>14.0868</v>
      </c>
      <c r="I55" s="356">
        <f t="shared" si="1"/>
        <v>281.73599999999999</v>
      </c>
      <c r="J55" s="354" t="s">
        <v>12</v>
      </c>
      <c r="K55" s="354" t="s">
        <v>1702</v>
      </c>
      <c r="L55" s="357">
        <v>46357</v>
      </c>
      <c r="M55" s="354" t="s">
        <v>12</v>
      </c>
      <c r="N55" s="358" t="s">
        <v>2746</v>
      </c>
      <c r="O55" s="354" t="s">
        <v>2829</v>
      </c>
    </row>
    <row r="56" spans="1:15" ht="29">
      <c r="A56" s="262">
        <v>55</v>
      </c>
      <c r="B56" s="354" t="s">
        <v>2830</v>
      </c>
      <c r="C56" s="354" t="s">
        <v>1721</v>
      </c>
      <c r="D56" s="354" t="s">
        <v>1724</v>
      </c>
      <c r="E56" s="355">
        <v>10</v>
      </c>
      <c r="F56" s="354" t="s">
        <v>14</v>
      </c>
      <c r="G56" s="354" t="s">
        <v>1856</v>
      </c>
      <c r="H56" s="356">
        <v>24.176880000000001</v>
      </c>
      <c r="I56" s="356">
        <f t="shared" si="1"/>
        <v>241.7688</v>
      </c>
      <c r="J56" s="354" t="s">
        <v>12</v>
      </c>
      <c r="K56" s="354" t="s">
        <v>1716</v>
      </c>
      <c r="L56" s="357">
        <v>46357</v>
      </c>
      <c r="M56" s="354" t="s">
        <v>12</v>
      </c>
      <c r="N56" s="358" t="s">
        <v>2746</v>
      </c>
      <c r="O56" s="354" t="s">
        <v>2831</v>
      </c>
    </row>
    <row r="57" spans="1:15" ht="43.5">
      <c r="A57" s="262">
        <v>56</v>
      </c>
      <c r="B57" s="354" t="s">
        <v>1888</v>
      </c>
      <c r="C57" s="354" t="s">
        <v>1721</v>
      </c>
      <c r="D57" s="354" t="s">
        <v>1731</v>
      </c>
      <c r="E57" s="355">
        <v>1</v>
      </c>
      <c r="F57" s="354" t="s">
        <v>14</v>
      </c>
      <c r="G57" s="354" t="s">
        <v>1856</v>
      </c>
      <c r="H57" s="356">
        <v>932.56799999999998</v>
      </c>
      <c r="I57" s="356">
        <f t="shared" si="1"/>
        <v>932.56799999999998</v>
      </c>
      <c r="J57" s="354" t="s">
        <v>12</v>
      </c>
      <c r="K57" s="354" t="s">
        <v>1729</v>
      </c>
      <c r="L57" s="357">
        <v>46357</v>
      </c>
      <c r="M57" s="354" t="s">
        <v>12</v>
      </c>
      <c r="N57" s="358" t="s">
        <v>2746</v>
      </c>
      <c r="O57" s="354" t="s">
        <v>2832</v>
      </c>
    </row>
    <row r="58" spans="1:15" ht="29">
      <c r="A58" s="262">
        <v>57</v>
      </c>
      <c r="B58" s="354" t="s">
        <v>1894</v>
      </c>
      <c r="C58" s="354" t="s">
        <v>1721</v>
      </c>
      <c r="D58" s="354" t="s">
        <v>1731</v>
      </c>
      <c r="E58" s="355">
        <v>2</v>
      </c>
      <c r="F58" s="354" t="s">
        <v>14</v>
      </c>
      <c r="G58" s="354" t="s">
        <v>1856</v>
      </c>
      <c r="H58" s="356">
        <v>466.28399999999999</v>
      </c>
      <c r="I58" s="356">
        <f t="shared" si="1"/>
        <v>932.56799999999998</v>
      </c>
      <c r="J58" s="354" t="s">
        <v>12</v>
      </c>
      <c r="K58" s="354" t="s">
        <v>1716</v>
      </c>
      <c r="L58" s="357">
        <v>46357</v>
      </c>
      <c r="M58" s="354" t="s">
        <v>12</v>
      </c>
      <c r="N58" s="358" t="s">
        <v>2746</v>
      </c>
      <c r="O58" s="354" t="s">
        <v>2780</v>
      </c>
    </row>
    <row r="59" spans="1:15" ht="43.5">
      <c r="A59" s="262">
        <v>58</v>
      </c>
      <c r="B59" s="354" t="s">
        <v>2833</v>
      </c>
      <c r="C59" s="354" t="s">
        <v>1721</v>
      </c>
      <c r="D59" s="354" t="s">
        <v>1731</v>
      </c>
      <c r="E59" s="355">
        <v>2</v>
      </c>
      <c r="F59" s="354" t="s">
        <v>14</v>
      </c>
      <c r="G59" s="354" t="s">
        <v>1856</v>
      </c>
      <c r="H59" s="356">
        <v>318.86399999999998</v>
      </c>
      <c r="I59" s="356">
        <f t="shared" si="1"/>
        <v>637.72799999999995</v>
      </c>
      <c r="J59" s="354" t="s">
        <v>12</v>
      </c>
      <c r="K59" s="354" t="s">
        <v>1729</v>
      </c>
      <c r="L59" s="357">
        <v>46174</v>
      </c>
      <c r="M59" s="354" t="s">
        <v>12</v>
      </c>
      <c r="N59" s="358" t="s">
        <v>2746</v>
      </c>
      <c r="O59" s="354" t="s">
        <v>2780</v>
      </c>
    </row>
    <row r="60" spans="1:15" ht="29">
      <c r="A60" s="262">
        <v>59</v>
      </c>
      <c r="B60" s="354" t="s">
        <v>2834</v>
      </c>
      <c r="C60" s="354" t="s">
        <v>1721</v>
      </c>
      <c r="D60" s="354" t="s">
        <v>1724</v>
      </c>
      <c r="E60" s="355">
        <v>20</v>
      </c>
      <c r="F60" s="354" t="s">
        <v>14</v>
      </c>
      <c r="G60" s="354" t="s">
        <v>2835</v>
      </c>
      <c r="H60" s="356">
        <v>371.17079999999999</v>
      </c>
      <c r="I60" s="356">
        <f t="shared" si="1"/>
        <v>7423.4159999999993</v>
      </c>
      <c r="J60" s="354" t="s">
        <v>12</v>
      </c>
      <c r="K60" s="354" t="s">
        <v>1716</v>
      </c>
      <c r="L60" s="357">
        <v>46357</v>
      </c>
      <c r="M60" s="354" t="s">
        <v>12</v>
      </c>
      <c r="N60" s="358" t="s">
        <v>2746</v>
      </c>
      <c r="O60" s="354" t="s">
        <v>2836</v>
      </c>
    </row>
    <row r="61" spans="1:15" ht="29">
      <c r="A61" s="262">
        <v>60</v>
      </c>
      <c r="B61" s="354" t="s">
        <v>2837</v>
      </c>
      <c r="C61" s="354" t="s">
        <v>1721</v>
      </c>
      <c r="D61" s="354" t="s">
        <v>1724</v>
      </c>
      <c r="E61" s="355">
        <v>20</v>
      </c>
      <c r="F61" s="354" t="s">
        <v>14</v>
      </c>
      <c r="G61" s="354" t="s">
        <v>2835</v>
      </c>
      <c r="H61" s="356">
        <v>52.175759999999997</v>
      </c>
      <c r="I61" s="356">
        <f t="shared" si="1"/>
        <v>1043.5151999999998</v>
      </c>
      <c r="J61" s="354" t="s">
        <v>12</v>
      </c>
      <c r="K61" s="354" t="s">
        <v>1702</v>
      </c>
      <c r="L61" s="357">
        <v>46357</v>
      </c>
      <c r="M61" s="354" t="s">
        <v>12</v>
      </c>
      <c r="N61" s="358" t="s">
        <v>2746</v>
      </c>
      <c r="O61" s="354" t="s">
        <v>2836</v>
      </c>
    </row>
    <row r="62" spans="1:15" ht="43.5">
      <c r="A62" s="262">
        <v>61</v>
      </c>
      <c r="B62" s="354" t="s">
        <v>2838</v>
      </c>
      <c r="C62" s="354" t="s">
        <v>1721</v>
      </c>
      <c r="D62" s="354" t="s">
        <v>1731</v>
      </c>
      <c r="E62" s="355">
        <v>3</v>
      </c>
      <c r="F62" s="354" t="s">
        <v>14</v>
      </c>
      <c r="G62" s="354" t="s">
        <v>1886</v>
      </c>
      <c r="H62" s="356">
        <v>3361.1759999999999</v>
      </c>
      <c r="I62" s="356">
        <f t="shared" si="1"/>
        <v>10083.528</v>
      </c>
      <c r="J62" s="354" t="s">
        <v>12</v>
      </c>
      <c r="K62" s="354" t="s">
        <v>1716</v>
      </c>
      <c r="L62" s="357">
        <v>46174</v>
      </c>
      <c r="M62" s="354" t="s">
        <v>12</v>
      </c>
      <c r="N62" s="358" t="s">
        <v>2746</v>
      </c>
      <c r="O62" s="354" t="s">
        <v>2839</v>
      </c>
    </row>
    <row r="63" spans="1:15" ht="58">
      <c r="A63" s="262">
        <v>62</v>
      </c>
      <c r="B63" s="354" t="s">
        <v>2840</v>
      </c>
      <c r="C63" s="354" t="s">
        <v>2067</v>
      </c>
      <c r="D63" s="354" t="s">
        <v>1724</v>
      </c>
      <c r="E63" s="354">
        <v>10</v>
      </c>
      <c r="F63" s="354" t="s">
        <v>14</v>
      </c>
      <c r="G63" s="354" t="s">
        <v>2841</v>
      </c>
      <c r="H63" s="356">
        <v>109.2</v>
      </c>
      <c r="I63" s="356">
        <f t="shared" si="1"/>
        <v>1092</v>
      </c>
      <c r="J63" s="354" t="s">
        <v>12</v>
      </c>
      <c r="K63" s="354" t="s">
        <v>1702</v>
      </c>
      <c r="L63" s="357">
        <v>46296</v>
      </c>
      <c r="M63" s="354" t="s">
        <v>12</v>
      </c>
      <c r="N63" s="354" t="s">
        <v>2746</v>
      </c>
      <c r="O63" s="354" t="s">
        <v>2842</v>
      </c>
    </row>
    <row r="64" spans="1:15" ht="58">
      <c r="A64" s="262">
        <v>63</v>
      </c>
      <c r="B64" s="354" t="s">
        <v>2843</v>
      </c>
      <c r="C64" s="354" t="s">
        <v>2067</v>
      </c>
      <c r="D64" s="354" t="s">
        <v>1724</v>
      </c>
      <c r="E64" s="354">
        <v>15</v>
      </c>
      <c r="F64" s="354" t="s">
        <v>14</v>
      </c>
      <c r="G64" s="354" t="s">
        <v>2841</v>
      </c>
      <c r="H64" s="356">
        <v>98.28</v>
      </c>
      <c r="I64" s="356">
        <f t="shared" si="1"/>
        <v>1474.2</v>
      </c>
      <c r="J64" s="354" t="s">
        <v>12</v>
      </c>
      <c r="K64" s="354" t="s">
        <v>1702</v>
      </c>
      <c r="L64" s="357">
        <v>46296</v>
      </c>
      <c r="M64" s="354" t="s">
        <v>12</v>
      </c>
      <c r="N64" s="354" t="s">
        <v>2746</v>
      </c>
      <c r="O64" s="354" t="s">
        <v>2842</v>
      </c>
    </row>
    <row r="65" spans="1:15" ht="58">
      <c r="A65" s="262">
        <v>64</v>
      </c>
      <c r="B65" s="354" t="s">
        <v>2844</v>
      </c>
      <c r="C65" s="354" t="s">
        <v>2067</v>
      </c>
      <c r="D65" s="354" t="s">
        <v>1724</v>
      </c>
      <c r="E65" s="354">
        <v>10</v>
      </c>
      <c r="F65" s="354" t="s">
        <v>14</v>
      </c>
      <c r="G65" s="354" t="s">
        <v>2841</v>
      </c>
      <c r="H65" s="356">
        <v>32.76</v>
      </c>
      <c r="I65" s="356">
        <f t="shared" si="1"/>
        <v>327.59999999999997</v>
      </c>
      <c r="J65" s="354" t="s">
        <v>12</v>
      </c>
      <c r="K65" s="354" t="s">
        <v>1702</v>
      </c>
      <c r="L65" s="357">
        <v>46296</v>
      </c>
      <c r="M65" s="354" t="s">
        <v>12</v>
      </c>
      <c r="N65" s="354" t="s">
        <v>2746</v>
      </c>
      <c r="O65" s="354" t="s">
        <v>2842</v>
      </c>
    </row>
    <row r="66" spans="1:15" ht="58">
      <c r="A66" s="262">
        <v>65</v>
      </c>
      <c r="B66" s="354" t="s">
        <v>2845</v>
      </c>
      <c r="C66" s="354" t="s">
        <v>2067</v>
      </c>
      <c r="D66" s="354" t="s">
        <v>1724</v>
      </c>
      <c r="E66" s="354">
        <v>4</v>
      </c>
      <c r="F66" s="354" t="s">
        <v>14</v>
      </c>
      <c r="G66" s="354" t="s">
        <v>2841</v>
      </c>
      <c r="H66" s="356">
        <v>218.4</v>
      </c>
      <c r="I66" s="356">
        <f t="shared" si="1"/>
        <v>873.6</v>
      </c>
      <c r="J66" s="354" t="s">
        <v>12</v>
      </c>
      <c r="K66" s="354" t="s">
        <v>1702</v>
      </c>
      <c r="L66" s="357">
        <v>46296</v>
      </c>
      <c r="M66" s="354" t="s">
        <v>12</v>
      </c>
      <c r="N66" s="354" t="s">
        <v>2746</v>
      </c>
      <c r="O66" s="354" t="s">
        <v>2842</v>
      </c>
    </row>
    <row r="67" spans="1:15" ht="58">
      <c r="A67" s="262">
        <v>66</v>
      </c>
      <c r="B67" s="354" t="s">
        <v>2846</v>
      </c>
      <c r="C67" s="354" t="s">
        <v>2067</v>
      </c>
      <c r="D67" s="354" t="s">
        <v>1724</v>
      </c>
      <c r="E67" s="354">
        <v>10</v>
      </c>
      <c r="F67" s="354" t="s">
        <v>14</v>
      </c>
      <c r="G67" s="354" t="s">
        <v>2841</v>
      </c>
      <c r="H67" s="356">
        <v>21.84</v>
      </c>
      <c r="I67" s="356">
        <f t="shared" si="1"/>
        <v>218.4</v>
      </c>
      <c r="J67" s="354" t="s">
        <v>12</v>
      </c>
      <c r="K67" s="354" t="s">
        <v>1702</v>
      </c>
      <c r="L67" s="357">
        <v>46296</v>
      </c>
      <c r="M67" s="354" t="s">
        <v>12</v>
      </c>
      <c r="N67" s="354" t="s">
        <v>2746</v>
      </c>
      <c r="O67" s="354" t="s">
        <v>2842</v>
      </c>
    </row>
    <row r="68" spans="1:15" ht="58">
      <c r="A68" s="262">
        <v>67</v>
      </c>
      <c r="B68" s="354" t="s">
        <v>2847</v>
      </c>
      <c r="C68" s="354" t="s">
        <v>2067</v>
      </c>
      <c r="D68" s="354" t="s">
        <v>1724</v>
      </c>
      <c r="E68" s="354">
        <v>1</v>
      </c>
      <c r="F68" s="354" t="s">
        <v>14</v>
      </c>
      <c r="G68" s="354" t="s">
        <v>2841</v>
      </c>
      <c r="H68" s="356">
        <v>43.68</v>
      </c>
      <c r="I68" s="356">
        <f t="shared" si="1"/>
        <v>43.68</v>
      </c>
      <c r="J68" s="354" t="s">
        <v>12</v>
      </c>
      <c r="K68" s="354" t="s">
        <v>1702</v>
      </c>
      <c r="L68" s="357">
        <v>46296</v>
      </c>
      <c r="M68" s="354" t="s">
        <v>12</v>
      </c>
      <c r="N68" s="354" t="s">
        <v>2746</v>
      </c>
      <c r="O68" s="354" t="s">
        <v>2842</v>
      </c>
    </row>
    <row r="69" spans="1:15" ht="58">
      <c r="A69" s="262">
        <v>68</v>
      </c>
      <c r="B69" s="354" t="s">
        <v>2848</v>
      </c>
      <c r="C69" s="354" t="s">
        <v>2067</v>
      </c>
      <c r="D69" s="354" t="s">
        <v>1724</v>
      </c>
      <c r="E69" s="354">
        <v>2</v>
      </c>
      <c r="F69" s="354" t="s">
        <v>14</v>
      </c>
      <c r="G69" s="354" t="s">
        <v>2841</v>
      </c>
      <c r="H69" s="356">
        <v>65.52</v>
      </c>
      <c r="I69" s="356">
        <f t="shared" si="1"/>
        <v>131.04</v>
      </c>
      <c r="J69" s="354" t="s">
        <v>12</v>
      </c>
      <c r="K69" s="354" t="s">
        <v>1702</v>
      </c>
      <c r="L69" s="357">
        <v>46296</v>
      </c>
      <c r="M69" s="354" t="s">
        <v>12</v>
      </c>
      <c r="N69" s="354" t="s">
        <v>2746</v>
      </c>
      <c r="O69" s="354" t="s">
        <v>2842</v>
      </c>
    </row>
    <row r="70" spans="1:15" ht="58">
      <c r="A70" s="262">
        <v>69</v>
      </c>
      <c r="B70" s="354" t="s">
        <v>2849</v>
      </c>
      <c r="C70" s="354" t="s">
        <v>2067</v>
      </c>
      <c r="D70" s="354" t="s">
        <v>1724</v>
      </c>
      <c r="E70" s="354">
        <v>4</v>
      </c>
      <c r="F70" s="354" t="s">
        <v>14</v>
      </c>
      <c r="G70" s="354" t="s">
        <v>2841</v>
      </c>
      <c r="H70" s="356">
        <v>54.6</v>
      </c>
      <c r="I70" s="356">
        <f t="shared" si="1"/>
        <v>218.4</v>
      </c>
      <c r="J70" s="354" t="s">
        <v>12</v>
      </c>
      <c r="K70" s="354" t="s">
        <v>1702</v>
      </c>
      <c r="L70" s="357">
        <v>46296</v>
      </c>
      <c r="M70" s="354" t="s">
        <v>12</v>
      </c>
      <c r="N70" s="354" t="s">
        <v>2746</v>
      </c>
      <c r="O70" s="354" t="s">
        <v>2842</v>
      </c>
    </row>
    <row r="71" spans="1:15" ht="58">
      <c r="A71" s="262">
        <v>70</v>
      </c>
      <c r="B71" s="354" t="s">
        <v>2850</v>
      </c>
      <c r="C71" s="354" t="s">
        <v>2067</v>
      </c>
      <c r="D71" s="354" t="s">
        <v>1724</v>
      </c>
      <c r="E71" s="354">
        <v>6</v>
      </c>
      <c r="F71" s="354" t="s">
        <v>14</v>
      </c>
      <c r="G71" s="354" t="s">
        <v>2841</v>
      </c>
      <c r="H71" s="356">
        <v>38.22</v>
      </c>
      <c r="I71" s="356">
        <f t="shared" si="1"/>
        <v>229.32</v>
      </c>
      <c r="J71" s="354" t="s">
        <v>12</v>
      </c>
      <c r="K71" s="354" t="s">
        <v>1702</v>
      </c>
      <c r="L71" s="357">
        <v>46296</v>
      </c>
      <c r="M71" s="354" t="s">
        <v>12</v>
      </c>
      <c r="N71" s="354" t="s">
        <v>2746</v>
      </c>
      <c r="O71" s="354" t="s">
        <v>2842</v>
      </c>
    </row>
    <row r="72" spans="1:15" ht="58">
      <c r="A72" s="262">
        <v>71</v>
      </c>
      <c r="B72" s="354" t="s">
        <v>2851</v>
      </c>
      <c r="C72" s="354" t="s">
        <v>2067</v>
      </c>
      <c r="D72" s="354" t="s">
        <v>1724</v>
      </c>
      <c r="E72" s="354">
        <v>50</v>
      </c>
      <c r="F72" s="354" t="s">
        <v>2852</v>
      </c>
      <c r="G72" s="354" t="s">
        <v>2841</v>
      </c>
      <c r="H72" s="356">
        <v>6.8795999999999999</v>
      </c>
      <c r="I72" s="356">
        <f t="shared" si="1"/>
        <v>343.98</v>
      </c>
      <c r="J72" s="354" t="s">
        <v>12</v>
      </c>
      <c r="K72" s="354" t="s">
        <v>1702</v>
      </c>
      <c r="L72" s="357">
        <v>46296</v>
      </c>
      <c r="M72" s="354" t="s">
        <v>12</v>
      </c>
      <c r="N72" s="354" t="s">
        <v>2746</v>
      </c>
      <c r="O72" s="354" t="s">
        <v>2842</v>
      </c>
    </row>
    <row r="73" spans="1:15" ht="58">
      <c r="A73" s="262">
        <v>72</v>
      </c>
      <c r="B73" s="354" t="s">
        <v>2853</v>
      </c>
      <c r="C73" s="354" t="s">
        <v>2067</v>
      </c>
      <c r="D73" s="354" t="s">
        <v>1724</v>
      </c>
      <c r="E73" s="354">
        <v>2</v>
      </c>
      <c r="F73" s="354" t="s">
        <v>501</v>
      </c>
      <c r="G73" s="354" t="s">
        <v>2841</v>
      </c>
      <c r="H73" s="356">
        <v>36.036000000000001</v>
      </c>
      <c r="I73" s="356">
        <f t="shared" si="1"/>
        <v>72.072000000000003</v>
      </c>
      <c r="J73" s="354" t="s">
        <v>12</v>
      </c>
      <c r="K73" s="354" t="s">
        <v>1702</v>
      </c>
      <c r="L73" s="357">
        <v>46296</v>
      </c>
      <c r="M73" s="354" t="s">
        <v>12</v>
      </c>
      <c r="N73" s="354" t="s">
        <v>2746</v>
      </c>
      <c r="O73" s="354" t="s">
        <v>2842</v>
      </c>
    </row>
    <row r="74" spans="1:15" ht="58">
      <c r="A74" s="262">
        <v>73</v>
      </c>
      <c r="B74" s="354" t="s">
        <v>2854</v>
      </c>
      <c r="C74" s="354" t="s">
        <v>1721</v>
      </c>
      <c r="D74" s="354" t="s">
        <v>1731</v>
      </c>
      <c r="E74" s="355">
        <v>2</v>
      </c>
      <c r="F74" s="354" t="s">
        <v>14</v>
      </c>
      <c r="G74" s="354" t="s">
        <v>1886</v>
      </c>
      <c r="H74" s="356">
        <v>4505.1552000000001</v>
      </c>
      <c r="I74" s="356">
        <f t="shared" si="1"/>
        <v>9010.3104000000003</v>
      </c>
      <c r="J74" s="354" t="s">
        <v>12</v>
      </c>
      <c r="K74" s="354" t="s">
        <v>1716</v>
      </c>
      <c r="L74" s="357">
        <v>46174</v>
      </c>
      <c r="M74" s="354" t="s">
        <v>12</v>
      </c>
      <c r="N74" s="358" t="s">
        <v>2746</v>
      </c>
      <c r="O74" s="354" t="s">
        <v>2842</v>
      </c>
    </row>
    <row r="75" spans="1:15" ht="58">
      <c r="A75" s="262">
        <v>74</v>
      </c>
      <c r="B75" s="354" t="s">
        <v>2855</v>
      </c>
      <c r="C75" s="354" t="s">
        <v>1721</v>
      </c>
      <c r="D75" s="354" t="s">
        <v>1724</v>
      </c>
      <c r="E75" s="355">
        <v>15</v>
      </c>
      <c r="F75" s="354" t="s">
        <v>14</v>
      </c>
      <c r="G75" s="354" t="s">
        <v>2841</v>
      </c>
      <c r="H75" s="356">
        <v>206.38800000000001</v>
      </c>
      <c r="I75" s="356">
        <f t="shared" si="1"/>
        <v>3095.82</v>
      </c>
      <c r="J75" s="354" t="s">
        <v>12</v>
      </c>
      <c r="K75" s="354" t="s">
        <v>1716</v>
      </c>
      <c r="L75" s="357">
        <v>46174</v>
      </c>
      <c r="M75" s="354" t="s">
        <v>12</v>
      </c>
      <c r="N75" s="358" t="s">
        <v>2746</v>
      </c>
      <c r="O75" s="354" t="s">
        <v>2842</v>
      </c>
    </row>
    <row r="76" spans="1:15" ht="58">
      <c r="A76" s="262">
        <v>75</v>
      </c>
      <c r="B76" s="354" t="s">
        <v>2856</v>
      </c>
      <c r="C76" s="354" t="s">
        <v>1721</v>
      </c>
      <c r="D76" s="354" t="s">
        <v>1731</v>
      </c>
      <c r="E76" s="355">
        <v>2</v>
      </c>
      <c r="F76" s="354" t="s">
        <v>14</v>
      </c>
      <c r="G76" s="354" t="s">
        <v>1886</v>
      </c>
      <c r="H76" s="356">
        <v>1981.3248000000001</v>
      </c>
      <c r="I76" s="356">
        <f t="shared" si="1"/>
        <v>3962.6496000000002</v>
      </c>
      <c r="J76" s="354" t="s">
        <v>12</v>
      </c>
      <c r="K76" s="354" t="s">
        <v>1716</v>
      </c>
      <c r="L76" s="357">
        <v>46174</v>
      </c>
      <c r="M76" s="354" t="s">
        <v>12</v>
      </c>
      <c r="N76" s="358" t="s">
        <v>2746</v>
      </c>
      <c r="O76" s="354" t="s">
        <v>2842</v>
      </c>
    </row>
    <row r="77" spans="1:15" ht="58">
      <c r="A77" s="262">
        <v>76</v>
      </c>
      <c r="B77" s="354" t="s">
        <v>2857</v>
      </c>
      <c r="C77" s="354" t="s">
        <v>1721</v>
      </c>
      <c r="D77" s="354" t="s">
        <v>1724</v>
      </c>
      <c r="E77" s="355">
        <v>15</v>
      </c>
      <c r="F77" s="354" t="s">
        <v>14</v>
      </c>
      <c r="G77" s="354" t="s">
        <v>2841</v>
      </c>
      <c r="H77" s="356">
        <v>147.41999999999999</v>
      </c>
      <c r="I77" s="356">
        <f t="shared" si="1"/>
        <v>2211.2999999999997</v>
      </c>
      <c r="J77" s="354" t="s">
        <v>12</v>
      </c>
      <c r="K77" s="354" t="s">
        <v>1716</v>
      </c>
      <c r="L77" s="357">
        <v>46174</v>
      </c>
      <c r="M77" s="354" t="s">
        <v>12</v>
      </c>
      <c r="N77" s="358" t="s">
        <v>2746</v>
      </c>
      <c r="O77" s="354" t="s">
        <v>2842</v>
      </c>
    </row>
    <row r="78" spans="1:15" ht="58">
      <c r="A78" s="262">
        <v>77</v>
      </c>
      <c r="B78" s="354" t="s">
        <v>2858</v>
      </c>
      <c r="C78" s="354" t="s">
        <v>1721</v>
      </c>
      <c r="D78" s="354" t="s">
        <v>1724</v>
      </c>
      <c r="E78" s="355">
        <v>15</v>
      </c>
      <c r="F78" s="354" t="s">
        <v>14</v>
      </c>
      <c r="G78" s="354" t="s">
        <v>2841</v>
      </c>
      <c r="H78" s="356">
        <v>117.93600000000001</v>
      </c>
      <c r="I78" s="356">
        <f t="shared" si="1"/>
        <v>1769.0400000000002</v>
      </c>
      <c r="J78" s="354" t="s">
        <v>12</v>
      </c>
      <c r="K78" s="354" t="s">
        <v>1716</v>
      </c>
      <c r="L78" s="357">
        <v>46174</v>
      </c>
      <c r="M78" s="354" t="s">
        <v>12</v>
      </c>
      <c r="N78" s="358" t="s">
        <v>2746</v>
      </c>
      <c r="O78" s="354" t="s">
        <v>2842</v>
      </c>
    </row>
    <row r="79" spans="1:15" ht="58">
      <c r="A79" s="262">
        <v>78</v>
      </c>
      <c r="B79" s="354" t="s">
        <v>2859</v>
      </c>
      <c r="C79" s="354" t="s">
        <v>1721</v>
      </c>
      <c r="D79" s="354" t="s">
        <v>1724</v>
      </c>
      <c r="E79" s="355">
        <v>4</v>
      </c>
      <c r="F79" s="354" t="s">
        <v>18</v>
      </c>
      <c r="G79" s="354" t="s">
        <v>2841</v>
      </c>
      <c r="H79" s="356">
        <v>383.29199999999997</v>
      </c>
      <c r="I79" s="356">
        <f t="shared" si="1"/>
        <v>1533.1679999999999</v>
      </c>
      <c r="J79" s="354" t="s">
        <v>12</v>
      </c>
      <c r="K79" s="354" t="s">
        <v>1716</v>
      </c>
      <c r="L79" s="357">
        <v>46174</v>
      </c>
      <c r="M79" s="354" t="s">
        <v>12</v>
      </c>
      <c r="N79" s="358" t="s">
        <v>2746</v>
      </c>
      <c r="O79" s="354" t="s">
        <v>2842</v>
      </c>
    </row>
    <row r="80" spans="1:15" ht="58">
      <c r="A80" s="262">
        <v>79</v>
      </c>
      <c r="B80" s="354" t="s">
        <v>2860</v>
      </c>
      <c r="C80" s="354" t="s">
        <v>1721</v>
      </c>
      <c r="D80" s="354" t="s">
        <v>1724</v>
      </c>
      <c r="E80" s="355">
        <v>2</v>
      </c>
      <c r="F80" s="354" t="s">
        <v>18</v>
      </c>
      <c r="G80" s="354" t="s">
        <v>2841</v>
      </c>
      <c r="H80" s="356">
        <v>330.2208</v>
      </c>
      <c r="I80" s="356">
        <f t="shared" si="1"/>
        <v>660.44159999999999</v>
      </c>
      <c r="J80" s="354" t="s">
        <v>12</v>
      </c>
      <c r="K80" s="354" t="s">
        <v>1716</v>
      </c>
      <c r="L80" s="357">
        <v>46174</v>
      </c>
      <c r="M80" s="354" t="s">
        <v>12</v>
      </c>
      <c r="N80" s="358" t="s">
        <v>2746</v>
      </c>
      <c r="O80" s="354" t="s">
        <v>2842</v>
      </c>
    </row>
    <row r="81" spans="1:15" ht="58">
      <c r="A81" s="262">
        <v>80</v>
      </c>
      <c r="B81" s="354" t="s">
        <v>2861</v>
      </c>
      <c r="C81" s="354" t="s">
        <v>1721</v>
      </c>
      <c r="D81" s="354" t="s">
        <v>1724</v>
      </c>
      <c r="E81" s="355">
        <v>5</v>
      </c>
      <c r="F81" s="354" t="s">
        <v>14</v>
      </c>
      <c r="G81" s="354" t="s">
        <v>2841</v>
      </c>
      <c r="H81" s="356">
        <v>87.272639999999996</v>
      </c>
      <c r="I81" s="356">
        <f t="shared" si="1"/>
        <v>436.36320000000001</v>
      </c>
      <c r="J81" s="354" t="s">
        <v>12</v>
      </c>
      <c r="K81" s="354" t="s">
        <v>1716</v>
      </c>
      <c r="L81" s="357">
        <v>46174</v>
      </c>
      <c r="M81" s="354" t="s">
        <v>12</v>
      </c>
      <c r="N81" s="358" t="s">
        <v>2746</v>
      </c>
      <c r="O81" s="354" t="s">
        <v>2842</v>
      </c>
    </row>
    <row r="82" spans="1:15" ht="58">
      <c r="A82" s="262">
        <v>81</v>
      </c>
      <c r="B82" s="354" t="s">
        <v>2862</v>
      </c>
      <c r="C82" s="354" t="s">
        <v>1721</v>
      </c>
      <c r="D82" s="354" t="s">
        <v>1724</v>
      </c>
      <c r="E82" s="355">
        <v>15</v>
      </c>
      <c r="F82" s="354" t="s">
        <v>14</v>
      </c>
      <c r="G82" s="354" t="s">
        <v>2841</v>
      </c>
      <c r="H82" s="356">
        <v>15.33168</v>
      </c>
      <c r="I82" s="356">
        <f t="shared" si="1"/>
        <v>229.9752</v>
      </c>
      <c r="J82" s="354" t="s">
        <v>12</v>
      </c>
      <c r="K82" s="354" t="s">
        <v>1716</v>
      </c>
      <c r="L82" s="357">
        <v>46174</v>
      </c>
      <c r="M82" s="354" t="s">
        <v>12</v>
      </c>
      <c r="N82" s="358" t="s">
        <v>2746</v>
      </c>
      <c r="O82" s="354" t="s">
        <v>2842</v>
      </c>
    </row>
    <row r="83" spans="1:15" ht="58">
      <c r="A83" s="262">
        <v>82</v>
      </c>
      <c r="B83" s="354" t="s">
        <v>2863</v>
      </c>
      <c r="C83" s="354" t="s">
        <v>1721</v>
      </c>
      <c r="D83" s="354" t="s">
        <v>1724</v>
      </c>
      <c r="E83" s="355">
        <v>15</v>
      </c>
      <c r="F83" s="354" t="s">
        <v>14</v>
      </c>
      <c r="G83" s="354" t="s">
        <v>2841</v>
      </c>
      <c r="H83" s="356">
        <v>15.33168</v>
      </c>
      <c r="I83" s="356">
        <f t="shared" si="1"/>
        <v>229.9752</v>
      </c>
      <c r="J83" s="354" t="s">
        <v>12</v>
      </c>
      <c r="K83" s="354" t="s">
        <v>1716</v>
      </c>
      <c r="L83" s="357">
        <v>46174</v>
      </c>
      <c r="M83" s="354" t="s">
        <v>12</v>
      </c>
      <c r="N83" s="358" t="s">
        <v>2746</v>
      </c>
      <c r="O83" s="354" t="s">
        <v>2842</v>
      </c>
    </row>
    <row r="84" spans="1:15" ht="58">
      <c r="A84" s="262">
        <v>83</v>
      </c>
      <c r="B84" s="354" t="s">
        <v>2864</v>
      </c>
      <c r="C84" s="354" t="s">
        <v>1721</v>
      </c>
      <c r="D84" s="354" t="s">
        <v>1724</v>
      </c>
      <c r="E84" s="355">
        <v>5</v>
      </c>
      <c r="F84" s="354" t="s">
        <v>14</v>
      </c>
      <c r="G84" s="354" t="s">
        <v>2841</v>
      </c>
      <c r="H84" s="356">
        <v>53.071199999999997</v>
      </c>
      <c r="I84" s="356">
        <f t="shared" ref="I84:I147" si="2">E84*H84</f>
        <v>265.35599999999999</v>
      </c>
      <c r="J84" s="354" t="s">
        <v>12</v>
      </c>
      <c r="K84" s="354" t="s">
        <v>1716</v>
      </c>
      <c r="L84" s="357">
        <v>46174</v>
      </c>
      <c r="M84" s="354" t="s">
        <v>12</v>
      </c>
      <c r="N84" s="358" t="s">
        <v>2746</v>
      </c>
      <c r="O84" s="354" t="s">
        <v>2842</v>
      </c>
    </row>
    <row r="85" spans="1:15" ht="29">
      <c r="A85" s="262">
        <v>84</v>
      </c>
      <c r="B85" s="354" t="s">
        <v>2865</v>
      </c>
      <c r="C85" s="354" t="s">
        <v>1721</v>
      </c>
      <c r="D85" s="354" t="s">
        <v>1724</v>
      </c>
      <c r="E85" s="355">
        <v>2</v>
      </c>
      <c r="F85" s="354" t="s">
        <v>14</v>
      </c>
      <c r="G85" s="354" t="s">
        <v>2841</v>
      </c>
      <c r="H85" s="356">
        <v>43.68</v>
      </c>
      <c r="I85" s="356">
        <f t="shared" si="2"/>
        <v>87.36</v>
      </c>
      <c r="J85" s="354" t="s">
        <v>12</v>
      </c>
      <c r="K85" s="354" t="s">
        <v>1729</v>
      </c>
      <c r="L85" s="357">
        <v>46327</v>
      </c>
      <c r="M85" s="354" t="s">
        <v>12</v>
      </c>
      <c r="N85" s="358" t="s">
        <v>2746</v>
      </c>
      <c r="O85" s="354" t="s">
        <v>2780</v>
      </c>
    </row>
    <row r="86" spans="1:15" ht="58">
      <c r="A86" s="262">
        <v>85</v>
      </c>
      <c r="B86" s="354" t="s">
        <v>2866</v>
      </c>
      <c r="C86" s="354" t="s">
        <v>1721</v>
      </c>
      <c r="D86" s="354" t="s">
        <v>1731</v>
      </c>
      <c r="E86" s="355">
        <v>2</v>
      </c>
      <c r="F86" s="354" t="s">
        <v>14</v>
      </c>
      <c r="G86" s="354" t="s">
        <v>1886</v>
      </c>
      <c r="H86" s="356">
        <v>81.900000000000006</v>
      </c>
      <c r="I86" s="356">
        <f t="shared" si="2"/>
        <v>163.80000000000001</v>
      </c>
      <c r="J86" s="354" t="s">
        <v>12</v>
      </c>
      <c r="K86" s="354" t="s">
        <v>1716</v>
      </c>
      <c r="L86" s="357">
        <v>46174</v>
      </c>
      <c r="M86" s="354" t="s">
        <v>12</v>
      </c>
      <c r="N86" s="358" t="s">
        <v>2746</v>
      </c>
      <c r="O86" s="354" t="s">
        <v>2842</v>
      </c>
    </row>
    <row r="87" spans="1:15" ht="43.5">
      <c r="A87" s="262">
        <v>86</v>
      </c>
      <c r="B87" s="354" t="s">
        <v>2867</v>
      </c>
      <c r="C87" s="354" t="s">
        <v>1721</v>
      </c>
      <c r="D87" s="354" t="s">
        <v>1731</v>
      </c>
      <c r="E87" s="355">
        <v>20</v>
      </c>
      <c r="F87" s="354" t="s">
        <v>14</v>
      </c>
      <c r="G87" s="354" t="s">
        <v>2868</v>
      </c>
      <c r="H87" s="356">
        <v>813.54</v>
      </c>
      <c r="I87" s="356">
        <f t="shared" si="2"/>
        <v>16270.8</v>
      </c>
      <c r="J87" s="354" t="s">
        <v>12</v>
      </c>
      <c r="K87" s="354" t="s">
        <v>1729</v>
      </c>
      <c r="L87" s="357">
        <v>46266</v>
      </c>
      <c r="M87" s="354" t="s">
        <v>12</v>
      </c>
      <c r="N87" s="358" t="s">
        <v>2746</v>
      </c>
      <c r="O87" s="354" t="s">
        <v>2869</v>
      </c>
    </row>
    <row r="88" spans="1:15" ht="58">
      <c r="A88" s="262">
        <v>87</v>
      </c>
      <c r="B88" s="354" t="s">
        <v>2870</v>
      </c>
      <c r="C88" s="354" t="s">
        <v>1721</v>
      </c>
      <c r="D88" s="354" t="s">
        <v>1724</v>
      </c>
      <c r="E88" s="355">
        <v>2</v>
      </c>
      <c r="F88" s="354" t="s">
        <v>14</v>
      </c>
      <c r="G88" s="354" t="s">
        <v>2841</v>
      </c>
      <c r="H88" s="356">
        <v>207.48</v>
      </c>
      <c r="I88" s="356">
        <f t="shared" si="2"/>
        <v>414.96</v>
      </c>
      <c r="J88" s="354" t="s">
        <v>12</v>
      </c>
      <c r="K88" s="354" t="s">
        <v>1716</v>
      </c>
      <c r="L88" s="357">
        <v>46054</v>
      </c>
      <c r="M88" s="354" t="s">
        <v>12</v>
      </c>
      <c r="N88" s="358" t="s">
        <v>2746</v>
      </c>
      <c r="O88" s="354" t="s">
        <v>2842</v>
      </c>
    </row>
    <row r="89" spans="1:15" ht="58">
      <c r="A89" s="262">
        <v>88</v>
      </c>
      <c r="B89" s="354" t="s">
        <v>2871</v>
      </c>
      <c r="C89" s="354" t="s">
        <v>1721</v>
      </c>
      <c r="D89" s="354" t="s">
        <v>1724</v>
      </c>
      <c r="E89" s="355">
        <v>2</v>
      </c>
      <c r="F89" s="354" t="s">
        <v>14</v>
      </c>
      <c r="G89" s="354" t="s">
        <v>2841</v>
      </c>
      <c r="H89" s="356">
        <v>100.464</v>
      </c>
      <c r="I89" s="356">
        <f t="shared" si="2"/>
        <v>200.928</v>
      </c>
      <c r="J89" s="354" t="s">
        <v>12</v>
      </c>
      <c r="K89" s="354" t="s">
        <v>1716</v>
      </c>
      <c r="L89" s="357">
        <v>46054</v>
      </c>
      <c r="M89" s="354" t="s">
        <v>12</v>
      </c>
      <c r="N89" s="358" t="s">
        <v>2746</v>
      </c>
      <c r="O89" s="354" t="s">
        <v>2842</v>
      </c>
    </row>
    <row r="90" spans="1:15" ht="58">
      <c r="A90" s="262">
        <v>89</v>
      </c>
      <c r="B90" s="354" t="s">
        <v>2872</v>
      </c>
      <c r="C90" s="354" t="s">
        <v>1721</v>
      </c>
      <c r="D90" s="354" t="s">
        <v>1724</v>
      </c>
      <c r="E90" s="355">
        <v>5</v>
      </c>
      <c r="F90" s="354" t="s">
        <v>14</v>
      </c>
      <c r="G90" s="354" t="s">
        <v>2841</v>
      </c>
      <c r="H90" s="356">
        <v>65.52</v>
      </c>
      <c r="I90" s="356">
        <f t="shared" si="2"/>
        <v>327.59999999999997</v>
      </c>
      <c r="J90" s="354" t="s">
        <v>12</v>
      </c>
      <c r="K90" s="354" t="s">
        <v>1716</v>
      </c>
      <c r="L90" s="357">
        <v>46054</v>
      </c>
      <c r="M90" s="354" t="s">
        <v>12</v>
      </c>
      <c r="N90" s="358" t="s">
        <v>2746</v>
      </c>
      <c r="O90" s="354" t="s">
        <v>2842</v>
      </c>
    </row>
    <row r="91" spans="1:15" ht="58">
      <c r="A91" s="262">
        <v>90</v>
      </c>
      <c r="B91" s="354" t="s">
        <v>2873</v>
      </c>
      <c r="C91" s="354" t="s">
        <v>1721</v>
      </c>
      <c r="D91" s="354" t="s">
        <v>1724</v>
      </c>
      <c r="E91" s="355">
        <v>2</v>
      </c>
      <c r="F91" s="354" t="s">
        <v>14</v>
      </c>
      <c r="G91" s="354" t="s">
        <v>2841</v>
      </c>
      <c r="H91" s="356">
        <v>76.44</v>
      </c>
      <c r="I91" s="356">
        <f t="shared" si="2"/>
        <v>152.88</v>
      </c>
      <c r="J91" s="354" t="s">
        <v>12</v>
      </c>
      <c r="K91" s="354" t="s">
        <v>1716</v>
      </c>
      <c r="L91" s="357">
        <v>46054</v>
      </c>
      <c r="M91" s="354" t="s">
        <v>12</v>
      </c>
      <c r="N91" s="358" t="s">
        <v>2746</v>
      </c>
      <c r="O91" s="354" t="s">
        <v>2842</v>
      </c>
    </row>
    <row r="92" spans="1:15" ht="58">
      <c r="A92" s="262">
        <v>91</v>
      </c>
      <c r="B92" s="354" t="s">
        <v>2874</v>
      </c>
      <c r="C92" s="354" t="s">
        <v>1721</v>
      </c>
      <c r="D92" s="354" t="s">
        <v>1724</v>
      </c>
      <c r="E92" s="355">
        <v>2</v>
      </c>
      <c r="F92" s="354" t="s">
        <v>14</v>
      </c>
      <c r="G92" s="354" t="s">
        <v>2841</v>
      </c>
      <c r="H92" s="356">
        <v>93.912000000000006</v>
      </c>
      <c r="I92" s="356">
        <f t="shared" si="2"/>
        <v>187.82400000000001</v>
      </c>
      <c r="J92" s="354" t="s">
        <v>12</v>
      </c>
      <c r="K92" s="354" t="s">
        <v>1716</v>
      </c>
      <c r="L92" s="357">
        <v>46054</v>
      </c>
      <c r="M92" s="354" t="s">
        <v>12</v>
      </c>
      <c r="N92" s="358" t="s">
        <v>2746</v>
      </c>
      <c r="O92" s="354" t="s">
        <v>2842</v>
      </c>
    </row>
    <row r="93" spans="1:15" ht="58">
      <c r="A93" s="262">
        <v>92</v>
      </c>
      <c r="B93" s="354" t="s">
        <v>2875</v>
      </c>
      <c r="C93" s="354" t="s">
        <v>1721</v>
      </c>
      <c r="D93" s="354" t="s">
        <v>1724</v>
      </c>
      <c r="E93" s="355">
        <v>2</v>
      </c>
      <c r="F93" s="354" t="s">
        <v>14</v>
      </c>
      <c r="G93" s="354" t="s">
        <v>2841</v>
      </c>
      <c r="H93" s="356">
        <v>56.783999999999999</v>
      </c>
      <c r="I93" s="356">
        <f t="shared" si="2"/>
        <v>113.568</v>
      </c>
      <c r="J93" s="354" t="s">
        <v>12</v>
      </c>
      <c r="K93" s="354" t="s">
        <v>1716</v>
      </c>
      <c r="L93" s="357">
        <v>46054</v>
      </c>
      <c r="M93" s="354" t="s">
        <v>12</v>
      </c>
      <c r="N93" s="358" t="s">
        <v>2746</v>
      </c>
      <c r="O93" s="354" t="s">
        <v>2842</v>
      </c>
    </row>
    <row r="94" spans="1:15" ht="58">
      <c r="A94" s="262">
        <v>93</v>
      </c>
      <c r="B94" s="354" t="s">
        <v>2876</v>
      </c>
      <c r="C94" s="354" t="s">
        <v>1721</v>
      </c>
      <c r="D94" s="354" t="s">
        <v>1724</v>
      </c>
      <c r="E94" s="355">
        <v>2</v>
      </c>
      <c r="F94" s="354" t="s">
        <v>14</v>
      </c>
      <c r="G94" s="354" t="s">
        <v>2841</v>
      </c>
      <c r="H94" s="356">
        <v>23.1508368</v>
      </c>
      <c r="I94" s="356">
        <f t="shared" si="2"/>
        <v>46.301673600000001</v>
      </c>
      <c r="J94" s="354" t="s">
        <v>12</v>
      </c>
      <c r="K94" s="354" t="s">
        <v>1716</v>
      </c>
      <c r="L94" s="357">
        <v>46054</v>
      </c>
      <c r="M94" s="354" t="s">
        <v>12</v>
      </c>
      <c r="N94" s="358" t="s">
        <v>2746</v>
      </c>
      <c r="O94" s="354" t="s">
        <v>2842</v>
      </c>
    </row>
    <row r="95" spans="1:15" ht="72.5">
      <c r="A95" s="262">
        <v>94</v>
      </c>
      <c r="B95" s="354" t="s">
        <v>2877</v>
      </c>
      <c r="C95" s="354" t="s">
        <v>13</v>
      </c>
      <c r="D95" s="354" t="s">
        <v>1701</v>
      </c>
      <c r="E95" s="359">
        <v>12</v>
      </c>
      <c r="F95" s="354" t="s">
        <v>153</v>
      </c>
      <c r="G95" s="354" t="s">
        <v>2878</v>
      </c>
      <c r="H95" s="356">
        <v>3150</v>
      </c>
      <c r="I95" s="356">
        <f t="shared" si="2"/>
        <v>37800</v>
      </c>
      <c r="J95" s="354" t="s">
        <v>12</v>
      </c>
      <c r="K95" s="354" t="s">
        <v>1702</v>
      </c>
      <c r="L95" s="357">
        <v>46023</v>
      </c>
      <c r="M95" s="354" t="s">
        <v>2879</v>
      </c>
      <c r="N95" s="354" t="s">
        <v>2746</v>
      </c>
      <c r="O95" s="354" t="s">
        <v>2880</v>
      </c>
    </row>
    <row r="96" spans="1:15" ht="72.5">
      <c r="A96" s="262">
        <v>95</v>
      </c>
      <c r="B96" s="354" t="s">
        <v>2881</v>
      </c>
      <c r="C96" s="354" t="s">
        <v>1721</v>
      </c>
      <c r="D96" s="354" t="s">
        <v>1731</v>
      </c>
      <c r="E96" s="355">
        <v>1</v>
      </c>
      <c r="F96" s="354" t="s">
        <v>14</v>
      </c>
      <c r="G96" s="354" t="s">
        <v>1886</v>
      </c>
      <c r="H96" s="356">
        <v>29090.880000000001</v>
      </c>
      <c r="I96" s="356">
        <f t="shared" si="2"/>
        <v>29090.880000000001</v>
      </c>
      <c r="J96" s="354" t="s">
        <v>12</v>
      </c>
      <c r="K96" s="354" t="s">
        <v>1729</v>
      </c>
      <c r="L96" s="357">
        <v>46296</v>
      </c>
      <c r="M96" s="354" t="s">
        <v>12</v>
      </c>
      <c r="N96" s="358" t="s">
        <v>2746</v>
      </c>
      <c r="O96" s="354" t="s">
        <v>2880</v>
      </c>
    </row>
    <row r="97" spans="1:15" ht="72.5">
      <c r="A97" s="262">
        <v>96</v>
      </c>
      <c r="B97" s="354" t="s">
        <v>2882</v>
      </c>
      <c r="C97" s="354" t="s">
        <v>1721</v>
      </c>
      <c r="D97" s="354" t="s">
        <v>1731</v>
      </c>
      <c r="E97" s="355">
        <v>1</v>
      </c>
      <c r="F97" s="354" t="s">
        <v>14</v>
      </c>
      <c r="G97" s="354" t="s">
        <v>1886</v>
      </c>
      <c r="H97" s="356">
        <v>3122.3883599999999</v>
      </c>
      <c r="I97" s="356">
        <f t="shared" si="2"/>
        <v>3122.3883599999999</v>
      </c>
      <c r="J97" s="354" t="s">
        <v>12</v>
      </c>
      <c r="K97" s="354" t="s">
        <v>1729</v>
      </c>
      <c r="L97" s="357">
        <v>46296</v>
      </c>
      <c r="M97" s="354" t="s">
        <v>12</v>
      </c>
      <c r="N97" s="358" t="s">
        <v>2746</v>
      </c>
      <c r="O97" s="354" t="s">
        <v>2880</v>
      </c>
    </row>
    <row r="98" spans="1:15" ht="72.5">
      <c r="A98" s="262">
        <v>97</v>
      </c>
      <c r="B98" s="354" t="s">
        <v>2883</v>
      </c>
      <c r="C98" s="354" t="s">
        <v>1721</v>
      </c>
      <c r="D98" s="354" t="s">
        <v>1731</v>
      </c>
      <c r="E98" s="355">
        <v>1</v>
      </c>
      <c r="F98" s="354" t="s">
        <v>14</v>
      </c>
      <c r="G98" s="354" t="s">
        <v>1886</v>
      </c>
      <c r="H98" s="356">
        <v>1747.2</v>
      </c>
      <c r="I98" s="356">
        <f t="shared" si="2"/>
        <v>1747.2</v>
      </c>
      <c r="J98" s="354" t="s">
        <v>12</v>
      </c>
      <c r="K98" s="354" t="s">
        <v>1729</v>
      </c>
      <c r="L98" s="357">
        <v>46296</v>
      </c>
      <c r="M98" s="354" t="s">
        <v>12</v>
      </c>
      <c r="N98" s="358" t="s">
        <v>2746</v>
      </c>
      <c r="O98" s="354" t="s">
        <v>2880</v>
      </c>
    </row>
    <row r="99" spans="1:15" ht="29">
      <c r="A99" s="262">
        <v>98</v>
      </c>
      <c r="B99" s="354" t="s">
        <v>2884</v>
      </c>
      <c r="C99" s="354" t="s">
        <v>1721</v>
      </c>
      <c r="D99" s="354" t="s">
        <v>1731</v>
      </c>
      <c r="E99" s="355">
        <v>1</v>
      </c>
      <c r="F99" s="354" t="s">
        <v>14</v>
      </c>
      <c r="G99" s="354" t="s">
        <v>1886</v>
      </c>
      <c r="H99" s="356">
        <v>1381.8604800000001</v>
      </c>
      <c r="I99" s="356">
        <f t="shared" si="2"/>
        <v>1381.8604800000001</v>
      </c>
      <c r="J99" s="354" t="s">
        <v>12</v>
      </c>
      <c r="K99" s="354" t="s">
        <v>1716</v>
      </c>
      <c r="L99" s="357">
        <v>46357</v>
      </c>
      <c r="M99" s="354" t="s">
        <v>12</v>
      </c>
      <c r="N99" s="358" t="s">
        <v>2746</v>
      </c>
      <c r="O99" s="354" t="s">
        <v>2885</v>
      </c>
    </row>
    <row r="100" spans="1:15" ht="43.5">
      <c r="A100" s="262">
        <v>99</v>
      </c>
      <c r="B100" s="354" t="s">
        <v>2886</v>
      </c>
      <c r="C100" s="354" t="s">
        <v>13</v>
      </c>
      <c r="D100" s="354" t="s">
        <v>1714</v>
      </c>
      <c r="E100" s="355">
        <v>1</v>
      </c>
      <c r="F100" s="354" t="s">
        <v>14</v>
      </c>
      <c r="G100" s="354" t="s">
        <v>2887</v>
      </c>
      <c r="H100" s="356">
        <v>1092</v>
      </c>
      <c r="I100" s="356">
        <f t="shared" si="2"/>
        <v>1092</v>
      </c>
      <c r="J100" s="354" t="s">
        <v>12</v>
      </c>
      <c r="K100" s="354" t="s">
        <v>1716</v>
      </c>
      <c r="L100" s="357">
        <v>46082</v>
      </c>
      <c r="M100" s="354" t="s">
        <v>12</v>
      </c>
      <c r="N100" s="358" t="s">
        <v>2746</v>
      </c>
      <c r="O100" s="354" t="s">
        <v>2885</v>
      </c>
    </row>
    <row r="101" spans="1:15" ht="43.5">
      <c r="A101" s="262">
        <v>100</v>
      </c>
      <c r="B101" s="354" t="s">
        <v>2888</v>
      </c>
      <c r="C101" s="354" t="s">
        <v>13</v>
      </c>
      <c r="D101" s="354" t="s">
        <v>1714</v>
      </c>
      <c r="E101" s="355">
        <v>2</v>
      </c>
      <c r="F101" s="354" t="s">
        <v>14</v>
      </c>
      <c r="G101" s="354" t="s">
        <v>2887</v>
      </c>
      <c r="H101" s="356">
        <v>404.04</v>
      </c>
      <c r="I101" s="356">
        <f t="shared" si="2"/>
        <v>808.08</v>
      </c>
      <c r="J101" s="354" t="s">
        <v>12</v>
      </c>
      <c r="K101" s="354" t="s">
        <v>1702</v>
      </c>
      <c r="L101" s="357">
        <v>46082</v>
      </c>
      <c r="M101" s="354" t="s">
        <v>12</v>
      </c>
      <c r="N101" s="358" t="s">
        <v>2746</v>
      </c>
      <c r="O101" s="354" t="s">
        <v>2885</v>
      </c>
    </row>
    <row r="102" spans="1:15" ht="29">
      <c r="A102" s="262">
        <v>101</v>
      </c>
      <c r="B102" s="354" t="s">
        <v>2889</v>
      </c>
      <c r="C102" s="354" t="s">
        <v>13</v>
      </c>
      <c r="D102" s="354" t="s">
        <v>1714</v>
      </c>
      <c r="E102" s="355">
        <v>20</v>
      </c>
      <c r="F102" s="354" t="s">
        <v>14</v>
      </c>
      <c r="G102" s="354" t="s">
        <v>2890</v>
      </c>
      <c r="H102" s="356">
        <v>7.6440000000000001</v>
      </c>
      <c r="I102" s="356">
        <f t="shared" si="2"/>
        <v>152.88</v>
      </c>
      <c r="J102" s="354" t="s">
        <v>12</v>
      </c>
      <c r="K102" s="354" t="s">
        <v>1729</v>
      </c>
      <c r="L102" s="357">
        <v>46143</v>
      </c>
      <c r="M102" s="354" t="s">
        <v>12</v>
      </c>
      <c r="N102" s="358" t="s">
        <v>2746</v>
      </c>
      <c r="O102" s="354" t="s">
        <v>2780</v>
      </c>
    </row>
    <row r="103" spans="1:15" ht="29">
      <c r="A103" s="262">
        <v>102</v>
      </c>
      <c r="B103" s="354" t="s">
        <v>2891</v>
      </c>
      <c r="C103" s="354" t="s">
        <v>1721</v>
      </c>
      <c r="D103" s="354" t="s">
        <v>1724</v>
      </c>
      <c r="E103" s="355">
        <v>1000</v>
      </c>
      <c r="F103" s="354" t="s">
        <v>1746</v>
      </c>
      <c r="G103" s="354" t="s">
        <v>2892</v>
      </c>
      <c r="H103" s="356">
        <v>36.036000000000001</v>
      </c>
      <c r="I103" s="356">
        <f t="shared" si="2"/>
        <v>36036</v>
      </c>
      <c r="J103" s="354" t="s">
        <v>12</v>
      </c>
      <c r="K103" s="354" t="s">
        <v>1716</v>
      </c>
      <c r="L103" s="357">
        <v>46174</v>
      </c>
      <c r="M103" s="354" t="s">
        <v>12</v>
      </c>
      <c r="N103" s="358" t="s">
        <v>2746</v>
      </c>
      <c r="O103" s="354" t="s">
        <v>2893</v>
      </c>
    </row>
    <row r="104" spans="1:15" ht="29">
      <c r="A104" s="262">
        <v>103</v>
      </c>
      <c r="B104" s="354" t="s">
        <v>2894</v>
      </c>
      <c r="C104" s="354" t="s">
        <v>1721</v>
      </c>
      <c r="D104" s="354" t="s">
        <v>1724</v>
      </c>
      <c r="E104" s="355">
        <v>500</v>
      </c>
      <c r="F104" s="354" t="s">
        <v>14</v>
      </c>
      <c r="G104" s="354" t="s">
        <v>2892</v>
      </c>
      <c r="H104" s="356">
        <v>32.76</v>
      </c>
      <c r="I104" s="356">
        <f t="shared" si="2"/>
        <v>16379.999999999998</v>
      </c>
      <c r="J104" s="354" t="s">
        <v>12</v>
      </c>
      <c r="K104" s="354" t="s">
        <v>1716</v>
      </c>
      <c r="L104" s="357">
        <v>46174</v>
      </c>
      <c r="M104" s="354" t="s">
        <v>12</v>
      </c>
      <c r="N104" s="358" t="s">
        <v>2746</v>
      </c>
      <c r="O104" s="354" t="s">
        <v>2893</v>
      </c>
    </row>
    <row r="105" spans="1:15" ht="29">
      <c r="A105" s="262">
        <v>104</v>
      </c>
      <c r="B105" s="354" t="s">
        <v>2895</v>
      </c>
      <c r="C105" s="354" t="s">
        <v>13</v>
      </c>
      <c r="D105" s="354" t="s">
        <v>1714</v>
      </c>
      <c r="E105" s="355">
        <v>5000</v>
      </c>
      <c r="F105" s="354" t="s">
        <v>1746</v>
      </c>
      <c r="G105" s="354" t="s">
        <v>2892</v>
      </c>
      <c r="H105" s="356">
        <v>5.46</v>
      </c>
      <c r="I105" s="356">
        <f t="shared" si="2"/>
        <v>27300</v>
      </c>
      <c r="J105" s="354" t="s">
        <v>12</v>
      </c>
      <c r="K105" s="354" t="s">
        <v>1716</v>
      </c>
      <c r="L105" s="357">
        <v>46174</v>
      </c>
      <c r="M105" s="354" t="s">
        <v>12</v>
      </c>
      <c r="N105" s="358" t="s">
        <v>2746</v>
      </c>
      <c r="O105" s="354" t="s">
        <v>2893</v>
      </c>
    </row>
    <row r="106" spans="1:15" ht="29">
      <c r="A106" s="262">
        <v>105</v>
      </c>
      <c r="B106" s="354" t="s">
        <v>2896</v>
      </c>
      <c r="C106" s="354" t="s">
        <v>1721</v>
      </c>
      <c r="D106" s="354" t="s">
        <v>1724</v>
      </c>
      <c r="E106" s="355">
        <v>4600</v>
      </c>
      <c r="F106" s="354" t="s">
        <v>501</v>
      </c>
      <c r="G106" s="354" t="s">
        <v>2897</v>
      </c>
      <c r="H106" s="356">
        <v>4.363632</v>
      </c>
      <c r="I106" s="356">
        <f t="shared" si="2"/>
        <v>20072.707200000001</v>
      </c>
      <c r="J106" s="354" t="s">
        <v>12</v>
      </c>
      <c r="K106" s="354" t="s">
        <v>1716</v>
      </c>
      <c r="L106" s="357">
        <v>46235</v>
      </c>
      <c r="M106" s="354" t="s">
        <v>12</v>
      </c>
      <c r="N106" s="358" t="s">
        <v>2746</v>
      </c>
      <c r="O106" s="354" t="s">
        <v>2898</v>
      </c>
    </row>
    <row r="107" spans="1:15" ht="29">
      <c r="A107" s="262">
        <v>106</v>
      </c>
      <c r="B107" s="354" t="s">
        <v>2899</v>
      </c>
      <c r="C107" s="354" t="s">
        <v>1721</v>
      </c>
      <c r="D107" s="354" t="s">
        <v>1724</v>
      </c>
      <c r="E107" s="355">
        <v>15</v>
      </c>
      <c r="F107" s="354" t="s">
        <v>285</v>
      </c>
      <c r="G107" s="354" t="s">
        <v>2897</v>
      </c>
      <c r="H107" s="356">
        <v>1223.04</v>
      </c>
      <c r="I107" s="356">
        <f t="shared" si="2"/>
        <v>18345.599999999999</v>
      </c>
      <c r="J107" s="354" t="s">
        <v>12</v>
      </c>
      <c r="K107" s="354" t="s">
        <v>1716</v>
      </c>
      <c r="L107" s="357">
        <v>46235</v>
      </c>
      <c r="M107" s="354" t="s">
        <v>12</v>
      </c>
      <c r="N107" s="358" t="s">
        <v>2746</v>
      </c>
      <c r="O107" s="354" t="s">
        <v>2898</v>
      </c>
    </row>
    <row r="108" spans="1:15" ht="29">
      <c r="A108" s="262">
        <v>107</v>
      </c>
      <c r="B108" s="354" t="s">
        <v>2900</v>
      </c>
      <c r="C108" s="354" t="s">
        <v>1721</v>
      </c>
      <c r="D108" s="354" t="s">
        <v>1724</v>
      </c>
      <c r="E108" s="355">
        <v>180</v>
      </c>
      <c r="F108" s="354" t="s">
        <v>501</v>
      </c>
      <c r="G108" s="354" t="s">
        <v>2897</v>
      </c>
      <c r="H108" s="356">
        <v>67.5537408</v>
      </c>
      <c r="I108" s="356">
        <f t="shared" si="2"/>
        <v>12159.673344000001</v>
      </c>
      <c r="J108" s="354" t="s">
        <v>12</v>
      </c>
      <c r="K108" s="354" t="s">
        <v>1716</v>
      </c>
      <c r="L108" s="357">
        <v>46235</v>
      </c>
      <c r="M108" s="354" t="s">
        <v>12</v>
      </c>
      <c r="N108" s="358" t="s">
        <v>2746</v>
      </c>
      <c r="O108" s="354" t="s">
        <v>2898</v>
      </c>
    </row>
    <row r="109" spans="1:15" ht="29">
      <c r="A109" s="262">
        <v>108</v>
      </c>
      <c r="B109" s="354" t="s">
        <v>2901</v>
      </c>
      <c r="C109" s="354" t="s">
        <v>1721</v>
      </c>
      <c r="D109" s="354" t="s">
        <v>1724</v>
      </c>
      <c r="E109" s="355">
        <v>12000</v>
      </c>
      <c r="F109" s="354" t="s">
        <v>501</v>
      </c>
      <c r="G109" s="354" t="s">
        <v>2897</v>
      </c>
      <c r="H109" s="356">
        <v>0.94348799999999999</v>
      </c>
      <c r="I109" s="356">
        <f t="shared" si="2"/>
        <v>11321.856</v>
      </c>
      <c r="J109" s="354" t="s">
        <v>12</v>
      </c>
      <c r="K109" s="354" t="s">
        <v>1716</v>
      </c>
      <c r="L109" s="357">
        <v>46235</v>
      </c>
      <c r="M109" s="354" t="s">
        <v>12</v>
      </c>
      <c r="N109" s="358" t="s">
        <v>2746</v>
      </c>
      <c r="O109" s="354" t="s">
        <v>2898</v>
      </c>
    </row>
    <row r="110" spans="1:15" ht="29">
      <c r="A110" s="262">
        <v>109</v>
      </c>
      <c r="B110" s="354" t="s">
        <v>2902</v>
      </c>
      <c r="C110" s="354" t="s">
        <v>1721</v>
      </c>
      <c r="D110" s="354" t="s">
        <v>1724</v>
      </c>
      <c r="E110" s="355">
        <f>100</f>
        <v>100</v>
      </c>
      <c r="F110" s="354" t="s">
        <v>501</v>
      </c>
      <c r="G110" s="354" t="s">
        <v>2897</v>
      </c>
      <c r="H110" s="356">
        <v>23.587199999999999</v>
      </c>
      <c r="I110" s="356">
        <f t="shared" si="2"/>
        <v>2358.7199999999998</v>
      </c>
      <c r="J110" s="354" t="s">
        <v>12</v>
      </c>
      <c r="K110" s="354" t="s">
        <v>1716</v>
      </c>
      <c r="L110" s="357">
        <v>46235</v>
      </c>
      <c r="M110" s="354" t="s">
        <v>12</v>
      </c>
      <c r="N110" s="358" t="s">
        <v>2746</v>
      </c>
      <c r="O110" s="354" t="s">
        <v>2898</v>
      </c>
    </row>
    <row r="111" spans="1:15" ht="29">
      <c r="A111" s="262">
        <v>110</v>
      </c>
      <c r="B111" s="354" t="s">
        <v>2903</v>
      </c>
      <c r="C111" s="354" t="s">
        <v>1721</v>
      </c>
      <c r="D111" s="354" t="s">
        <v>1724</v>
      </c>
      <c r="E111" s="355">
        <v>2</v>
      </c>
      <c r="F111" s="354" t="s">
        <v>501</v>
      </c>
      <c r="G111" s="354" t="s">
        <v>2897</v>
      </c>
      <c r="H111" s="356">
        <v>91.990080000000006</v>
      </c>
      <c r="I111" s="356">
        <f t="shared" si="2"/>
        <v>183.98016000000001</v>
      </c>
      <c r="J111" s="354" t="s">
        <v>12</v>
      </c>
      <c r="K111" s="354" t="s">
        <v>1716</v>
      </c>
      <c r="L111" s="357">
        <v>46235</v>
      </c>
      <c r="M111" s="354" t="s">
        <v>12</v>
      </c>
      <c r="N111" s="358" t="s">
        <v>2746</v>
      </c>
      <c r="O111" s="354" t="s">
        <v>2898</v>
      </c>
    </row>
    <row r="112" spans="1:15" ht="43.5">
      <c r="A112" s="262">
        <v>111</v>
      </c>
      <c r="B112" s="354" t="s">
        <v>2904</v>
      </c>
      <c r="C112" s="354" t="s">
        <v>1721</v>
      </c>
      <c r="D112" s="354" t="s">
        <v>1724</v>
      </c>
      <c r="E112" s="355">
        <v>10</v>
      </c>
      <c r="F112" s="354" t="s">
        <v>2905</v>
      </c>
      <c r="G112" s="354" t="s">
        <v>2897</v>
      </c>
      <c r="H112" s="356">
        <v>229.32</v>
      </c>
      <c r="I112" s="356">
        <f t="shared" si="2"/>
        <v>2293.1999999999998</v>
      </c>
      <c r="J112" s="354" t="s">
        <v>12</v>
      </c>
      <c r="K112" s="354" t="s">
        <v>1716</v>
      </c>
      <c r="L112" s="357">
        <v>46235</v>
      </c>
      <c r="M112" s="354" t="s">
        <v>12</v>
      </c>
      <c r="N112" s="358" t="s">
        <v>2746</v>
      </c>
      <c r="O112" s="354" t="s">
        <v>2906</v>
      </c>
    </row>
    <row r="113" spans="1:15" ht="43.5">
      <c r="A113" s="262">
        <v>112</v>
      </c>
      <c r="B113" s="354" t="s">
        <v>2907</v>
      </c>
      <c r="C113" s="354" t="s">
        <v>1721</v>
      </c>
      <c r="D113" s="354" t="s">
        <v>1724</v>
      </c>
      <c r="E113" s="355">
        <v>10</v>
      </c>
      <c r="F113" s="354" t="s">
        <v>2905</v>
      </c>
      <c r="G113" s="354" t="s">
        <v>2897</v>
      </c>
      <c r="H113" s="356">
        <v>196.99680000000001</v>
      </c>
      <c r="I113" s="356">
        <f t="shared" si="2"/>
        <v>1969.9680000000001</v>
      </c>
      <c r="J113" s="354" t="s">
        <v>12</v>
      </c>
      <c r="K113" s="354" t="s">
        <v>1716</v>
      </c>
      <c r="L113" s="357">
        <v>46235</v>
      </c>
      <c r="M113" s="354" t="s">
        <v>12</v>
      </c>
      <c r="N113" s="358" t="s">
        <v>2746</v>
      </c>
      <c r="O113" s="354" t="s">
        <v>2906</v>
      </c>
    </row>
    <row r="114" spans="1:15" ht="72.5">
      <c r="A114" s="262">
        <v>113</v>
      </c>
      <c r="B114" s="354" t="s">
        <v>2908</v>
      </c>
      <c r="C114" s="354" t="s">
        <v>13</v>
      </c>
      <c r="D114" s="354" t="s">
        <v>1714</v>
      </c>
      <c r="E114" s="355">
        <v>2</v>
      </c>
      <c r="F114" s="354" t="s">
        <v>14</v>
      </c>
      <c r="G114" s="354" t="s">
        <v>2909</v>
      </c>
      <c r="H114" s="356">
        <v>43680</v>
      </c>
      <c r="I114" s="356">
        <f t="shared" si="2"/>
        <v>87360</v>
      </c>
      <c r="J114" s="354" t="s">
        <v>12</v>
      </c>
      <c r="K114" s="354" t="s">
        <v>1729</v>
      </c>
      <c r="L114" s="357">
        <v>46174</v>
      </c>
      <c r="M114" s="354" t="s">
        <v>12</v>
      </c>
      <c r="N114" s="358" t="s">
        <v>2746</v>
      </c>
      <c r="O114" s="354" t="s">
        <v>2910</v>
      </c>
    </row>
    <row r="115" spans="1:15" ht="43.5">
      <c r="A115" s="262">
        <v>114</v>
      </c>
      <c r="B115" s="354" t="s">
        <v>2911</v>
      </c>
      <c r="C115" s="354" t="s">
        <v>13</v>
      </c>
      <c r="D115" s="354" t="s">
        <v>1714</v>
      </c>
      <c r="E115" s="355">
        <v>10</v>
      </c>
      <c r="F115" s="354" t="s">
        <v>14</v>
      </c>
      <c r="G115" s="354" t="s">
        <v>2909</v>
      </c>
      <c r="H115" s="356">
        <v>196.56</v>
      </c>
      <c r="I115" s="356">
        <f t="shared" si="2"/>
        <v>1965.6</v>
      </c>
      <c r="J115" s="354" t="s">
        <v>12</v>
      </c>
      <c r="K115" s="354" t="s">
        <v>1716</v>
      </c>
      <c r="L115" s="357">
        <v>46174</v>
      </c>
      <c r="M115" s="354" t="s">
        <v>12</v>
      </c>
      <c r="N115" s="358" t="s">
        <v>2746</v>
      </c>
      <c r="O115" s="354" t="s">
        <v>2912</v>
      </c>
    </row>
    <row r="116" spans="1:15" ht="43.5">
      <c r="A116" s="262">
        <v>115</v>
      </c>
      <c r="B116" s="354" t="s">
        <v>2913</v>
      </c>
      <c r="C116" s="354" t="s">
        <v>13</v>
      </c>
      <c r="D116" s="354" t="s">
        <v>1714</v>
      </c>
      <c r="E116" s="355">
        <v>10</v>
      </c>
      <c r="F116" s="354" t="s">
        <v>14</v>
      </c>
      <c r="G116" s="354" t="s">
        <v>2909</v>
      </c>
      <c r="H116" s="356">
        <v>196.56</v>
      </c>
      <c r="I116" s="356">
        <f t="shared" si="2"/>
        <v>1965.6</v>
      </c>
      <c r="J116" s="354" t="s">
        <v>12</v>
      </c>
      <c r="K116" s="354" t="s">
        <v>1716</v>
      </c>
      <c r="L116" s="357">
        <v>46174</v>
      </c>
      <c r="M116" s="354" t="s">
        <v>12</v>
      </c>
      <c r="N116" s="358" t="s">
        <v>2746</v>
      </c>
      <c r="O116" s="354" t="s">
        <v>2914</v>
      </c>
    </row>
    <row r="117" spans="1:15" ht="43.5">
      <c r="A117" s="262">
        <v>116</v>
      </c>
      <c r="B117" s="354" t="s">
        <v>2915</v>
      </c>
      <c r="C117" s="354" t="s">
        <v>13</v>
      </c>
      <c r="D117" s="354" t="s">
        <v>1714</v>
      </c>
      <c r="E117" s="355">
        <v>5</v>
      </c>
      <c r="F117" s="354" t="s">
        <v>14</v>
      </c>
      <c r="G117" s="354" t="s">
        <v>2909</v>
      </c>
      <c r="H117" s="356">
        <v>196.56</v>
      </c>
      <c r="I117" s="356">
        <f t="shared" si="2"/>
        <v>982.8</v>
      </c>
      <c r="J117" s="354" t="s">
        <v>12</v>
      </c>
      <c r="K117" s="354" t="s">
        <v>1716</v>
      </c>
      <c r="L117" s="357">
        <v>46174</v>
      </c>
      <c r="M117" s="354" t="s">
        <v>12</v>
      </c>
      <c r="N117" s="358" t="s">
        <v>2746</v>
      </c>
      <c r="O117" s="354" t="s">
        <v>2912</v>
      </c>
    </row>
    <row r="118" spans="1:15" ht="43.5">
      <c r="A118" s="262">
        <v>117</v>
      </c>
      <c r="B118" s="354" t="s">
        <v>2916</v>
      </c>
      <c r="C118" s="354" t="s">
        <v>13</v>
      </c>
      <c r="D118" s="354" t="s">
        <v>1714</v>
      </c>
      <c r="E118" s="355">
        <v>5</v>
      </c>
      <c r="F118" s="354" t="s">
        <v>14</v>
      </c>
      <c r="G118" s="354" t="s">
        <v>2909</v>
      </c>
      <c r="H118" s="356">
        <v>196.56</v>
      </c>
      <c r="I118" s="356">
        <f t="shared" si="2"/>
        <v>982.8</v>
      </c>
      <c r="J118" s="354" t="s">
        <v>12</v>
      </c>
      <c r="K118" s="354" t="s">
        <v>1716</v>
      </c>
      <c r="L118" s="357">
        <v>46174</v>
      </c>
      <c r="M118" s="354" t="s">
        <v>12</v>
      </c>
      <c r="N118" s="358" t="s">
        <v>2746</v>
      </c>
      <c r="O118" s="354" t="s">
        <v>2912</v>
      </c>
    </row>
    <row r="119" spans="1:15" ht="43.5">
      <c r="A119" s="262">
        <v>118</v>
      </c>
      <c r="B119" s="354" t="s">
        <v>2917</v>
      </c>
      <c r="C119" s="354" t="s">
        <v>13</v>
      </c>
      <c r="D119" s="354" t="s">
        <v>1714</v>
      </c>
      <c r="E119" s="355">
        <v>3</v>
      </c>
      <c r="F119" s="354" t="s">
        <v>14</v>
      </c>
      <c r="G119" s="354" t="s">
        <v>2909</v>
      </c>
      <c r="H119" s="356">
        <v>240.24</v>
      </c>
      <c r="I119" s="356">
        <f t="shared" si="2"/>
        <v>720.72</v>
      </c>
      <c r="J119" s="354" t="s">
        <v>12</v>
      </c>
      <c r="K119" s="354" t="s">
        <v>1729</v>
      </c>
      <c r="L119" s="357">
        <v>46174</v>
      </c>
      <c r="M119" s="354" t="s">
        <v>12</v>
      </c>
      <c r="N119" s="358" t="s">
        <v>2746</v>
      </c>
      <c r="O119" s="354" t="s">
        <v>2910</v>
      </c>
    </row>
    <row r="120" spans="1:15" ht="58">
      <c r="A120" s="262">
        <v>119</v>
      </c>
      <c r="B120" s="354" t="s">
        <v>2918</v>
      </c>
      <c r="C120" s="354" t="s">
        <v>13</v>
      </c>
      <c r="D120" s="354" t="s">
        <v>1714</v>
      </c>
      <c r="E120" s="355">
        <v>100</v>
      </c>
      <c r="F120" s="354" t="s">
        <v>1746</v>
      </c>
      <c r="G120" s="354" t="s">
        <v>1741</v>
      </c>
      <c r="H120" s="356">
        <v>112.03919999999999</v>
      </c>
      <c r="I120" s="356">
        <f t="shared" si="2"/>
        <v>11203.92</v>
      </c>
      <c r="J120" s="354" t="s">
        <v>12</v>
      </c>
      <c r="K120" s="354" t="s">
        <v>1729</v>
      </c>
      <c r="L120" s="357">
        <v>46082</v>
      </c>
      <c r="M120" s="354" t="s">
        <v>12</v>
      </c>
      <c r="N120" s="358" t="s">
        <v>2746</v>
      </c>
      <c r="O120" s="354" t="s">
        <v>2919</v>
      </c>
    </row>
    <row r="121" spans="1:15" ht="29">
      <c r="A121" s="262">
        <v>120</v>
      </c>
      <c r="B121" s="354" t="s">
        <v>2920</v>
      </c>
      <c r="C121" s="354" t="s">
        <v>13</v>
      </c>
      <c r="D121" s="354" t="s">
        <v>1714</v>
      </c>
      <c r="E121" s="355">
        <v>50</v>
      </c>
      <c r="F121" s="354" t="s">
        <v>1746</v>
      </c>
      <c r="G121" s="354" t="s">
        <v>1741</v>
      </c>
      <c r="H121" s="356">
        <v>89.631360000000001</v>
      </c>
      <c r="I121" s="356">
        <f t="shared" si="2"/>
        <v>4481.5680000000002</v>
      </c>
      <c r="J121" s="354" t="s">
        <v>12</v>
      </c>
      <c r="K121" s="354" t="s">
        <v>1702</v>
      </c>
      <c r="L121" s="357">
        <v>46082</v>
      </c>
      <c r="M121" s="354" t="s">
        <v>12</v>
      </c>
      <c r="N121" s="358" t="s">
        <v>2746</v>
      </c>
      <c r="O121" s="354" t="s">
        <v>2807</v>
      </c>
    </row>
    <row r="122" spans="1:15" ht="43.5">
      <c r="A122" s="262">
        <v>121</v>
      </c>
      <c r="B122" s="354" t="s">
        <v>2921</v>
      </c>
      <c r="C122" s="354" t="s">
        <v>13</v>
      </c>
      <c r="D122" s="354" t="s">
        <v>1714</v>
      </c>
      <c r="E122" s="355">
        <v>5000</v>
      </c>
      <c r="F122" s="354" t="s">
        <v>14</v>
      </c>
      <c r="G122" s="354" t="s">
        <v>1741</v>
      </c>
      <c r="H122" s="356">
        <v>0.88451999999999997</v>
      </c>
      <c r="I122" s="356">
        <f t="shared" si="2"/>
        <v>4422.5999999999995</v>
      </c>
      <c r="J122" s="354" t="s">
        <v>12</v>
      </c>
      <c r="K122" s="354" t="s">
        <v>1729</v>
      </c>
      <c r="L122" s="357">
        <v>46082</v>
      </c>
      <c r="M122" s="354" t="s">
        <v>12</v>
      </c>
      <c r="N122" s="358" t="s">
        <v>2746</v>
      </c>
      <c r="O122" s="354" t="s">
        <v>2922</v>
      </c>
    </row>
    <row r="123" spans="1:15" ht="29">
      <c r="A123" s="262">
        <v>122</v>
      </c>
      <c r="B123" s="354" t="s">
        <v>2923</v>
      </c>
      <c r="C123" s="354" t="s">
        <v>13</v>
      </c>
      <c r="D123" s="354" t="s">
        <v>1714</v>
      </c>
      <c r="E123" s="355">
        <v>250</v>
      </c>
      <c r="F123" s="354" t="s">
        <v>14</v>
      </c>
      <c r="G123" s="354" t="s">
        <v>1741</v>
      </c>
      <c r="H123" s="356">
        <v>13.739544</v>
      </c>
      <c r="I123" s="356">
        <f t="shared" si="2"/>
        <v>3434.886</v>
      </c>
      <c r="J123" s="354" t="s">
        <v>12</v>
      </c>
      <c r="K123" s="354" t="s">
        <v>1729</v>
      </c>
      <c r="L123" s="357">
        <v>46082</v>
      </c>
      <c r="M123" s="354" t="s">
        <v>12</v>
      </c>
      <c r="N123" s="358" t="s">
        <v>2746</v>
      </c>
      <c r="O123" s="354" t="s">
        <v>2924</v>
      </c>
    </row>
    <row r="124" spans="1:15" ht="29">
      <c r="A124" s="262">
        <v>123</v>
      </c>
      <c r="B124" s="354" t="s">
        <v>2925</v>
      </c>
      <c r="C124" s="354" t="s">
        <v>13</v>
      </c>
      <c r="D124" s="354" t="s">
        <v>1714</v>
      </c>
      <c r="E124" s="355">
        <v>100</v>
      </c>
      <c r="F124" s="354" t="s">
        <v>14</v>
      </c>
      <c r="G124" s="354" t="s">
        <v>1741</v>
      </c>
      <c r="H124" s="356">
        <v>14.742000000000001</v>
      </c>
      <c r="I124" s="356">
        <f t="shared" si="2"/>
        <v>1474.2</v>
      </c>
      <c r="J124" s="354" t="s">
        <v>12</v>
      </c>
      <c r="K124" s="354" t="s">
        <v>1729</v>
      </c>
      <c r="L124" s="357">
        <v>46082</v>
      </c>
      <c r="M124" s="354" t="s">
        <v>12</v>
      </c>
      <c r="N124" s="358" t="s">
        <v>2746</v>
      </c>
      <c r="O124" s="354" t="s">
        <v>2924</v>
      </c>
    </row>
    <row r="125" spans="1:15" ht="43.5">
      <c r="A125" s="262">
        <v>124</v>
      </c>
      <c r="B125" s="354" t="s">
        <v>2926</v>
      </c>
      <c r="C125" s="354" t="s">
        <v>13</v>
      </c>
      <c r="D125" s="354" t="s">
        <v>1714</v>
      </c>
      <c r="E125" s="355">
        <v>250</v>
      </c>
      <c r="F125" s="354" t="s">
        <v>14</v>
      </c>
      <c r="G125" s="354" t="s">
        <v>1741</v>
      </c>
      <c r="H125" s="356">
        <v>5.0287910399999998</v>
      </c>
      <c r="I125" s="356">
        <f t="shared" si="2"/>
        <v>1257.19776</v>
      </c>
      <c r="J125" s="354" t="s">
        <v>12</v>
      </c>
      <c r="K125" s="354" t="s">
        <v>1729</v>
      </c>
      <c r="L125" s="357">
        <v>46082</v>
      </c>
      <c r="M125" s="354" t="s">
        <v>12</v>
      </c>
      <c r="N125" s="358" t="s">
        <v>2746</v>
      </c>
      <c r="O125" s="354" t="s">
        <v>2924</v>
      </c>
    </row>
    <row r="126" spans="1:15" ht="43.5">
      <c r="A126" s="262">
        <v>125</v>
      </c>
      <c r="B126" s="354" t="s">
        <v>2927</v>
      </c>
      <c r="C126" s="354" t="s">
        <v>13</v>
      </c>
      <c r="D126" s="354" t="s">
        <v>1714</v>
      </c>
      <c r="E126" s="355">
        <v>30</v>
      </c>
      <c r="F126" s="354" t="s">
        <v>1746</v>
      </c>
      <c r="G126" s="354" t="s">
        <v>1741</v>
      </c>
      <c r="H126" s="356">
        <v>47.174399999999999</v>
      </c>
      <c r="I126" s="356">
        <f t="shared" si="2"/>
        <v>1415.232</v>
      </c>
      <c r="J126" s="354" t="s">
        <v>12</v>
      </c>
      <c r="K126" s="354" t="s">
        <v>1729</v>
      </c>
      <c r="L126" s="357">
        <v>46082</v>
      </c>
      <c r="M126" s="354" t="s">
        <v>12</v>
      </c>
      <c r="N126" s="358" t="s">
        <v>2746</v>
      </c>
      <c r="O126" s="354" t="s">
        <v>2924</v>
      </c>
    </row>
    <row r="127" spans="1:15" ht="29">
      <c r="A127" s="262">
        <v>126</v>
      </c>
      <c r="B127" s="354" t="s">
        <v>2928</v>
      </c>
      <c r="C127" s="354" t="s">
        <v>13</v>
      </c>
      <c r="D127" s="354" t="s">
        <v>1714</v>
      </c>
      <c r="E127" s="355">
        <v>30</v>
      </c>
      <c r="F127" s="354" t="s">
        <v>1746</v>
      </c>
      <c r="G127" s="354" t="s">
        <v>1741</v>
      </c>
      <c r="H127" s="356">
        <v>42.456960000000002</v>
      </c>
      <c r="I127" s="356">
        <f t="shared" si="2"/>
        <v>1273.7088000000001</v>
      </c>
      <c r="J127" s="354" t="s">
        <v>12</v>
      </c>
      <c r="K127" s="354" t="s">
        <v>1729</v>
      </c>
      <c r="L127" s="357">
        <v>46082</v>
      </c>
      <c r="M127" s="354" t="s">
        <v>12</v>
      </c>
      <c r="N127" s="358" t="s">
        <v>2746</v>
      </c>
      <c r="O127" s="354" t="s">
        <v>2924</v>
      </c>
    </row>
    <row r="128" spans="1:15" ht="29">
      <c r="A128" s="262">
        <v>127</v>
      </c>
      <c r="B128" s="354" t="s">
        <v>2929</v>
      </c>
      <c r="C128" s="354" t="s">
        <v>13</v>
      </c>
      <c r="D128" s="354" t="s">
        <v>1714</v>
      </c>
      <c r="E128" s="355">
        <v>3000</v>
      </c>
      <c r="F128" s="354" t="s">
        <v>14</v>
      </c>
      <c r="G128" s="354" t="s">
        <v>1741</v>
      </c>
      <c r="H128" s="356">
        <v>0.117936</v>
      </c>
      <c r="I128" s="356">
        <f t="shared" si="2"/>
        <v>353.80799999999999</v>
      </c>
      <c r="J128" s="354" t="s">
        <v>12</v>
      </c>
      <c r="K128" s="354" t="s">
        <v>1729</v>
      </c>
      <c r="L128" s="357">
        <v>46082</v>
      </c>
      <c r="M128" s="354" t="s">
        <v>12</v>
      </c>
      <c r="N128" s="358" t="s">
        <v>2746</v>
      </c>
      <c r="O128" s="354" t="s">
        <v>2924</v>
      </c>
    </row>
    <row r="129" spans="1:15" ht="43.5">
      <c r="A129" s="262">
        <v>128</v>
      </c>
      <c r="B129" s="354" t="s">
        <v>2930</v>
      </c>
      <c r="C129" s="354" t="s">
        <v>13</v>
      </c>
      <c r="D129" s="354" t="s">
        <v>1714</v>
      </c>
      <c r="E129" s="355">
        <v>500</v>
      </c>
      <c r="F129" s="354" t="s">
        <v>14</v>
      </c>
      <c r="G129" s="354" t="s">
        <v>1741</v>
      </c>
      <c r="H129" s="356">
        <v>0.1297296</v>
      </c>
      <c r="I129" s="356">
        <f t="shared" si="2"/>
        <v>64.864800000000002</v>
      </c>
      <c r="J129" s="354" t="s">
        <v>12</v>
      </c>
      <c r="K129" s="354" t="s">
        <v>1729</v>
      </c>
      <c r="L129" s="357">
        <v>46082</v>
      </c>
      <c r="M129" s="354" t="s">
        <v>12</v>
      </c>
      <c r="N129" s="358" t="s">
        <v>2746</v>
      </c>
      <c r="O129" s="354" t="s">
        <v>2924</v>
      </c>
    </row>
    <row r="130" spans="1:15" ht="29">
      <c r="A130" s="262">
        <v>129</v>
      </c>
      <c r="B130" s="354" t="s">
        <v>2931</v>
      </c>
      <c r="C130" s="354" t="s">
        <v>13</v>
      </c>
      <c r="D130" s="354" t="s">
        <v>1714</v>
      </c>
      <c r="E130" s="355">
        <v>10</v>
      </c>
      <c r="F130" s="354" t="s">
        <v>14</v>
      </c>
      <c r="G130" s="354" t="s">
        <v>2932</v>
      </c>
      <c r="H130" s="356">
        <v>49.14</v>
      </c>
      <c r="I130" s="356">
        <f t="shared" si="2"/>
        <v>491.4</v>
      </c>
      <c r="J130" s="354" t="s">
        <v>12</v>
      </c>
      <c r="K130" s="354" t="s">
        <v>1729</v>
      </c>
      <c r="L130" s="357">
        <v>46082</v>
      </c>
      <c r="M130" s="354" t="s">
        <v>12</v>
      </c>
      <c r="N130" s="358" t="s">
        <v>2746</v>
      </c>
      <c r="O130" s="354" t="s">
        <v>2780</v>
      </c>
    </row>
    <row r="131" spans="1:15" ht="58">
      <c r="A131" s="262">
        <v>130</v>
      </c>
      <c r="B131" s="354" t="s">
        <v>2933</v>
      </c>
      <c r="C131" s="354" t="s">
        <v>1721</v>
      </c>
      <c r="D131" s="354" t="s">
        <v>1731</v>
      </c>
      <c r="E131" s="355">
        <v>15</v>
      </c>
      <c r="F131" s="354" t="s">
        <v>14</v>
      </c>
      <c r="G131" s="354" t="s">
        <v>1904</v>
      </c>
      <c r="H131" s="356">
        <v>556.91999999999996</v>
      </c>
      <c r="I131" s="356">
        <f t="shared" si="2"/>
        <v>8353.7999999999993</v>
      </c>
      <c r="J131" s="354" t="s">
        <v>12</v>
      </c>
      <c r="K131" s="354" t="s">
        <v>1702</v>
      </c>
      <c r="L131" s="357">
        <v>46113</v>
      </c>
      <c r="M131" s="354" t="s">
        <v>12</v>
      </c>
      <c r="N131" s="358" t="s">
        <v>2746</v>
      </c>
      <c r="O131" s="354" t="s">
        <v>2934</v>
      </c>
    </row>
    <row r="132" spans="1:15" ht="29">
      <c r="A132" s="262">
        <v>131</v>
      </c>
      <c r="B132" s="354" t="s">
        <v>2935</v>
      </c>
      <c r="C132" s="354" t="s">
        <v>1721</v>
      </c>
      <c r="D132" s="354" t="s">
        <v>1731</v>
      </c>
      <c r="E132" s="355">
        <v>10</v>
      </c>
      <c r="F132" s="354" t="s">
        <v>14</v>
      </c>
      <c r="G132" s="354" t="s">
        <v>1904</v>
      </c>
      <c r="H132" s="356">
        <v>322.12907999999999</v>
      </c>
      <c r="I132" s="356">
        <f t="shared" si="2"/>
        <v>3221.2907999999998</v>
      </c>
      <c r="J132" s="354" t="s">
        <v>12</v>
      </c>
      <c r="K132" s="354" t="s">
        <v>1702</v>
      </c>
      <c r="L132" s="357">
        <v>46113</v>
      </c>
      <c r="M132" s="354" t="s">
        <v>12</v>
      </c>
      <c r="N132" s="358" t="s">
        <v>2746</v>
      </c>
      <c r="O132" s="354" t="s">
        <v>2936</v>
      </c>
    </row>
    <row r="133" spans="1:15" ht="72.5">
      <c r="A133" s="262">
        <v>132</v>
      </c>
      <c r="B133" s="354" t="s">
        <v>2937</v>
      </c>
      <c r="C133" s="354" t="s">
        <v>1721</v>
      </c>
      <c r="D133" s="354" t="s">
        <v>1731</v>
      </c>
      <c r="E133" s="355">
        <v>2</v>
      </c>
      <c r="F133" s="354" t="s">
        <v>14</v>
      </c>
      <c r="G133" s="354" t="s">
        <v>1904</v>
      </c>
      <c r="H133" s="356">
        <v>1268.904</v>
      </c>
      <c r="I133" s="356">
        <f t="shared" si="2"/>
        <v>2537.808</v>
      </c>
      <c r="J133" s="354" t="s">
        <v>12</v>
      </c>
      <c r="K133" s="354" t="s">
        <v>1729</v>
      </c>
      <c r="L133" s="357">
        <v>46266</v>
      </c>
      <c r="M133" s="354" t="s">
        <v>12</v>
      </c>
      <c r="N133" s="358" t="s">
        <v>2746</v>
      </c>
      <c r="O133" s="354" t="s">
        <v>2938</v>
      </c>
    </row>
    <row r="134" spans="1:15" ht="29">
      <c r="A134" s="262">
        <v>133</v>
      </c>
      <c r="B134" s="354" t="s">
        <v>1903</v>
      </c>
      <c r="C134" s="354" t="s">
        <v>1721</v>
      </c>
      <c r="D134" s="354" t="s">
        <v>1731</v>
      </c>
      <c r="E134" s="355">
        <v>4</v>
      </c>
      <c r="F134" s="354" t="s">
        <v>14</v>
      </c>
      <c r="G134" s="354" t="s">
        <v>1904</v>
      </c>
      <c r="H134" s="356">
        <v>600.6</v>
      </c>
      <c r="I134" s="356">
        <f t="shared" si="2"/>
        <v>2402.4</v>
      </c>
      <c r="J134" s="354" t="s">
        <v>12</v>
      </c>
      <c r="K134" s="354" t="s">
        <v>1702</v>
      </c>
      <c r="L134" s="357">
        <v>46113</v>
      </c>
      <c r="M134" s="354" t="s">
        <v>12</v>
      </c>
      <c r="N134" s="358" t="s">
        <v>2746</v>
      </c>
      <c r="O134" s="354" t="s">
        <v>2939</v>
      </c>
    </row>
    <row r="135" spans="1:15" ht="72.5">
      <c r="A135" s="262">
        <v>134</v>
      </c>
      <c r="B135" s="354" t="s">
        <v>2940</v>
      </c>
      <c r="C135" s="354" t="s">
        <v>1721</v>
      </c>
      <c r="D135" s="354" t="s">
        <v>1731</v>
      </c>
      <c r="E135" s="355">
        <v>4</v>
      </c>
      <c r="F135" s="354" t="s">
        <v>14</v>
      </c>
      <c r="G135" s="354" t="s">
        <v>1904</v>
      </c>
      <c r="H135" s="356">
        <v>409.5</v>
      </c>
      <c r="I135" s="356">
        <f t="shared" si="2"/>
        <v>1638</v>
      </c>
      <c r="J135" s="354" t="s">
        <v>12</v>
      </c>
      <c r="K135" s="354"/>
      <c r="L135" s="357">
        <v>46113</v>
      </c>
      <c r="M135" s="354"/>
      <c r="N135" s="358" t="s">
        <v>2746</v>
      </c>
      <c r="O135" s="354" t="s">
        <v>2941</v>
      </c>
    </row>
    <row r="136" spans="1:15" ht="58">
      <c r="A136" s="262">
        <v>135</v>
      </c>
      <c r="B136" s="354" t="s">
        <v>2942</v>
      </c>
      <c r="C136" s="354" t="s">
        <v>1721</v>
      </c>
      <c r="D136" s="354" t="s">
        <v>1731</v>
      </c>
      <c r="E136" s="355">
        <v>1</v>
      </c>
      <c r="F136" s="354" t="s">
        <v>14</v>
      </c>
      <c r="G136" s="354" t="s">
        <v>1904</v>
      </c>
      <c r="H136" s="356">
        <v>855.03599999999994</v>
      </c>
      <c r="I136" s="356">
        <f t="shared" si="2"/>
        <v>855.03599999999994</v>
      </c>
      <c r="J136" s="354" t="s">
        <v>12</v>
      </c>
      <c r="K136" s="354" t="s">
        <v>1729</v>
      </c>
      <c r="L136" s="357">
        <v>46266</v>
      </c>
      <c r="M136" s="354" t="s">
        <v>12</v>
      </c>
      <c r="N136" s="358" t="s">
        <v>2746</v>
      </c>
      <c r="O136" s="354" t="s">
        <v>2943</v>
      </c>
    </row>
    <row r="137" spans="1:15" ht="29">
      <c r="A137" s="262">
        <v>136</v>
      </c>
      <c r="B137" s="354" t="s">
        <v>2944</v>
      </c>
      <c r="C137" s="354" t="s">
        <v>1721</v>
      </c>
      <c r="D137" s="354" t="s">
        <v>1724</v>
      </c>
      <c r="E137" s="355">
        <v>4</v>
      </c>
      <c r="F137" s="354" t="s">
        <v>14</v>
      </c>
      <c r="G137" s="354" t="s">
        <v>1866</v>
      </c>
      <c r="H137" s="356">
        <v>4182.3599999999997</v>
      </c>
      <c r="I137" s="356">
        <f t="shared" si="2"/>
        <v>16729.439999999999</v>
      </c>
      <c r="J137" s="354" t="s">
        <v>12</v>
      </c>
      <c r="K137" s="354" t="s">
        <v>1716</v>
      </c>
      <c r="L137" s="357">
        <v>46174</v>
      </c>
      <c r="M137" s="354" t="s">
        <v>12</v>
      </c>
      <c r="N137" s="358" t="s">
        <v>2746</v>
      </c>
      <c r="O137" s="354" t="s">
        <v>1718</v>
      </c>
    </row>
    <row r="138" spans="1:15" ht="29">
      <c r="A138" s="262">
        <v>137</v>
      </c>
      <c r="B138" s="354" t="s">
        <v>1906</v>
      </c>
      <c r="C138" s="354" t="s">
        <v>1721</v>
      </c>
      <c r="D138" s="354" t="s">
        <v>1731</v>
      </c>
      <c r="E138" s="355">
        <v>5</v>
      </c>
      <c r="F138" s="354" t="s">
        <v>14</v>
      </c>
      <c r="G138" s="354" t="s">
        <v>1907</v>
      </c>
      <c r="H138" s="356">
        <v>218.4</v>
      </c>
      <c r="I138" s="356">
        <f t="shared" si="2"/>
        <v>1092</v>
      </c>
      <c r="J138" s="354" t="s">
        <v>12</v>
      </c>
      <c r="K138" s="354" t="s">
        <v>1729</v>
      </c>
      <c r="L138" s="357">
        <v>46357</v>
      </c>
      <c r="M138" s="354" t="s">
        <v>12</v>
      </c>
      <c r="N138" s="358" t="s">
        <v>2746</v>
      </c>
      <c r="O138" s="354" t="s">
        <v>2945</v>
      </c>
    </row>
    <row r="139" spans="1:15" ht="29">
      <c r="A139" s="262">
        <v>138</v>
      </c>
      <c r="B139" s="354" t="s">
        <v>1908</v>
      </c>
      <c r="C139" s="354" t="s">
        <v>1721</v>
      </c>
      <c r="D139" s="354" t="s">
        <v>1724</v>
      </c>
      <c r="E139" s="355">
        <v>150</v>
      </c>
      <c r="F139" s="354" t="s">
        <v>15</v>
      </c>
      <c r="G139" s="354" t="s">
        <v>1749</v>
      </c>
      <c r="H139" s="356">
        <v>4.9533120000000004</v>
      </c>
      <c r="I139" s="356">
        <f t="shared" si="2"/>
        <v>742.99680000000001</v>
      </c>
      <c r="J139" s="354" t="s">
        <v>12</v>
      </c>
      <c r="K139" s="354" t="s">
        <v>1729</v>
      </c>
      <c r="L139" s="357">
        <v>46204</v>
      </c>
      <c r="M139" s="354" t="s">
        <v>12</v>
      </c>
      <c r="N139" s="358" t="s">
        <v>2746</v>
      </c>
      <c r="O139" s="354" t="s">
        <v>2780</v>
      </c>
    </row>
    <row r="140" spans="1:15" ht="29">
      <c r="A140" s="262">
        <v>139</v>
      </c>
      <c r="B140" s="354" t="s">
        <v>1748</v>
      </c>
      <c r="C140" s="354" t="s">
        <v>1721</v>
      </c>
      <c r="D140" s="354" t="s">
        <v>1724</v>
      </c>
      <c r="E140" s="355">
        <v>500</v>
      </c>
      <c r="F140" s="354" t="s">
        <v>18</v>
      </c>
      <c r="G140" s="354" t="s">
        <v>1749</v>
      </c>
      <c r="H140" s="356">
        <v>1.2383280000000001</v>
      </c>
      <c r="I140" s="356">
        <f t="shared" si="2"/>
        <v>619.1640000000001</v>
      </c>
      <c r="J140" s="354" t="s">
        <v>12</v>
      </c>
      <c r="K140" s="354" t="s">
        <v>1716</v>
      </c>
      <c r="L140" s="357">
        <v>46204</v>
      </c>
      <c r="M140" s="354" t="s">
        <v>12</v>
      </c>
      <c r="N140" s="358" t="s">
        <v>2746</v>
      </c>
      <c r="O140" s="354" t="s">
        <v>2780</v>
      </c>
    </row>
    <row r="141" spans="1:15" ht="29">
      <c r="A141" s="262">
        <v>140</v>
      </c>
      <c r="B141" s="354" t="s">
        <v>1909</v>
      </c>
      <c r="C141" s="354" t="s">
        <v>1721</v>
      </c>
      <c r="D141" s="354" t="s">
        <v>1724</v>
      </c>
      <c r="E141" s="355">
        <v>3</v>
      </c>
      <c r="F141" s="354" t="s">
        <v>14</v>
      </c>
      <c r="G141" s="354" t="s">
        <v>1749</v>
      </c>
      <c r="H141" s="356">
        <v>164.55348000000001</v>
      </c>
      <c r="I141" s="356">
        <f t="shared" si="2"/>
        <v>493.66043999999999</v>
      </c>
      <c r="J141" s="354" t="s">
        <v>12</v>
      </c>
      <c r="K141" s="354" t="s">
        <v>1729</v>
      </c>
      <c r="L141" s="357">
        <v>46327</v>
      </c>
      <c r="M141" s="354" t="s">
        <v>12</v>
      </c>
      <c r="N141" s="358" t="s">
        <v>2746</v>
      </c>
      <c r="O141" s="354" t="s">
        <v>2780</v>
      </c>
    </row>
    <row r="142" spans="1:15" ht="29">
      <c r="A142" s="262">
        <v>141</v>
      </c>
      <c r="B142" s="354" t="s">
        <v>1910</v>
      </c>
      <c r="C142" s="354" t="s">
        <v>1721</v>
      </c>
      <c r="D142" s="354" t="s">
        <v>1724</v>
      </c>
      <c r="E142" s="355">
        <v>32</v>
      </c>
      <c r="F142" s="354" t="s">
        <v>16</v>
      </c>
      <c r="G142" s="354" t="s">
        <v>1749</v>
      </c>
      <c r="H142" s="356">
        <v>7.0979999999999999</v>
      </c>
      <c r="I142" s="356">
        <f t="shared" si="2"/>
        <v>227.136</v>
      </c>
      <c r="J142" s="354" t="s">
        <v>12</v>
      </c>
      <c r="K142" s="354" t="s">
        <v>1729</v>
      </c>
      <c r="L142" s="357">
        <v>46106</v>
      </c>
      <c r="M142" s="354" t="s">
        <v>12</v>
      </c>
      <c r="N142" s="358" t="s">
        <v>2746</v>
      </c>
      <c r="O142" s="354" t="s">
        <v>2780</v>
      </c>
    </row>
    <row r="143" spans="1:15" ht="29">
      <c r="A143" s="262">
        <v>142</v>
      </c>
      <c r="B143" s="354" t="s">
        <v>2946</v>
      </c>
      <c r="C143" s="354" t="s">
        <v>1721</v>
      </c>
      <c r="D143" s="354" t="s">
        <v>1724</v>
      </c>
      <c r="E143" s="355">
        <v>20</v>
      </c>
      <c r="F143" s="354" t="s">
        <v>15</v>
      </c>
      <c r="G143" s="354" t="s">
        <v>1749</v>
      </c>
      <c r="H143" s="356">
        <v>3.184272</v>
      </c>
      <c r="I143" s="356">
        <f t="shared" si="2"/>
        <v>63.68544</v>
      </c>
      <c r="J143" s="354" t="s">
        <v>12</v>
      </c>
      <c r="K143" s="354" t="s">
        <v>1729</v>
      </c>
      <c r="L143" s="357">
        <v>46204</v>
      </c>
      <c r="M143" s="354" t="s">
        <v>12</v>
      </c>
      <c r="N143" s="358" t="s">
        <v>2746</v>
      </c>
      <c r="O143" s="354" t="s">
        <v>2780</v>
      </c>
    </row>
    <row r="144" spans="1:15" ht="29">
      <c r="A144" s="262">
        <v>143</v>
      </c>
      <c r="B144" s="354" t="s">
        <v>1911</v>
      </c>
      <c r="C144" s="354" t="s">
        <v>1721</v>
      </c>
      <c r="D144" s="354" t="s">
        <v>1724</v>
      </c>
      <c r="E144" s="355">
        <v>24</v>
      </c>
      <c r="F144" s="354" t="s">
        <v>15</v>
      </c>
      <c r="G144" s="354" t="s">
        <v>1749</v>
      </c>
      <c r="H144" s="356">
        <v>2.3823072000000001</v>
      </c>
      <c r="I144" s="356">
        <f t="shared" si="2"/>
        <v>57.175372800000005</v>
      </c>
      <c r="J144" s="354" t="s">
        <v>12</v>
      </c>
      <c r="K144" s="354" t="s">
        <v>1729</v>
      </c>
      <c r="L144" s="357">
        <v>46204</v>
      </c>
      <c r="M144" s="354" t="s">
        <v>12</v>
      </c>
      <c r="N144" s="358" t="s">
        <v>2746</v>
      </c>
      <c r="O144" s="354" t="s">
        <v>2780</v>
      </c>
    </row>
    <row r="145" spans="1:15" ht="29">
      <c r="A145" s="262">
        <v>144</v>
      </c>
      <c r="B145" s="354" t="s">
        <v>1862</v>
      </c>
      <c r="C145" s="354" t="s">
        <v>1721</v>
      </c>
      <c r="D145" s="354" t="s">
        <v>1724</v>
      </c>
      <c r="E145" s="355">
        <v>5</v>
      </c>
      <c r="F145" s="354" t="s">
        <v>14</v>
      </c>
      <c r="G145" s="354" t="s">
        <v>1749</v>
      </c>
      <c r="H145" s="356">
        <v>9.5764031999999997</v>
      </c>
      <c r="I145" s="356">
        <f t="shared" si="2"/>
        <v>47.882016</v>
      </c>
      <c r="J145" s="354" t="s">
        <v>12</v>
      </c>
      <c r="K145" s="354" t="s">
        <v>1729</v>
      </c>
      <c r="L145" s="357">
        <v>46204</v>
      </c>
      <c r="M145" s="354" t="s">
        <v>12</v>
      </c>
      <c r="N145" s="358" t="s">
        <v>2746</v>
      </c>
      <c r="O145" s="354" t="s">
        <v>2780</v>
      </c>
    </row>
    <row r="146" spans="1:15" ht="29">
      <c r="A146" s="262">
        <v>145</v>
      </c>
      <c r="B146" s="354" t="s">
        <v>2947</v>
      </c>
      <c r="C146" s="354" t="s">
        <v>1721</v>
      </c>
      <c r="D146" s="354" t="s">
        <v>1724</v>
      </c>
      <c r="E146" s="355">
        <v>6</v>
      </c>
      <c r="F146" s="354" t="s">
        <v>14</v>
      </c>
      <c r="G146" s="354" t="s">
        <v>1749</v>
      </c>
      <c r="H146" s="356">
        <v>6.4157184000000003</v>
      </c>
      <c r="I146" s="356">
        <f t="shared" si="2"/>
        <v>38.494310400000003</v>
      </c>
      <c r="J146" s="354" t="s">
        <v>12</v>
      </c>
      <c r="K146" s="354" t="s">
        <v>1729</v>
      </c>
      <c r="L146" s="357">
        <v>46204</v>
      </c>
      <c r="M146" s="354" t="s">
        <v>12</v>
      </c>
      <c r="N146" s="358" t="s">
        <v>2746</v>
      </c>
      <c r="O146" s="354" t="s">
        <v>2780</v>
      </c>
    </row>
    <row r="147" spans="1:15" ht="29">
      <c r="A147" s="262">
        <v>146</v>
      </c>
      <c r="B147" s="354" t="s">
        <v>2948</v>
      </c>
      <c r="C147" s="354" t="s">
        <v>1721</v>
      </c>
      <c r="D147" s="354" t="s">
        <v>1724</v>
      </c>
      <c r="E147" s="355">
        <v>4</v>
      </c>
      <c r="F147" s="354" t="s">
        <v>372</v>
      </c>
      <c r="G147" s="354" t="s">
        <v>1749</v>
      </c>
      <c r="H147" s="356">
        <v>3.9312</v>
      </c>
      <c r="I147" s="356">
        <f t="shared" si="2"/>
        <v>15.7248</v>
      </c>
      <c r="J147" s="354" t="s">
        <v>12</v>
      </c>
      <c r="K147" s="354" t="s">
        <v>1729</v>
      </c>
      <c r="L147" s="357">
        <v>46204</v>
      </c>
      <c r="M147" s="354" t="s">
        <v>12</v>
      </c>
      <c r="N147" s="358" t="s">
        <v>2746</v>
      </c>
      <c r="O147" s="354" t="s">
        <v>2780</v>
      </c>
    </row>
    <row r="148" spans="1:15" ht="29">
      <c r="A148" s="262">
        <v>147</v>
      </c>
      <c r="B148" s="354" t="s">
        <v>1750</v>
      </c>
      <c r="C148" s="354" t="s">
        <v>1721</v>
      </c>
      <c r="D148" s="354" t="s">
        <v>1724</v>
      </c>
      <c r="E148" s="355">
        <v>60</v>
      </c>
      <c r="F148" s="354" t="s">
        <v>15</v>
      </c>
      <c r="G148" s="354" t="s">
        <v>1751</v>
      </c>
      <c r="H148" s="356">
        <v>37.739519999999999</v>
      </c>
      <c r="I148" s="356">
        <f t="shared" ref="I148:I211" si="3">E148*H148</f>
        <v>2264.3712</v>
      </c>
      <c r="J148" s="354" t="s">
        <v>12</v>
      </c>
      <c r="K148" s="354" t="s">
        <v>1716</v>
      </c>
      <c r="L148" s="357">
        <v>46113</v>
      </c>
      <c r="M148" s="354" t="s">
        <v>12</v>
      </c>
      <c r="N148" s="358" t="s">
        <v>2746</v>
      </c>
      <c r="O148" s="354" t="s">
        <v>2780</v>
      </c>
    </row>
    <row r="149" spans="1:15" ht="29">
      <c r="A149" s="262">
        <v>148</v>
      </c>
      <c r="B149" s="354" t="s">
        <v>1752</v>
      </c>
      <c r="C149" s="354" t="s">
        <v>1721</v>
      </c>
      <c r="D149" s="354" t="s">
        <v>1724</v>
      </c>
      <c r="E149" s="355">
        <v>6</v>
      </c>
      <c r="F149" s="354" t="s">
        <v>14</v>
      </c>
      <c r="G149" s="354" t="s">
        <v>1751</v>
      </c>
      <c r="H149" s="356">
        <v>35.911512000000002</v>
      </c>
      <c r="I149" s="356">
        <f t="shared" si="3"/>
        <v>215.46907200000001</v>
      </c>
      <c r="J149" s="354" t="s">
        <v>12</v>
      </c>
      <c r="K149" s="354" t="s">
        <v>1716</v>
      </c>
      <c r="L149" s="357">
        <v>46113</v>
      </c>
      <c r="M149" s="354" t="s">
        <v>12</v>
      </c>
      <c r="N149" s="358" t="s">
        <v>2746</v>
      </c>
      <c r="O149" s="354" t="s">
        <v>2780</v>
      </c>
    </row>
    <row r="150" spans="1:15" ht="43.5">
      <c r="A150" s="262">
        <v>149</v>
      </c>
      <c r="B150" s="354" t="s">
        <v>1753</v>
      </c>
      <c r="C150" s="354" t="s">
        <v>1721</v>
      </c>
      <c r="D150" s="354" t="s">
        <v>1724</v>
      </c>
      <c r="E150" s="355">
        <v>5</v>
      </c>
      <c r="F150" s="354" t="s">
        <v>16</v>
      </c>
      <c r="G150" s="354" t="s">
        <v>1751</v>
      </c>
      <c r="H150" s="356">
        <v>38.918880000000001</v>
      </c>
      <c r="I150" s="356">
        <f t="shared" si="3"/>
        <v>194.59440000000001</v>
      </c>
      <c r="J150" s="354" t="s">
        <v>12</v>
      </c>
      <c r="K150" s="354" t="s">
        <v>1716</v>
      </c>
      <c r="L150" s="357">
        <v>46113</v>
      </c>
      <c r="M150" s="354" t="s">
        <v>12</v>
      </c>
      <c r="N150" s="358" t="s">
        <v>2746</v>
      </c>
      <c r="O150" s="354" t="s">
        <v>2780</v>
      </c>
    </row>
    <row r="151" spans="1:15" ht="29">
      <c r="A151" s="262">
        <v>150</v>
      </c>
      <c r="B151" s="354" t="s">
        <v>2949</v>
      </c>
      <c r="C151" s="354" t="s">
        <v>1721</v>
      </c>
      <c r="D151" s="354" t="s">
        <v>1724</v>
      </c>
      <c r="E151" s="355">
        <v>5</v>
      </c>
      <c r="F151" s="354" t="s">
        <v>14</v>
      </c>
      <c r="G151" s="354" t="s">
        <v>1751</v>
      </c>
      <c r="H151" s="356">
        <v>31.667999999999999</v>
      </c>
      <c r="I151" s="356">
        <f t="shared" si="3"/>
        <v>158.34</v>
      </c>
      <c r="J151" s="354" t="s">
        <v>12</v>
      </c>
      <c r="K151" s="354" t="s">
        <v>1716</v>
      </c>
      <c r="L151" s="357">
        <v>46113</v>
      </c>
      <c r="M151" s="354" t="s">
        <v>12</v>
      </c>
      <c r="N151" s="358" t="s">
        <v>2746</v>
      </c>
      <c r="O151" s="354" t="s">
        <v>2780</v>
      </c>
    </row>
    <row r="152" spans="1:15" ht="29">
      <c r="A152" s="262">
        <v>151</v>
      </c>
      <c r="B152" s="354" t="s">
        <v>1754</v>
      </c>
      <c r="C152" s="354" t="s">
        <v>1721</v>
      </c>
      <c r="D152" s="354" t="s">
        <v>1724</v>
      </c>
      <c r="E152" s="355">
        <v>150</v>
      </c>
      <c r="F152" s="354" t="s">
        <v>14</v>
      </c>
      <c r="G152" s="354" t="s">
        <v>1751</v>
      </c>
      <c r="H152" s="356">
        <v>0.99066240000000005</v>
      </c>
      <c r="I152" s="356">
        <f t="shared" si="3"/>
        <v>148.59936000000002</v>
      </c>
      <c r="J152" s="354" t="s">
        <v>12</v>
      </c>
      <c r="K152" s="354" t="s">
        <v>1716</v>
      </c>
      <c r="L152" s="357">
        <v>46113</v>
      </c>
      <c r="M152" s="354" t="s">
        <v>12</v>
      </c>
      <c r="N152" s="358" t="s">
        <v>2746</v>
      </c>
      <c r="O152" s="354" t="s">
        <v>2780</v>
      </c>
    </row>
    <row r="153" spans="1:15" ht="29">
      <c r="A153" s="262">
        <v>152</v>
      </c>
      <c r="B153" s="354" t="s">
        <v>1912</v>
      </c>
      <c r="C153" s="354" t="s">
        <v>1721</v>
      </c>
      <c r="D153" s="354" t="s">
        <v>1724</v>
      </c>
      <c r="E153" s="355">
        <v>200</v>
      </c>
      <c r="F153" s="354" t="s">
        <v>15</v>
      </c>
      <c r="G153" s="354" t="s">
        <v>1751</v>
      </c>
      <c r="H153" s="356">
        <v>0.6552</v>
      </c>
      <c r="I153" s="356">
        <f t="shared" si="3"/>
        <v>131.04</v>
      </c>
      <c r="J153" s="354" t="s">
        <v>12</v>
      </c>
      <c r="K153" s="354" t="s">
        <v>1716</v>
      </c>
      <c r="L153" s="357">
        <v>46113</v>
      </c>
      <c r="M153" s="354" t="s">
        <v>12</v>
      </c>
      <c r="N153" s="358" t="s">
        <v>2746</v>
      </c>
      <c r="O153" s="354" t="s">
        <v>2780</v>
      </c>
    </row>
    <row r="154" spans="1:15" ht="29">
      <c r="A154" s="262">
        <v>153</v>
      </c>
      <c r="B154" s="354" t="s">
        <v>1756</v>
      </c>
      <c r="C154" s="354" t="s">
        <v>1721</v>
      </c>
      <c r="D154" s="354" t="s">
        <v>1724</v>
      </c>
      <c r="E154" s="355">
        <v>6</v>
      </c>
      <c r="F154" s="354" t="s">
        <v>16</v>
      </c>
      <c r="G154" s="354" t="s">
        <v>1751</v>
      </c>
      <c r="H154" s="356">
        <v>19.813248000000002</v>
      </c>
      <c r="I154" s="356">
        <f t="shared" si="3"/>
        <v>118.87948800000001</v>
      </c>
      <c r="J154" s="354" t="s">
        <v>12</v>
      </c>
      <c r="K154" s="354" t="s">
        <v>1716</v>
      </c>
      <c r="L154" s="357">
        <v>46113</v>
      </c>
      <c r="M154" s="354" t="s">
        <v>12</v>
      </c>
      <c r="N154" s="358" t="s">
        <v>2746</v>
      </c>
      <c r="O154" s="354" t="s">
        <v>2780</v>
      </c>
    </row>
    <row r="155" spans="1:15" ht="29">
      <c r="A155" s="262">
        <v>154</v>
      </c>
      <c r="B155" s="354" t="s">
        <v>1913</v>
      </c>
      <c r="C155" s="354" t="s">
        <v>1721</v>
      </c>
      <c r="D155" s="354" t="s">
        <v>1724</v>
      </c>
      <c r="E155" s="355">
        <v>2</v>
      </c>
      <c r="F155" s="354" t="s">
        <v>14</v>
      </c>
      <c r="G155" s="354" t="s">
        <v>1751</v>
      </c>
      <c r="H155" s="356">
        <v>44.579808</v>
      </c>
      <c r="I155" s="356">
        <f t="shared" si="3"/>
        <v>89.159616</v>
      </c>
      <c r="J155" s="354" t="s">
        <v>12</v>
      </c>
      <c r="K155" s="354" t="s">
        <v>1716</v>
      </c>
      <c r="L155" s="357">
        <v>46113</v>
      </c>
      <c r="M155" s="354" t="s">
        <v>12</v>
      </c>
      <c r="N155" s="358" t="s">
        <v>2746</v>
      </c>
      <c r="O155" s="354" t="s">
        <v>2780</v>
      </c>
    </row>
    <row r="156" spans="1:15" ht="29">
      <c r="A156" s="262">
        <v>155</v>
      </c>
      <c r="B156" s="354" t="s">
        <v>1914</v>
      </c>
      <c r="C156" s="354" t="s">
        <v>1721</v>
      </c>
      <c r="D156" s="354" t="s">
        <v>1724</v>
      </c>
      <c r="E156" s="355">
        <v>2</v>
      </c>
      <c r="F156" s="354" t="s">
        <v>14</v>
      </c>
      <c r="G156" s="354" t="s">
        <v>1751</v>
      </c>
      <c r="H156" s="356">
        <v>42.173913599999999</v>
      </c>
      <c r="I156" s="356">
        <f t="shared" si="3"/>
        <v>84.347827199999998</v>
      </c>
      <c r="J156" s="354" t="s">
        <v>12</v>
      </c>
      <c r="K156" s="354" t="s">
        <v>1716</v>
      </c>
      <c r="L156" s="357">
        <v>46113</v>
      </c>
      <c r="M156" s="354" t="s">
        <v>12</v>
      </c>
      <c r="N156" s="358" t="s">
        <v>2746</v>
      </c>
      <c r="O156" s="354" t="s">
        <v>2780</v>
      </c>
    </row>
    <row r="157" spans="1:15" ht="29">
      <c r="A157" s="262">
        <v>156</v>
      </c>
      <c r="B157" s="354" t="s">
        <v>1915</v>
      </c>
      <c r="C157" s="354" t="s">
        <v>1721</v>
      </c>
      <c r="D157" s="354" t="s">
        <v>1724</v>
      </c>
      <c r="E157" s="355">
        <v>5</v>
      </c>
      <c r="F157" s="354" t="s">
        <v>14</v>
      </c>
      <c r="G157" s="354" t="s">
        <v>1751</v>
      </c>
      <c r="H157" s="356">
        <v>14.859935999999999</v>
      </c>
      <c r="I157" s="356">
        <f t="shared" si="3"/>
        <v>74.299679999999995</v>
      </c>
      <c r="J157" s="354" t="s">
        <v>12</v>
      </c>
      <c r="K157" s="354" t="s">
        <v>1716</v>
      </c>
      <c r="L157" s="357">
        <v>46113</v>
      </c>
      <c r="M157" s="354" t="s">
        <v>12</v>
      </c>
      <c r="N157" s="358" t="s">
        <v>2746</v>
      </c>
      <c r="O157" s="354" t="s">
        <v>2780</v>
      </c>
    </row>
    <row r="158" spans="1:15" ht="43.5">
      <c r="A158" s="262">
        <v>157</v>
      </c>
      <c r="B158" s="354" t="s">
        <v>1916</v>
      </c>
      <c r="C158" s="354" t="s">
        <v>1721</v>
      </c>
      <c r="D158" s="354" t="s">
        <v>1724</v>
      </c>
      <c r="E158" s="355">
        <v>5</v>
      </c>
      <c r="F158" s="354" t="s">
        <v>14</v>
      </c>
      <c r="G158" s="354" t="s">
        <v>1751</v>
      </c>
      <c r="H158" s="356">
        <v>14.859935999999999</v>
      </c>
      <c r="I158" s="356">
        <f t="shared" si="3"/>
        <v>74.299679999999995</v>
      </c>
      <c r="J158" s="354" t="s">
        <v>12</v>
      </c>
      <c r="K158" s="354" t="s">
        <v>1716</v>
      </c>
      <c r="L158" s="357">
        <v>46113</v>
      </c>
      <c r="M158" s="354" t="s">
        <v>12</v>
      </c>
      <c r="N158" s="358" t="s">
        <v>2746</v>
      </c>
      <c r="O158" s="354" t="s">
        <v>2780</v>
      </c>
    </row>
    <row r="159" spans="1:15" ht="29">
      <c r="A159" s="262">
        <v>158</v>
      </c>
      <c r="B159" s="354" t="s">
        <v>1917</v>
      </c>
      <c r="C159" s="354" t="s">
        <v>1721</v>
      </c>
      <c r="D159" s="354" t="s">
        <v>1724</v>
      </c>
      <c r="E159" s="355">
        <v>2</v>
      </c>
      <c r="F159" s="354" t="s">
        <v>14</v>
      </c>
      <c r="G159" s="354" t="s">
        <v>1751</v>
      </c>
      <c r="H159" s="356">
        <v>32.432400000000001</v>
      </c>
      <c r="I159" s="356">
        <f t="shared" si="3"/>
        <v>64.864800000000002</v>
      </c>
      <c r="J159" s="354" t="s">
        <v>12</v>
      </c>
      <c r="K159" s="354" t="s">
        <v>1716</v>
      </c>
      <c r="L159" s="357">
        <v>46113</v>
      </c>
      <c r="M159" s="354" t="s">
        <v>12</v>
      </c>
      <c r="N159" s="358" t="s">
        <v>2746</v>
      </c>
      <c r="O159" s="354" t="s">
        <v>2780</v>
      </c>
    </row>
    <row r="160" spans="1:15" ht="29">
      <c r="A160" s="262">
        <v>159</v>
      </c>
      <c r="B160" s="354" t="s">
        <v>1757</v>
      </c>
      <c r="C160" s="354" t="s">
        <v>1721</v>
      </c>
      <c r="D160" s="354" t="s">
        <v>1724</v>
      </c>
      <c r="E160" s="355">
        <v>6</v>
      </c>
      <c r="F160" s="354" t="s">
        <v>14</v>
      </c>
      <c r="G160" s="354" t="s">
        <v>1751</v>
      </c>
      <c r="H160" s="356">
        <v>7.4889359999999998</v>
      </c>
      <c r="I160" s="356">
        <f t="shared" si="3"/>
        <v>44.933616000000001</v>
      </c>
      <c r="J160" s="354" t="s">
        <v>12</v>
      </c>
      <c r="K160" s="354" t="s">
        <v>1716</v>
      </c>
      <c r="L160" s="357">
        <v>46113</v>
      </c>
      <c r="M160" s="354" t="s">
        <v>12</v>
      </c>
      <c r="N160" s="358" t="s">
        <v>2746</v>
      </c>
      <c r="O160" s="354" t="s">
        <v>2780</v>
      </c>
    </row>
    <row r="161" spans="1:15" ht="43.5">
      <c r="A161" s="262">
        <v>160</v>
      </c>
      <c r="B161" s="354" t="s">
        <v>1918</v>
      </c>
      <c r="C161" s="354" t="s">
        <v>1721</v>
      </c>
      <c r="D161" s="354" t="s">
        <v>1724</v>
      </c>
      <c r="E161" s="355">
        <v>1</v>
      </c>
      <c r="F161" s="354" t="s">
        <v>15</v>
      </c>
      <c r="G161" s="354" t="s">
        <v>1751</v>
      </c>
      <c r="H161" s="356">
        <v>44.579808</v>
      </c>
      <c r="I161" s="356">
        <f t="shared" si="3"/>
        <v>44.579808</v>
      </c>
      <c r="J161" s="354" t="s">
        <v>12</v>
      </c>
      <c r="K161" s="354" t="s">
        <v>1716</v>
      </c>
      <c r="L161" s="357">
        <v>46113</v>
      </c>
      <c r="M161" s="354" t="s">
        <v>12</v>
      </c>
      <c r="N161" s="358" t="s">
        <v>2746</v>
      </c>
      <c r="O161" s="354" t="s">
        <v>2780</v>
      </c>
    </row>
    <row r="162" spans="1:15" ht="29">
      <c r="A162" s="262">
        <v>161</v>
      </c>
      <c r="B162" s="354" t="s">
        <v>1758</v>
      </c>
      <c r="C162" s="354" t="s">
        <v>1721</v>
      </c>
      <c r="D162" s="354" t="s">
        <v>1724</v>
      </c>
      <c r="E162" s="355">
        <v>3</v>
      </c>
      <c r="F162" s="354" t="s">
        <v>14</v>
      </c>
      <c r="G162" s="354" t="s">
        <v>1751</v>
      </c>
      <c r="H162" s="356">
        <v>14.366351999999999</v>
      </c>
      <c r="I162" s="356">
        <f t="shared" si="3"/>
        <v>43.099055999999997</v>
      </c>
      <c r="J162" s="354" t="s">
        <v>12</v>
      </c>
      <c r="K162" s="354" t="s">
        <v>1716</v>
      </c>
      <c r="L162" s="357">
        <v>46113</v>
      </c>
      <c r="M162" s="354" t="s">
        <v>12</v>
      </c>
      <c r="N162" s="358" t="s">
        <v>2746</v>
      </c>
      <c r="O162" s="354" t="s">
        <v>2780</v>
      </c>
    </row>
    <row r="163" spans="1:15" ht="29">
      <c r="A163" s="262">
        <v>162</v>
      </c>
      <c r="B163" s="354" t="s">
        <v>1759</v>
      </c>
      <c r="C163" s="354" t="s">
        <v>1721</v>
      </c>
      <c r="D163" s="354" t="s">
        <v>1724</v>
      </c>
      <c r="E163" s="355">
        <v>2</v>
      </c>
      <c r="F163" s="354" t="s">
        <v>16</v>
      </c>
      <c r="G163" s="354" t="s">
        <v>1751</v>
      </c>
      <c r="H163" s="356">
        <v>18.574919999999999</v>
      </c>
      <c r="I163" s="356">
        <f t="shared" si="3"/>
        <v>37.149839999999998</v>
      </c>
      <c r="J163" s="354" t="s">
        <v>12</v>
      </c>
      <c r="K163" s="354" t="s">
        <v>1716</v>
      </c>
      <c r="L163" s="357">
        <v>46113</v>
      </c>
      <c r="M163" s="354" t="s">
        <v>12</v>
      </c>
      <c r="N163" s="358" t="s">
        <v>2746</v>
      </c>
      <c r="O163" s="354" t="s">
        <v>2780</v>
      </c>
    </row>
    <row r="164" spans="1:15" ht="29">
      <c r="A164" s="262">
        <v>163</v>
      </c>
      <c r="B164" s="354" t="s">
        <v>2950</v>
      </c>
      <c r="C164" s="354" t="s">
        <v>1721</v>
      </c>
      <c r="D164" s="354" t="s">
        <v>1724</v>
      </c>
      <c r="E164" s="355">
        <v>5</v>
      </c>
      <c r="F164" s="354" t="s">
        <v>15</v>
      </c>
      <c r="G164" s="354" t="s">
        <v>1751</v>
      </c>
      <c r="H164" s="356">
        <v>4.4579807999999996</v>
      </c>
      <c r="I164" s="356">
        <f t="shared" si="3"/>
        <v>22.289904</v>
      </c>
      <c r="J164" s="354" t="s">
        <v>12</v>
      </c>
      <c r="K164" s="354" t="s">
        <v>1716</v>
      </c>
      <c r="L164" s="357">
        <v>46113</v>
      </c>
      <c r="M164" s="354" t="s">
        <v>12</v>
      </c>
      <c r="N164" s="358" t="s">
        <v>2746</v>
      </c>
      <c r="O164" s="354" t="s">
        <v>2780</v>
      </c>
    </row>
    <row r="165" spans="1:15" ht="29">
      <c r="A165" s="262">
        <v>164</v>
      </c>
      <c r="B165" s="354" t="s">
        <v>2951</v>
      </c>
      <c r="C165" s="354" t="s">
        <v>1721</v>
      </c>
      <c r="D165" s="354" t="s">
        <v>1724</v>
      </c>
      <c r="E165" s="355">
        <v>6</v>
      </c>
      <c r="F165" s="354" t="s">
        <v>14</v>
      </c>
      <c r="G165" s="354" t="s">
        <v>1751</v>
      </c>
      <c r="H165" s="356">
        <v>3.5026991999999999</v>
      </c>
      <c r="I165" s="356">
        <f t="shared" si="3"/>
        <v>21.016195199999999</v>
      </c>
      <c r="J165" s="354" t="s">
        <v>12</v>
      </c>
      <c r="K165" s="354" t="s">
        <v>1716</v>
      </c>
      <c r="L165" s="357">
        <v>46113</v>
      </c>
      <c r="M165" s="354" t="s">
        <v>12</v>
      </c>
      <c r="N165" s="358" t="s">
        <v>2746</v>
      </c>
      <c r="O165" s="354" t="s">
        <v>2780</v>
      </c>
    </row>
    <row r="166" spans="1:15" ht="29">
      <c r="A166" s="262">
        <v>165</v>
      </c>
      <c r="B166" s="354" t="s">
        <v>1919</v>
      </c>
      <c r="C166" s="354" t="s">
        <v>1721</v>
      </c>
      <c r="D166" s="354" t="s">
        <v>1724</v>
      </c>
      <c r="E166" s="355">
        <v>6</v>
      </c>
      <c r="F166" s="354" t="s">
        <v>14</v>
      </c>
      <c r="G166" s="354" t="s">
        <v>1751</v>
      </c>
      <c r="H166" s="356">
        <v>3.4673183999999999</v>
      </c>
      <c r="I166" s="356">
        <f t="shared" si="3"/>
        <v>20.803910399999999</v>
      </c>
      <c r="J166" s="354" t="s">
        <v>12</v>
      </c>
      <c r="K166" s="354" t="s">
        <v>1716</v>
      </c>
      <c r="L166" s="357">
        <v>46113</v>
      </c>
      <c r="M166" s="354" t="s">
        <v>12</v>
      </c>
      <c r="N166" s="358" t="s">
        <v>2746</v>
      </c>
      <c r="O166" s="354" t="s">
        <v>2780</v>
      </c>
    </row>
    <row r="167" spans="1:15" ht="29">
      <c r="A167" s="262">
        <v>166</v>
      </c>
      <c r="B167" s="354" t="s">
        <v>1920</v>
      </c>
      <c r="C167" s="354" t="s">
        <v>1721</v>
      </c>
      <c r="D167" s="354" t="s">
        <v>1724</v>
      </c>
      <c r="E167" s="355">
        <v>4</v>
      </c>
      <c r="F167" s="354" t="s">
        <v>14</v>
      </c>
      <c r="G167" s="354" t="s">
        <v>1751</v>
      </c>
      <c r="H167" s="356">
        <v>3.852576</v>
      </c>
      <c r="I167" s="356">
        <f t="shared" si="3"/>
        <v>15.410304</v>
      </c>
      <c r="J167" s="354" t="s">
        <v>12</v>
      </c>
      <c r="K167" s="354" t="s">
        <v>1716</v>
      </c>
      <c r="L167" s="357">
        <v>46113</v>
      </c>
      <c r="M167" s="354" t="s">
        <v>12</v>
      </c>
      <c r="N167" s="358" t="s">
        <v>2746</v>
      </c>
      <c r="O167" s="354" t="s">
        <v>2780</v>
      </c>
    </row>
    <row r="168" spans="1:15" ht="29">
      <c r="A168" s="262">
        <v>167</v>
      </c>
      <c r="B168" s="354" t="s">
        <v>1921</v>
      </c>
      <c r="C168" s="354" t="s">
        <v>1721</v>
      </c>
      <c r="D168" s="354" t="s">
        <v>1724</v>
      </c>
      <c r="E168" s="355">
        <v>6</v>
      </c>
      <c r="F168" s="354" t="s">
        <v>16</v>
      </c>
      <c r="G168" s="354" t="s">
        <v>1751</v>
      </c>
      <c r="H168" s="356">
        <v>2.4766560000000002</v>
      </c>
      <c r="I168" s="356">
        <f t="shared" si="3"/>
        <v>14.859936000000001</v>
      </c>
      <c r="J168" s="354" t="s">
        <v>12</v>
      </c>
      <c r="K168" s="354" t="s">
        <v>1716</v>
      </c>
      <c r="L168" s="357">
        <v>46113</v>
      </c>
      <c r="M168" s="354" t="s">
        <v>12</v>
      </c>
      <c r="N168" s="358" t="s">
        <v>2746</v>
      </c>
      <c r="O168" s="354" t="s">
        <v>2780</v>
      </c>
    </row>
    <row r="169" spans="1:15" ht="29">
      <c r="A169" s="262">
        <v>168</v>
      </c>
      <c r="B169" s="354" t="s">
        <v>2952</v>
      </c>
      <c r="C169" s="354" t="s">
        <v>1721</v>
      </c>
      <c r="D169" s="354" t="s">
        <v>1724</v>
      </c>
      <c r="E169" s="355">
        <v>5</v>
      </c>
      <c r="F169" s="354" t="s">
        <v>14</v>
      </c>
      <c r="G169" s="354" t="s">
        <v>1751</v>
      </c>
      <c r="H169" s="356">
        <v>2.9719872000000001</v>
      </c>
      <c r="I169" s="356">
        <f t="shared" si="3"/>
        <v>14.859936000000001</v>
      </c>
      <c r="J169" s="354" t="s">
        <v>12</v>
      </c>
      <c r="K169" s="354" t="s">
        <v>1716</v>
      </c>
      <c r="L169" s="357">
        <v>46113</v>
      </c>
      <c r="M169" s="354" t="s">
        <v>12</v>
      </c>
      <c r="N169" s="358" t="s">
        <v>2746</v>
      </c>
      <c r="O169" s="354" t="s">
        <v>2780</v>
      </c>
    </row>
    <row r="170" spans="1:15" ht="29">
      <c r="A170" s="262">
        <v>169</v>
      </c>
      <c r="B170" s="354" t="s">
        <v>1764</v>
      </c>
      <c r="C170" s="354" t="s">
        <v>1721</v>
      </c>
      <c r="D170" s="354" t="s">
        <v>1724</v>
      </c>
      <c r="E170" s="355">
        <v>2</v>
      </c>
      <c r="F170" s="354" t="s">
        <v>14</v>
      </c>
      <c r="G170" s="354" t="s">
        <v>1751</v>
      </c>
      <c r="H170" s="356">
        <v>7.2530640000000002</v>
      </c>
      <c r="I170" s="356">
        <f t="shared" si="3"/>
        <v>14.506128</v>
      </c>
      <c r="J170" s="354" t="s">
        <v>12</v>
      </c>
      <c r="K170" s="354" t="s">
        <v>1716</v>
      </c>
      <c r="L170" s="357">
        <v>46113</v>
      </c>
      <c r="M170" s="354" t="s">
        <v>12</v>
      </c>
      <c r="N170" s="358" t="s">
        <v>2746</v>
      </c>
      <c r="O170" s="354" t="s">
        <v>2780</v>
      </c>
    </row>
    <row r="171" spans="1:15" ht="29">
      <c r="A171" s="262">
        <v>170</v>
      </c>
      <c r="B171" s="354" t="s">
        <v>1922</v>
      </c>
      <c r="C171" s="354" t="s">
        <v>1721</v>
      </c>
      <c r="D171" s="354" t="s">
        <v>1724</v>
      </c>
      <c r="E171" s="355">
        <v>4</v>
      </c>
      <c r="F171" s="354" t="s">
        <v>14</v>
      </c>
      <c r="G171" s="354" t="s">
        <v>1751</v>
      </c>
      <c r="H171" s="356">
        <v>3.4673183999999999</v>
      </c>
      <c r="I171" s="356">
        <f t="shared" si="3"/>
        <v>13.8692736</v>
      </c>
      <c r="J171" s="354" t="s">
        <v>12</v>
      </c>
      <c r="K171" s="354" t="s">
        <v>1716</v>
      </c>
      <c r="L171" s="357">
        <v>46113</v>
      </c>
      <c r="M171" s="354" t="s">
        <v>12</v>
      </c>
      <c r="N171" s="358" t="s">
        <v>2746</v>
      </c>
      <c r="O171" s="354" t="s">
        <v>2780</v>
      </c>
    </row>
    <row r="172" spans="1:15" ht="43.5">
      <c r="A172" s="262">
        <v>171</v>
      </c>
      <c r="B172" s="354" t="s">
        <v>2953</v>
      </c>
      <c r="C172" s="354" t="s">
        <v>1721</v>
      </c>
      <c r="D172" s="354" t="s">
        <v>1724</v>
      </c>
      <c r="E172" s="355">
        <v>2</v>
      </c>
      <c r="F172" s="354" t="s">
        <v>16</v>
      </c>
      <c r="G172" s="354" t="s">
        <v>1751</v>
      </c>
      <c r="H172" s="356">
        <v>6.6437280000000003</v>
      </c>
      <c r="I172" s="356">
        <f t="shared" si="3"/>
        <v>13.287456000000001</v>
      </c>
      <c r="J172" s="354" t="s">
        <v>12</v>
      </c>
      <c r="K172" s="354" t="s">
        <v>1716</v>
      </c>
      <c r="L172" s="357">
        <v>46113</v>
      </c>
      <c r="M172" s="354" t="s">
        <v>12</v>
      </c>
      <c r="N172" s="358" t="s">
        <v>2746</v>
      </c>
      <c r="O172" s="354" t="s">
        <v>2780</v>
      </c>
    </row>
    <row r="173" spans="1:15" ht="29">
      <c r="A173" s="262">
        <v>172</v>
      </c>
      <c r="B173" s="354" t="s">
        <v>1923</v>
      </c>
      <c r="C173" s="354" t="s">
        <v>1721</v>
      </c>
      <c r="D173" s="354" t="s">
        <v>1724</v>
      </c>
      <c r="E173" s="355">
        <v>6</v>
      </c>
      <c r="F173" s="354" t="s">
        <v>14</v>
      </c>
      <c r="G173" s="354" t="s">
        <v>1751</v>
      </c>
      <c r="H173" s="356">
        <v>2.2014719999999999</v>
      </c>
      <c r="I173" s="356">
        <f t="shared" si="3"/>
        <v>13.208831999999999</v>
      </c>
      <c r="J173" s="354" t="s">
        <v>12</v>
      </c>
      <c r="K173" s="354" t="s">
        <v>1716</v>
      </c>
      <c r="L173" s="357">
        <v>46113</v>
      </c>
      <c r="M173" s="354" t="s">
        <v>12</v>
      </c>
      <c r="N173" s="358" t="s">
        <v>2746</v>
      </c>
      <c r="O173" s="354" t="s">
        <v>2780</v>
      </c>
    </row>
    <row r="174" spans="1:15" ht="29">
      <c r="A174" s="262">
        <v>173</v>
      </c>
      <c r="B174" s="354" t="s">
        <v>1924</v>
      </c>
      <c r="C174" s="354" t="s">
        <v>1721</v>
      </c>
      <c r="D174" s="354" t="s">
        <v>1724</v>
      </c>
      <c r="E174" s="355">
        <v>2</v>
      </c>
      <c r="F174" s="354" t="s">
        <v>14</v>
      </c>
      <c r="G174" s="354" t="s">
        <v>1751</v>
      </c>
      <c r="H174" s="356">
        <v>6.3882000000000003</v>
      </c>
      <c r="I174" s="356">
        <f t="shared" si="3"/>
        <v>12.776400000000001</v>
      </c>
      <c r="J174" s="354" t="s">
        <v>12</v>
      </c>
      <c r="K174" s="354" t="s">
        <v>1716</v>
      </c>
      <c r="L174" s="357">
        <v>46113</v>
      </c>
      <c r="M174" s="354" t="s">
        <v>12</v>
      </c>
      <c r="N174" s="358" t="s">
        <v>2746</v>
      </c>
      <c r="O174" s="354" t="s">
        <v>2780</v>
      </c>
    </row>
    <row r="175" spans="1:15" ht="29">
      <c r="A175" s="262">
        <v>174</v>
      </c>
      <c r="B175" s="354" t="s">
        <v>1768</v>
      </c>
      <c r="C175" s="354" t="s">
        <v>1721</v>
      </c>
      <c r="D175" s="354" t="s">
        <v>1724</v>
      </c>
      <c r="E175" s="355">
        <v>12</v>
      </c>
      <c r="F175" s="354" t="s">
        <v>14</v>
      </c>
      <c r="G175" s="354" t="s">
        <v>1751</v>
      </c>
      <c r="H175" s="356">
        <v>0.99066240000000005</v>
      </c>
      <c r="I175" s="356">
        <f t="shared" si="3"/>
        <v>11.8879488</v>
      </c>
      <c r="J175" s="354" t="s">
        <v>12</v>
      </c>
      <c r="K175" s="354" t="s">
        <v>1716</v>
      </c>
      <c r="L175" s="357">
        <v>46113</v>
      </c>
      <c r="M175" s="354" t="s">
        <v>12</v>
      </c>
      <c r="N175" s="358" t="s">
        <v>2746</v>
      </c>
      <c r="O175" s="354" t="s">
        <v>2780</v>
      </c>
    </row>
    <row r="176" spans="1:15" ht="29">
      <c r="A176" s="262">
        <v>175</v>
      </c>
      <c r="B176" s="354" t="s">
        <v>2954</v>
      </c>
      <c r="C176" s="354" t="s">
        <v>1721</v>
      </c>
      <c r="D176" s="354" t="s">
        <v>1724</v>
      </c>
      <c r="E176" s="355">
        <v>2</v>
      </c>
      <c r="F176" s="354" t="s">
        <v>14</v>
      </c>
      <c r="G176" s="354" t="s">
        <v>1751</v>
      </c>
      <c r="H176" s="356">
        <v>4.5339840000000002</v>
      </c>
      <c r="I176" s="356">
        <f t="shared" si="3"/>
        <v>9.0679680000000005</v>
      </c>
      <c r="J176" s="354" t="s">
        <v>12</v>
      </c>
      <c r="K176" s="354" t="s">
        <v>1716</v>
      </c>
      <c r="L176" s="357">
        <v>46113</v>
      </c>
      <c r="M176" s="354" t="s">
        <v>12</v>
      </c>
      <c r="N176" s="358" t="s">
        <v>2746</v>
      </c>
      <c r="O176" s="354" t="s">
        <v>2780</v>
      </c>
    </row>
    <row r="177" spans="1:15" ht="29">
      <c r="A177" s="262">
        <v>176</v>
      </c>
      <c r="B177" s="354" t="s">
        <v>1925</v>
      </c>
      <c r="C177" s="354" t="s">
        <v>1721</v>
      </c>
      <c r="D177" s="354" t="s">
        <v>1724</v>
      </c>
      <c r="E177" s="355">
        <v>3</v>
      </c>
      <c r="F177" s="354" t="s">
        <v>14</v>
      </c>
      <c r="G177" s="354" t="s">
        <v>1751</v>
      </c>
      <c r="H177" s="356">
        <v>2.9719872000000001</v>
      </c>
      <c r="I177" s="356">
        <f t="shared" si="3"/>
        <v>8.9159615999999993</v>
      </c>
      <c r="J177" s="354" t="s">
        <v>12</v>
      </c>
      <c r="K177" s="354" t="s">
        <v>1716</v>
      </c>
      <c r="L177" s="357">
        <v>46113</v>
      </c>
      <c r="M177" s="354" t="s">
        <v>12</v>
      </c>
      <c r="N177" s="358" t="s">
        <v>2746</v>
      </c>
      <c r="O177" s="354" t="s">
        <v>2780</v>
      </c>
    </row>
    <row r="178" spans="1:15" ht="29">
      <c r="A178" s="262">
        <v>177</v>
      </c>
      <c r="B178" s="354" t="s">
        <v>2955</v>
      </c>
      <c r="C178" s="354" t="s">
        <v>1721</v>
      </c>
      <c r="D178" s="354" t="s">
        <v>1724</v>
      </c>
      <c r="E178" s="355">
        <v>2</v>
      </c>
      <c r="F178" s="354" t="s">
        <v>14</v>
      </c>
      <c r="G178" s="354" t="s">
        <v>1751</v>
      </c>
      <c r="H178" s="356">
        <v>3.9626496000000002</v>
      </c>
      <c r="I178" s="356">
        <f t="shared" si="3"/>
        <v>7.9252992000000004</v>
      </c>
      <c r="J178" s="354" t="s">
        <v>12</v>
      </c>
      <c r="K178" s="354" t="s">
        <v>1716</v>
      </c>
      <c r="L178" s="357">
        <v>46113</v>
      </c>
      <c r="M178" s="354" t="s">
        <v>12</v>
      </c>
      <c r="N178" s="358" t="s">
        <v>2746</v>
      </c>
      <c r="O178" s="354" t="s">
        <v>2780</v>
      </c>
    </row>
    <row r="179" spans="1:15" ht="29">
      <c r="A179" s="262">
        <v>178</v>
      </c>
      <c r="B179" s="354" t="s">
        <v>2956</v>
      </c>
      <c r="C179" s="354" t="s">
        <v>1721</v>
      </c>
      <c r="D179" s="354" t="s">
        <v>1724</v>
      </c>
      <c r="E179" s="355">
        <v>2</v>
      </c>
      <c r="F179" s="354" t="s">
        <v>14</v>
      </c>
      <c r="G179" s="354" t="s">
        <v>1751</v>
      </c>
      <c r="H179" s="356">
        <v>3.9626496000000002</v>
      </c>
      <c r="I179" s="356">
        <f t="shared" si="3"/>
        <v>7.9252992000000004</v>
      </c>
      <c r="J179" s="354" t="s">
        <v>12</v>
      </c>
      <c r="K179" s="354" t="s">
        <v>1716</v>
      </c>
      <c r="L179" s="357">
        <v>46113</v>
      </c>
      <c r="M179" s="354" t="s">
        <v>12</v>
      </c>
      <c r="N179" s="358" t="s">
        <v>2746</v>
      </c>
      <c r="O179" s="354" t="s">
        <v>2780</v>
      </c>
    </row>
    <row r="180" spans="1:15" ht="29">
      <c r="A180" s="262">
        <v>179</v>
      </c>
      <c r="B180" s="354" t="s">
        <v>2957</v>
      </c>
      <c r="C180" s="354" t="s">
        <v>1721</v>
      </c>
      <c r="D180" s="354" t="s">
        <v>1724</v>
      </c>
      <c r="E180" s="355">
        <v>2</v>
      </c>
      <c r="F180" s="354" t="s">
        <v>14</v>
      </c>
      <c r="G180" s="354" t="s">
        <v>1751</v>
      </c>
      <c r="H180" s="356">
        <v>0.36560160000000003</v>
      </c>
      <c r="I180" s="356">
        <f t="shared" si="3"/>
        <v>0.73120320000000005</v>
      </c>
      <c r="J180" s="354" t="s">
        <v>12</v>
      </c>
      <c r="K180" s="354" t="s">
        <v>1716</v>
      </c>
      <c r="L180" s="357">
        <v>46113</v>
      </c>
      <c r="M180" s="354" t="s">
        <v>12</v>
      </c>
      <c r="N180" s="358" t="s">
        <v>2746</v>
      </c>
      <c r="O180" s="354" t="s">
        <v>2780</v>
      </c>
    </row>
    <row r="181" spans="1:15" ht="29">
      <c r="A181" s="262">
        <v>180</v>
      </c>
      <c r="B181" s="354" t="s">
        <v>1926</v>
      </c>
      <c r="C181" s="354" t="s">
        <v>1721</v>
      </c>
      <c r="D181" s="354" t="s">
        <v>1724</v>
      </c>
      <c r="E181" s="355">
        <v>15</v>
      </c>
      <c r="F181" s="354" t="s">
        <v>19</v>
      </c>
      <c r="G181" s="354" t="s">
        <v>1797</v>
      </c>
      <c r="H181" s="356">
        <v>90.504086400000006</v>
      </c>
      <c r="I181" s="356">
        <f t="shared" si="3"/>
        <v>1357.5612960000001</v>
      </c>
      <c r="J181" s="354" t="s">
        <v>12</v>
      </c>
      <c r="K181" s="354" t="s">
        <v>1729</v>
      </c>
      <c r="L181" s="357">
        <v>46204</v>
      </c>
      <c r="M181" s="354" t="s">
        <v>12</v>
      </c>
      <c r="N181" s="358" t="s">
        <v>2746</v>
      </c>
      <c r="O181" s="354" t="s">
        <v>2780</v>
      </c>
    </row>
    <row r="182" spans="1:15" ht="43.5">
      <c r="A182" s="262">
        <v>181</v>
      </c>
      <c r="B182" s="354" t="s">
        <v>1796</v>
      </c>
      <c r="C182" s="354" t="s">
        <v>1721</v>
      </c>
      <c r="D182" s="354" t="s">
        <v>1724</v>
      </c>
      <c r="E182" s="355">
        <v>110</v>
      </c>
      <c r="F182" s="354" t="s">
        <v>15</v>
      </c>
      <c r="G182" s="354" t="s">
        <v>1797</v>
      </c>
      <c r="H182" s="356">
        <v>12.265344000000001</v>
      </c>
      <c r="I182" s="356">
        <f t="shared" si="3"/>
        <v>1349.1878400000001</v>
      </c>
      <c r="J182" s="354" t="s">
        <v>12</v>
      </c>
      <c r="K182" s="354" t="s">
        <v>1729</v>
      </c>
      <c r="L182" s="357">
        <v>46204</v>
      </c>
      <c r="M182" s="354" t="s">
        <v>12</v>
      </c>
      <c r="N182" s="358" t="s">
        <v>2746</v>
      </c>
      <c r="O182" s="354" t="s">
        <v>2780</v>
      </c>
    </row>
    <row r="183" spans="1:15" ht="29">
      <c r="A183" s="262">
        <v>182</v>
      </c>
      <c r="B183" s="354" t="s">
        <v>1927</v>
      </c>
      <c r="C183" s="354" t="s">
        <v>1721</v>
      </c>
      <c r="D183" s="354" t="s">
        <v>1724</v>
      </c>
      <c r="E183" s="355">
        <v>65</v>
      </c>
      <c r="F183" s="354" t="s">
        <v>14</v>
      </c>
      <c r="G183" s="354" t="s">
        <v>1797</v>
      </c>
      <c r="H183" s="356">
        <v>14.15232</v>
      </c>
      <c r="I183" s="356">
        <f t="shared" si="3"/>
        <v>919.9008</v>
      </c>
      <c r="J183" s="354" t="s">
        <v>12</v>
      </c>
      <c r="K183" s="354" t="s">
        <v>1729</v>
      </c>
      <c r="L183" s="357">
        <v>46204</v>
      </c>
      <c r="M183" s="354" t="s">
        <v>12</v>
      </c>
      <c r="N183" s="358" t="s">
        <v>2746</v>
      </c>
      <c r="O183" s="354" t="s">
        <v>2780</v>
      </c>
    </row>
    <row r="184" spans="1:15" ht="29">
      <c r="A184" s="262">
        <v>183</v>
      </c>
      <c r="B184" s="354" t="s">
        <v>1928</v>
      </c>
      <c r="C184" s="354" t="s">
        <v>1721</v>
      </c>
      <c r="D184" s="354" t="s">
        <v>1724</v>
      </c>
      <c r="E184" s="355">
        <v>18</v>
      </c>
      <c r="F184" s="354" t="s">
        <v>285</v>
      </c>
      <c r="G184" s="354" t="s">
        <v>1797</v>
      </c>
      <c r="H184" s="356">
        <v>22.301697600000001</v>
      </c>
      <c r="I184" s="356">
        <f t="shared" si="3"/>
        <v>401.43055680000003</v>
      </c>
      <c r="J184" s="354" t="s">
        <v>12</v>
      </c>
      <c r="K184" s="354" t="s">
        <v>1729</v>
      </c>
      <c r="L184" s="357">
        <v>46204</v>
      </c>
      <c r="M184" s="354" t="s">
        <v>12</v>
      </c>
      <c r="N184" s="358" t="s">
        <v>2746</v>
      </c>
      <c r="O184" s="354" t="s">
        <v>2780</v>
      </c>
    </row>
    <row r="185" spans="1:15" ht="29">
      <c r="A185" s="262">
        <v>184</v>
      </c>
      <c r="B185" s="354" t="s">
        <v>1804</v>
      </c>
      <c r="C185" s="354" t="s">
        <v>1721</v>
      </c>
      <c r="D185" s="354" t="s">
        <v>1724</v>
      </c>
      <c r="E185" s="355">
        <v>12</v>
      </c>
      <c r="F185" s="354" t="s">
        <v>19</v>
      </c>
      <c r="G185" s="354" t="s">
        <v>1797</v>
      </c>
      <c r="H185" s="356">
        <v>32.538542399999997</v>
      </c>
      <c r="I185" s="356">
        <f t="shared" si="3"/>
        <v>390.46250879999997</v>
      </c>
      <c r="J185" s="354" t="s">
        <v>12</v>
      </c>
      <c r="K185" s="354" t="s">
        <v>1729</v>
      </c>
      <c r="L185" s="357">
        <v>46204</v>
      </c>
      <c r="M185" s="354" t="s">
        <v>12</v>
      </c>
      <c r="N185" s="358" t="s">
        <v>2746</v>
      </c>
      <c r="O185" s="354" t="s">
        <v>2780</v>
      </c>
    </row>
    <row r="186" spans="1:15" ht="29">
      <c r="A186" s="262">
        <v>185</v>
      </c>
      <c r="B186" s="354" t="s">
        <v>1929</v>
      </c>
      <c r="C186" s="354" t="s">
        <v>1721</v>
      </c>
      <c r="D186" s="354" t="s">
        <v>1724</v>
      </c>
      <c r="E186" s="355">
        <v>60</v>
      </c>
      <c r="F186" s="354" t="s">
        <v>14</v>
      </c>
      <c r="G186" s="354" t="s">
        <v>1797</v>
      </c>
      <c r="H186" s="356">
        <v>6.0147360000000001</v>
      </c>
      <c r="I186" s="356">
        <f t="shared" si="3"/>
        <v>360.88416000000001</v>
      </c>
      <c r="J186" s="354" t="s">
        <v>12</v>
      </c>
      <c r="K186" s="354" t="s">
        <v>1729</v>
      </c>
      <c r="L186" s="357">
        <v>46204</v>
      </c>
      <c r="M186" s="354" t="s">
        <v>12</v>
      </c>
      <c r="N186" s="358" t="s">
        <v>2746</v>
      </c>
      <c r="O186" s="354" t="s">
        <v>2780</v>
      </c>
    </row>
    <row r="187" spans="1:15" ht="29">
      <c r="A187" s="262">
        <v>186</v>
      </c>
      <c r="B187" s="354" t="s">
        <v>1930</v>
      </c>
      <c r="C187" s="354" t="s">
        <v>1721</v>
      </c>
      <c r="D187" s="354" t="s">
        <v>1724</v>
      </c>
      <c r="E187" s="355">
        <v>11</v>
      </c>
      <c r="F187" s="354" t="s">
        <v>14</v>
      </c>
      <c r="G187" s="354" t="s">
        <v>1797</v>
      </c>
      <c r="H187" s="356">
        <v>24.766559999999998</v>
      </c>
      <c r="I187" s="356">
        <f t="shared" si="3"/>
        <v>272.43215999999995</v>
      </c>
      <c r="J187" s="354" t="s">
        <v>12</v>
      </c>
      <c r="K187" s="354" t="s">
        <v>1716</v>
      </c>
      <c r="L187" s="357">
        <v>46113</v>
      </c>
      <c r="M187" s="354" t="s">
        <v>12</v>
      </c>
      <c r="N187" s="358" t="s">
        <v>2746</v>
      </c>
      <c r="O187" s="354" t="s">
        <v>2780</v>
      </c>
    </row>
    <row r="188" spans="1:15" ht="29">
      <c r="A188" s="262">
        <v>187</v>
      </c>
      <c r="B188" s="354" t="s">
        <v>1798</v>
      </c>
      <c r="C188" s="354" t="s">
        <v>1721</v>
      </c>
      <c r="D188" s="354" t="s">
        <v>1724</v>
      </c>
      <c r="E188" s="355">
        <v>25</v>
      </c>
      <c r="F188" s="354" t="s">
        <v>17</v>
      </c>
      <c r="G188" s="354" t="s">
        <v>1797</v>
      </c>
      <c r="H188" s="356">
        <v>10.260432</v>
      </c>
      <c r="I188" s="356">
        <f t="shared" si="3"/>
        <v>256.51080000000002</v>
      </c>
      <c r="J188" s="354" t="s">
        <v>12</v>
      </c>
      <c r="K188" s="354" t="s">
        <v>1729</v>
      </c>
      <c r="L188" s="357">
        <v>46204</v>
      </c>
      <c r="M188" s="354" t="s">
        <v>12</v>
      </c>
      <c r="N188" s="358" t="s">
        <v>2746</v>
      </c>
      <c r="O188" s="354" t="s">
        <v>2780</v>
      </c>
    </row>
    <row r="189" spans="1:15" ht="29">
      <c r="A189" s="262">
        <v>188</v>
      </c>
      <c r="B189" s="354" t="s">
        <v>1799</v>
      </c>
      <c r="C189" s="354" t="s">
        <v>1721</v>
      </c>
      <c r="D189" s="354" t="s">
        <v>1724</v>
      </c>
      <c r="E189" s="355">
        <v>5</v>
      </c>
      <c r="F189" s="354" t="s">
        <v>285</v>
      </c>
      <c r="G189" s="354" t="s">
        <v>1797</v>
      </c>
      <c r="H189" s="356">
        <v>48.035332799999999</v>
      </c>
      <c r="I189" s="356">
        <f t="shared" si="3"/>
        <v>240.17666399999999</v>
      </c>
      <c r="J189" s="354" t="s">
        <v>12</v>
      </c>
      <c r="K189" s="354" t="s">
        <v>1729</v>
      </c>
      <c r="L189" s="357">
        <v>46204</v>
      </c>
      <c r="M189" s="354" t="s">
        <v>12</v>
      </c>
      <c r="N189" s="358" t="s">
        <v>2746</v>
      </c>
      <c r="O189" s="354" t="s">
        <v>2780</v>
      </c>
    </row>
    <row r="190" spans="1:15" ht="29">
      <c r="A190" s="262">
        <v>189</v>
      </c>
      <c r="B190" s="354" t="s">
        <v>1800</v>
      </c>
      <c r="C190" s="354" t="s">
        <v>1721</v>
      </c>
      <c r="D190" s="354" t="s">
        <v>1724</v>
      </c>
      <c r="E190" s="355">
        <v>32</v>
      </c>
      <c r="F190" s="354" t="s">
        <v>14</v>
      </c>
      <c r="G190" s="354" t="s">
        <v>1797</v>
      </c>
      <c r="H190" s="356">
        <v>7.4299679999999997</v>
      </c>
      <c r="I190" s="356">
        <f t="shared" si="3"/>
        <v>237.75897599999999</v>
      </c>
      <c r="J190" s="354" t="s">
        <v>12</v>
      </c>
      <c r="K190" s="354" t="s">
        <v>1729</v>
      </c>
      <c r="L190" s="357">
        <v>46204</v>
      </c>
      <c r="M190" s="354" t="s">
        <v>12</v>
      </c>
      <c r="N190" s="358" t="s">
        <v>2746</v>
      </c>
      <c r="O190" s="354" t="s">
        <v>2780</v>
      </c>
    </row>
    <row r="191" spans="1:15" ht="29">
      <c r="A191" s="262">
        <v>190</v>
      </c>
      <c r="B191" s="354" t="s">
        <v>1931</v>
      </c>
      <c r="C191" s="354" t="s">
        <v>1721</v>
      </c>
      <c r="D191" s="354" t="s">
        <v>1724</v>
      </c>
      <c r="E191" s="355">
        <v>10</v>
      </c>
      <c r="F191" s="354" t="s">
        <v>19</v>
      </c>
      <c r="G191" s="354" t="s">
        <v>1797</v>
      </c>
      <c r="H191" s="356">
        <v>21.865334399999998</v>
      </c>
      <c r="I191" s="356">
        <f t="shared" si="3"/>
        <v>218.65334399999998</v>
      </c>
      <c r="J191" s="354" t="s">
        <v>12</v>
      </c>
      <c r="K191" s="354" t="s">
        <v>1729</v>
      </c>
      <c r="L191" s="357">
        <v>46204</v>
      </c>
      <c r="M191" s="354" t="s">
        <v>12</v>
      </c>
      <c r="N191" s="358" t="s">
        <v>2746</v>
      </c>
      <c r="O191" s="354" t="s">
        <v>2780</v>
      </c>
    </row>
    <row r="192" spans="1:15" ht="29">
      <c r="A192" s="262">
        <v>191</v>
      </c>
      <c r="B192" s="354" t="s">
        <v>1863</v>
      </c>
      <c r="C192" s="354" t="s">
        <v>1721</v>
      </c>
      <c r="D192" s="354" t="s">
        <v>1724</v>
      </c>
      <c r="E192" s="355">
        <v>45</v>
      </c>
      <c r="F192" s="354" t="s">
        <v>287</v>
      </c>
      <c r="G192" s="354" t="s">
        <v>1797</v>
      </c>
      <c r="H192" s="356">
        <v>4.7174399999999999</v>
      </c>
      <c r="I192" s="356">
        <f t="shared" si="3"/>
        <v>212.28479999999999</v>
      </c>
      <c r="J192" s="354" t="s">
        <v>12</v>
      </c>
      <c r="K192" s="354" t="s">
        <v>1729</v>
      </c>
      <c r="L192" s="357">
        <v>46204</v>
      </c>
      <c r="M192" s="354" t="s">
        <v>12</v>
      </c>
      <c r="N192" s="358" t="s">
        <v>2746</v>
      </c>
      <c r="O192" s="354" t="s">
        <v>2780</v>
      </c>
    </row>
    <row r="193" spans="1:15" ht="29">
      <c r="A193" s="262">
        <v>192</v>
      </c>
      <c r="B193" s="354" t="s">
        <v>2958</v>
      </c>
      <c r="C193" s="354" t="s">
        <v>1721</v>
      </c>
      <c r="D193" s="354" t="s">
        <v>1724</v>
      </c>
      <c r="E193" s="355">
        <v>45</v>
      </c>
      <c r="F193" s="354" t="s">
        <v>287</v>
      </c>
      <c r="G193" s="354" t="s">
        <v>1797</v>
      </c>
      <c r="H193" s="356">
        <v>4.7174399999999999</v>
      </c>
      <c r="I193" s="356">
        <f t="shared" si="3"/>
        <v>212.28479999999999</v>
      </c>
      <c r="J193" s="354" t="s">
        <v>12</v>
      </c>
      <c r="K193" s="354" t="s">
        <v>1729</v>
      </c>
      <c r="L193" s="357">
        <v>46204</v>
      </c>
      <c r="M193" s="354" t="s">
        <v>12</v>
      </c>
      <c r="N193" s="358" t="s">
        <v>2746</v>
      </c>
      <c r="O193" s="354" t="s">
        <v>2780</v>
      </c>
    </row>
    <row r="194" spans="1:15" ht="29">
      <c r="A194" s="262">
        <v>193</v>
      </c>
      <c r="B194" s="354" t="s">
        <v>1932</v>
      </c>
      <c r="C194" s="354" t="s">
        <v>1721</v>
      </c>
      <c r="D194" s="354" t="s">
        <v>1724</v>
      </c>
      <c r="E194" s="355">
        <v>21</v>
      </c>
      <c r="F194" s="354" t="s">
        <v>285</v>
      </c>
      <c r="G194" s="354" t="s">
        <v>1797</v>
      </c>
      <c r="H194" s="356">
        <v>9.3759119999999996</v>
      </c>
      <c r="I194" s="356">
        <f t="shared" si="3"/>
        <v>196.89415199999999</v>
      </c>
      <c r="J194" s="354" t="s">
        <v>12</v>
      </c>
      <c r="K194" s="354" t="s">
        <v>1729</v>
      </c>
      <c r="L194" s="357">
        <v>46204</v>
      </c>
      <c r="M194" s="354" t="s">
        <v>12</v>
      </c>
      <c r="N194" s="358" t="s">
        <v>2746</v>
      </c>
      <c r="O194" s="354" t="s">
        <v>2780</v>
      </c>
    </row>
    <row r="195" spans="1:15" ht="29">
      <c r="A195" s="262">
        <v>194</v>
      </c>
      <c r="B195" s="354" t="s">
        <v>1933</v>
      </c>
      <c r="C195" s="354" t="s">
        <v>1721</v>
      </c>
      <c r="D195" s="354" t="s">
        <v>1724</v>
      </c>
      <c r="E195" s="355">
        <v>69</v>
      </c>
      <c r="F195" s="354" t="s">
        <v>14</v>
      </c>
      <c r="G195" s="354" t="s">
        <v>1797</v>
      </c>
      <c r="H195" s="356">
        <v>2.6417663999999998</v>
      </c>
      <c r="I195" s="356">
        <f t="shared" si="3"/>
        <v>182.28188159999999</v>
      </c>
      <c r="J195" s="354" t="s">
        <v>12</v>
      </c>
      <c r="K195" s="354" t="s">
        <v>1729</v>
      </c>
      <c r="L195" s="357">
        <v>46204</v>
      </c>
      <c r="M195" s="354" t="s">
        <v>12</v>
      </c>
      <c r="N195" s="358" t="s">
        <v>2746</v>
      </c>
      <c r="O195" s="354" t="s">
        <v>2780</v>
      </c>
    </row>
    <row r="196" spans="1:15" ht="29">
      <c r="A196" s="262">
        <v>195</v>
      </c>
      <c r="B196" s="354" t="s">
        <v>1801</v>
      </c>
      <c r="C196" s="354" t="s">
        <v>1721</v>
      </c>
      <c r="D196" s="354" t="s">
        <v>1724</v>
      </c>
      <c r="E196" s="355">
        <v>72</v>
      </c>
      <c r="F196" s="354" t="s">
        <v>484</v>
      </c>
      <c r="G196" s="354" t="s">
        <v>1797</v>
      </c>
      <c r="H196" s="356">
        <v>1.9813248000000001</v>
      </c>
      <c r="I196" s="356">
        <f t="shared" si="3"/>
        <v>142.65538560000002</v>
      </c>
      <c r="J196" s="354" t="s">
        <v>12</v>
      </c>
      <c r="K196" s="354" t="s">
        <v>1729</v>
      </c>
      <c r="L196" s="357">
        <v>46204</v>
      </c>
      <c r="M196" s="354" t="s">
        <v>12</v>
      </c>
      <c r="N196" s="358" t="s">
        <v>2746</v>
      </c>
      <c r="O196" s="354" t="s">
        <v>2780</v>
      </c>
    </row>
    <row r="197" spans="1:15" ht="29">
      <c r="A197" s="262">
        <v>196</v>
      </c>
      <c r="B197" s="354" t="s">
        <v>1802</v>
      </c>
      <c r="C197" s="354" t="s">
        <v>1721</v>
      </c>
      <c r="D197" s="354" t="s">
        <v>1724</v>
      </c>
      <c r="E197" s="355">
        <v>54</v>
      </c>
      <c r="F197" s="354" t="s">
        <v>17</v>
      </c>
      <c r="G197" s="354" t="s">
        <v>1797</v>
      </c>
      <c r="H197" s="356">
        <v>2.4294815999999999</v>
      </c>
      <c r="I197" s="356">
        <f t="shared" si="3"/>
        <v>131.1920064</v>
      </c>
      <c r="J197" s="354" t="s">
        <v>12</v>
      </c>
      <c r="K197" s="354" t="s">
        <v>1729</v>
      </c>
      <c r="L197" s="357">
        <v>46204</v>
      </c>
      <c r="M197" s="354" t="s">
        <v>12</v>
      </c>
      <c r="N197" s="358" t="s">
        <v>2746</v>
      </c>
      <c r="O197" s="354" t="s">
        <v>2780</v>
      </c>
    </row>
    <row r="198" spans="1:15" ht="43.5">
      <c r="A198" s="262">
        <v>197</v>
      </c>
      <c r="B198" s="354" t="s">
        <v>1803</v>
      </c>
      <c r="C198" s="354" t="s">
        <v>1721</v>
      </c>
      <c r="D198" s="354" t="s">
        <v>1724</v>
      </c>
      <c r="E198" s="355">
        <v>10</v>
      </c>
      <c r="F198" s="354" t="s">
        <v>15</v>
      </c>
      <c r="G198" s="354" t="s">
        <v>1797</v>
      </c>
      <c r="H198" s="356">
        <v>12.91836</v>
      </c>
      <c r="I198" s="356">
        <f t="shared" si="3"/>
        <v>129.18360000000001</v>
      </c>
      <c r="J198" s="354" t="s">
        <v>12</v>
      </c>
      <c r="K198" s="354" t="s">
        <v>1729</v>
      </c>
      <c r="L198" s="357">
        <v>46204</v>
      </c>
      <c r="M198" s="354" t="s">
        <v>12</v>
      </c>
      <c r="N198" s="358" t="s">
        <v>2746</v>
      </c>
      <c r="O198" s="354" t="s">
        <v>2780</v>
      </c>
    </row>
    <row r="199" spans="1:15" ht="29">
      <c r="A199" s="262">
        <v>198</v>
      </c>
      <c r="B199" s="354" t="s">
        <v>1934</v>
      </c>
      <c r="C199" s="354" t="s">
        <v>1721</v>
      </c>
      <c r="D199" s="354" t="s">
        <v>1724</v>
      </c>
      <c r="E199" s="355">
        <v>30</v>
      </c>
      <c r="F199" s="354" t="s">
        <v>14</v>
      </c>
      <c r="G199" s="354" t="s">
        <v>1797</v>
      </c>
      <c r="H199" s="356">
        <v>4.1277600000000003</v>
      </c>
      <c r="I199" s="356">
        <f t="shared" si="3"/>
        <v>123.83280000000001</v>
      </c>
      <c r="J199" s="354" t="s">
        <v>12</v>
      </c>
      <c r="K199" s="354" t="s">
        <v>1729</v>
      </c>
      <c r="L199" s="357">
        <v>46204</v>
      </c>
      <c r="M199" s="354" t="s">
        <v>12</v>
      </c>
      <c r="N199" s="358" t="s">
        <v>2746</v>
      </c>
      <c r="O199" s="354" t="s">
        <v>2780</v>
      </c>
    </row>
    <row r="200" spans="1:15" ht="29">
      <c r="A200" s="262">
        <v>199</v>
      </c>
      <c r="B200" s="354" t="s">
        <v>1935</v>
      </c>
      <c r="C200" s="354" t="s">
        <v>1721</v>
      </c>
      <c r="D200" s="354" t="s">
        <v>1724</v>
      </c>
      <c r="E200" s="355">
        <v>12</v>
      </c>
      <c r="F200" s="354" t="s">
        <v>14</v>
      </c>
      <c r="G200" s="354" t="s">
        <v>1797</v>
      </c>
      <c r="H200" s="356">
        <v>10.201464</v>
      </c>
      <c r="I200" s="356">
        <f t="shared" si="3"/>
        <v>122.41756799999999</v>
      </c>
      <c r="J200" s="354" t="s">
        <v>12</v>
      </c>
      <c r="K200" s="354" t="s">
        <v>1729</v>
      </c>
      <c r="L200" s="357">
        <v>46204</v>
      </c>
      <c r="M200" s="354" t="s">
        <v>12</v>
      </c>
      <c r="N200" s="358" t="s">
        <v>2746</v>
      </c>
      <c r="O200" s="354" t="s">
        <v>2780</v>
      </c>
    </row>
    <row r="201" spans="1:15" ht="29">
      <c r="A201" s="262">
        <v>200</v>
      </c>
      <c r="B201" s="354" t="s">
        <v>1936</v>
      </c>
      <c r="C201" s="354" t="s">
        <v>1721</v>
      </c>
      <c r="D201" s="354" t="s">
        <v>1724</v>
      </c>
      <c r="E201" s="355">
        <v>6</v>
      </c>
      <c r="F201" s="354" t="s">
        <v>14</v>
      </c>
      <c r="G201" s="354" t="s">
        <v>1797</v>
      </c>
      <c r="H201" s="356">
        <v>17.336592</v>
      </c>
      <c r="I201" s="356">
        <f t="shared" si="3"/>
        <v>104.019552</v>
      </c>
      <c r="J201" s="354" t="s">
        <v>12</v>
      </c>
      <c r="K201" s="354" t="s">
        <v>1729</v>
      </c>
      <c r="L201" s="357">
        <v>46204</v>
      </c>
      <c r="M201" s="354" t="s">
        <v>12</v>
      </c>
      <c r="N201" s="358" t="s">
        <v>2746</v>
      </c>
      <c r="O201" s="354" t="s">
        <v>2780</v>
      </c>
    </row>
    <row r="202" spans="1:15" ht="29">
      <c r="A202" s="262">
        <v>201</v>
      </c>
      <c r="B202" s="354" t="s">
        <v>2959</v>
      </c>
      <c r="C202" s="354" t="s">
        <v>1721</v>
      </c>
      <c r="D202" s="354" t="s">
        <v>1724</v>
      </c>
      <c r="E202" s="355">
        <v>5</v>
      </c>
      <c r="F202" s="354" t="s">
        <v>285</v>
      </c>
      <c r="G202" s="354" t="s">
        <v>1797</v>
      </c>
      <c r="H202" s="356">
        <v>18.162144000000001</v>
      </c>
      <c r="I202" s="356">
        <f t="shared" si="3"/>
        <v>90.810720000000003</v>
      </c>
      <c r="J202" s="354" t="s">
        <v>12</v>
      </c>
      <c r="K202" s="354" t="s">
        <v>1729</v>
      </c>
      <c r="L202" s="357">
        <v>46204</v>
      </c>
      <c r="M202" s="354" t="s">
        <v>12</v>
      </c>
      <c r="N202" s="358" t="s">
        <v>2746</v>
      </c>
      <c r="O202" s="354" t="s">
        <v>2780</v>
      </c>
    </row>
    <row r="203" spans="1:15" ht="29">
      <c r="A203" s="262">
        <v>202</v>
      </c>
      <c r="B203" s="354" t="s">
        <v>1937</v>
      </c>
      <c r="C203" s="354" t="s">
        <v>1721</v>
      </c>
      <c r="D203" s="354" t="s">
        <v>1724</v>
      </c>
      <c r="E203" s="355">
        <v>15</v>
      </c>
      <c r="F203" s="354" t="s">
        <v>14</v>
      </c>
      <c r="G203" s="354" t="s">
        <v>1797</v>
      </c>
      <c r="H203" s="356">
        <v>5.7198960000000003</v>
      </c>
      <c r="I203" s="356">
        <f t="shared" si="3"/>
        <v>85.798439999999999</v>
      </c>
      <c r="J203" s="354" t="s">
        <v>12</v>
      </c>
      <c r="K203" s="354" t="s">
        <v>1729</v>
      </c>
      <c r="L203" s="357">
        <v>46204</v>
      </c>
      <c r="M203" s="354" t="s">
        <v>12</v>
      </c>
      <c r="N203" s="358" t="s">
        <v>2746</v>
      </c>
      <c r="O203" s="354" t="s">
        <v>2780</v>
      </c>
    </row>
    <row r="204" spans="1:15" ht="29">
      <c r="A204" s="262">
        <v>203</v>
      </c>
      <c r="B204" s="354" t="s">
        <v>1938</v>
      </c>
      <c r="C204" s="354" t="s">
        <v>1721</v>
      </c>
      <c r="D204" s="354" t="s">
        <v>1724</v>
      </c>
      <c r="E204" s="355">
        <v>23</v>
      </c>
      <c r="F204" s="354" t="s">
        <v>14</v>
      </c>
      <c r="G204" s="354" t="s">
        <v>1797</v>
      </c>
      <c r="H204" s="356">
        <v>3.6324288</v>
      </c>
      <c r="I204" s="356">
        <f t="shared" si="3"/>
        <v>83.545862400000004</v>
      </c>
      <c r="J204" s="354" t="s">
        <v>12</v>
      </c>
      <c r="K204" s="354" t="s">
        <v>1729</v>
      </c>
      <c r="L204" s="357">
        <v>46204</v>
      </c>
      <c r="M204" s="354" t="s">
        <v>12</v>
      </c>
      <c r="N204" s="358" t="s">
        <v>2746</v>
      </c>
      <c r="O204" s="354" t="s">
        <v>2780</v>
      </c>
    </row>
    <row r="205" spans="1:15" ht="29">
      <c r="A205" s="262">
        <v>204</v>
      </c>
      <c r="B205" s="354" t="s">
        <v>2960</v>
      </c>
      <c r="C205" s="354" t="s">
        <v>1721</v>
      </c>
      <c r="D205" s="354" t="s">
        <v>1724</v>
      </c>
      <c r="E205" s="355">
        <v>10</v>
      </c>
      <c r="F205" s="354" t="s">
        <v>14</v>
      </c>
      <c r="G205" s="354" t="s">
        <v>1797</v>
      </c>
      <c r="H205" s="356">
        <v>7.3474127999999999</v>
      </c>
      <c r="I205" s="356">
        <f t="shared" si="3"/>
        <v>73.474127999999993</v>
      </c>
      <c r="J205" s="354" t="s">
        <v>12</v>
      </c>
      <c r="K205" s="354" t="s">
        <v>1729</v>
      </c>
      <c r="L205" s="357">
        <v>46204</v>
      </c>
      <c r="M205" s="354" t="s">
        <v>12</v>
      </c>
      <c r="N205" s="358" t="s">
        <v>2746</v>
      </c>
      <c r="O205" s="354" t="s">
        <v>2780</v>
      </c>
    </row>
    <row r="206" spans="1:15" ht="29">
      <c r="A206" s="262">
        <v>205</v>
      </c>
      <c r="B206" s="354" t="s">
        <v>2961</v>
      </c>
      <c r="C206" s="354" t="s">
        <v>1721</v>
      </c>
      <c r="D206" s="354" t="s">
        <v>1724</v>
      </c>
      <c r="E206" s="355">
        <v>25</v>
      </c>
      <c r="F206" s="354" t="s">
        <v>484</v>
      </c>
      <c r="G206" s="354" t="s">
        <v>1797</v>
      </c>
      <c r="H206" s="356">
        <v>2.7243216000000001</v>
      </c>
      <c r="I206" s="356">
        <f t="shared" si="3"/>
        <v>68.108040000000003</v>
      </c>
      <c r="J206" s="354" t="s">
        <v>12</v>
      </c>
      <c r="K206" s="354" t="s">
        <v>1729</v>
      </c>
      <c r="L206" s="357">
        <v>46204</v>
      </c>
      <c r="M206" s="354" t="s">
        <v>12</v>
      </c>
      <c r="N206" s="358" t="s">
        <v>2746</v>
      </c>
      <c r="O206" s="354" t="s">
        <v>2780</v>
      </c>
    </row>
    <row r="207" spans="1:15" ht="29">
      <c r="A207" s="262">
        <v>206</v>
      </c>
      <c r="B207" s="354" t="s">
        <v>1805</v>
      </c>
      <c r="C207" s="354" t="s">
        <v>1721</v>
      </c>
      <c r="D207" s="354" t="s">
        <v>1724</v>
      </c>
      <c r="E207" s="355">
        <v>24</v>
      </c>
      <c r="F207" s="354" t="s">
        <v>484</v>
      </c>
      <c r="G207" s="354" t="s">
        <v>1797</v>
      </c>
      <c r="H207" s="356">
        <v>2.8304640000000001</v>
      </c>
      <c r="I207" s="356">
        <f t="shared" si="3"/>
        <v>67.931136000000009</v>
      </c>
      <c r="J207" s="354" t="s">
        <v>12</v>
      </c>
      <c r="K207" s="354" t="s">
        <v>1729</v>
      </c>
      <c r="L207" s="357">
        <v>46204</v>
      </c>
      <c r="M207" s="354" t="s">
        <v>12</v>
      </c>
      <c r="N207" s="358" t="s">
        <v>2746</v>
      </c>
      <c r="O207" s="354" t="s">
        <v>2780</v>
      </c>
    </row>
    <row r="208" spans="1:15" ht="29">
      <c r="A208" s="262">
        <v>207</v>
      </c>
      <c r="B208" s="354" t="s">
        <v>1940</v>
      </c>
      <c r="C208" s="354" t="s">
        <v>1721</v>
      </c>
      <c r="D208" s="354" t="s">
        <v>1724</v>
      </c>
      <c r="E208" s="355">
        <v>2</v>
      </c>
      <c r="F208" s="354" t="s">
        <v>14</v>
      </c>
      <c r="G208" s="354" t="s">
        <v>1797</v>
      </c>
      <c r="H208" s="356">
        <v>30.5925984</v>
      </c>
      <c r="I208" s="356">
        <f t="shared" si="3"/>
        <v>61.1851968</v>
      </c>
      <c r="J208" s="354" t="s">
        <v>12</v>
      </c>
      <c r="K208" s="354" t="s">
        <v>1729</v>
      </c>
      <c r="L208" s="357">
        <v>46204</v>
      </c>
      <c r="M208" s="354" t="s">
        <v>12</v>
      </c>
      <c r="N208" s="358" t="s">
        <v>2746</v>
      </c>
      <c r="O208" s="354" t="s">
        <v>2780</v>
      </c>
    </row>
    <row r="209" spans="1:15" ht="29">
      <c r="A209" s="262">
        <v>208</v>
      </c>
      <c r="B209" s="354" t="s">
        <v>1941</v>
      </c>
      <c r="C209" s="354" t="s">
        <v>1721</v>
      </c>
      <c r="D209" s="354" t="s">
        <v>1724</v>
      </c>
      <c r="E209" s="355">
        <v>72</v>
      </c>
      <c r="F209" s="354" t="s">
        <v>14</v>
      </c>
      <c r="G209" s="354" t="s">
        <v>1797</v>
      </c>
      <c r="H209" s="356">
        <v>0.82555199999999995</v>
      </c>
      <c r="I209" s="356">
        <f t="shared" si="3"/>
        <v>59.439743999999997</v>
      </c>
      <c r="J209" s="354" t="s">
        <v>12</v>
      </c>
      <c r="K209" s="354" t="s">
        <v>1729</v>
      </c>
      <c r="L209" s="357">
        <v>46204</v>
      </c>
      <c r="M209" s="354" t="s">
        <v>12</v>
      </c>
      <c r="N209" s="358" t="s">
        <v>2746</v>
      </c>
      <c r="O209" s="354" t="s">
        <v>2780</v>
      </c>
    </row>
    <row r="210" spans="1:15" ht="29">
      <c r="A210" s="262">
        <v>209</v>
      </c>
      <c r="B210" s="354" t="s">
        <v>1942</v>
      </c>
      <c r="C210" s="354" t="s">
        <v>1721</v>
      </c>
      <c r="D210" s="354" t="s">
        <v>1724</v>
      </c>
      <c r="E210" s="355">
        <v>19</v>
      </c>
      <c r="F210" s="354" t="s">
        <v>15</v>
      </c>
      <c r="G210" s="354" t="s">
        <v>1797</v>
      </c>
      <c r="H210" s="356">
        <v>2.7125279999999998</v>
      </c>
      <c r="I210" s="356">
        <f t="shared" si="3"/>
        <v>51.538031999999994</v>
      </c>
      <c r="J210" s="354" t="s">
        <v>12</v>
      </c>
      <c r="K210" s="354" t="s">
        <v>1729</v>
      </c>
      <c r="L210" s="357">
        <v>46204</v>
      </c>
      <c r="M210" s="354" t="s">
        <v>12</v>
      </c>
      <c r="N210" s="358" t="s">
        <v>2746</v>
      </c>
      <c r="O210" s="354" t="s">
        <v>2780</v>
      </c>
    </row>
    <row r="211" spans="1:15" ht="29">
      <c r="A211" s="262">
        <v>210</v>
      </c>
      <c r="B211" s="354" t="s">
        <v>1943</v>
      </c>
      <c r="C211" s="354" t="s">
        <v>1721</v>
      </c>
      <c r="D211" s="354" t="s">
        <v>1724</v>
      </c>
      <c r="E211" s="355">
        <v>25</v>
      </c>
      <c r="F211" s="354" t="s">
        <v>14</v>
      </c>
      <c r="G211" s="354" t="s">
        <v>1797</v>
      </c>
      <c r="H211" s="356">
        <v>1.9459439999999999</v>
      </c>
      <c r="I211" s="356">
        <f t="shared" si="3"/>
        <v>48.648599999999995</v>
      </c>
      <c r="J211" s="354" t="s">
        <v>12</v>
      </c>
      <c r="K211" s="354" t="s">
        <v>1729</v>
      </c>
      <c r="L211" s="357">
        <v>46204</v>
      </c>
      <c r="M211" s="354" t="s">
        <v>12</v>
      </c>
      <c r="N211" s="358" t="s">
        <v>2746</v>
      </c>
      <c r="O211" s="354" t="s">
        <v>2780</v>
      </c>
    </row>
    <row r="212" spans="1:15" ht="29">
      <c r="A212" s="262">
        <v>211</v>
      </c>
      <c r="B212" s="354" t="s">
        <v>1944</v>
      </c>
      <c r="C212" s="354" t="s">
        <v>1721</v>
      </c>
      <c r="D212" s="354" t="s">
        <v>1724</v>
      </c>
      <c r="E212" s="355">
        <v>3</v>
      </c>
      <c r="F212" s="354" t="s">
        <v>14</v>
      </c>
      <c r="G212" s="354" t="s">
        <v>1797</v>
      </c>
      <c r="H212" s="356">
        <v>8.1611712000000001</v>
      </c>
      <c r="I212" s="356">
        <f t="shared" ref="I212:I216" si="4">E212*H212</f>
        <v>24.483513600000002</v>
      </c>
      <c r="J212" s="354" t="s">
        <v>12</v>
      </c>
      <c r="K212" s="354" t="s">
        <v>1729</v>
      </c>
      <c r="L212" s="357">
        <v>46204</v>
      </c>
      <c r="M212" s="354" t="s">
        <v>12</v>
      </c>
      <c r="N212" s="358" t="s">
        <v>2746</v>
      </c>
      <c r="O212" s="354" t="s">
        <v>2780</v>
      </c>
    </row>
    <row r="213" spans="1:15" ht="29">
      <c r="A213" s="262">
        <v>212</v>
      </c>
      <c r="B213" s="354" t="s">
        <v>2962</v>
      </c>
      <c r="C213" s="354" t="s">
        <v>1721</v>
      </c>
      <c r="D213" s="354" t="s">
        <v>1724</v>
      </c>
      <c r="E213" s="355">
        <v>6</v>
      </c>
      <c r="F213" s="354" t="s">
        <v>14</v>
      </c>
      <c r="G213" s="354" t="s">
        <v>1797</v>
      </c>
      <c r="H213" s="356">
        <v>3.6678096</v>
      </c>
      <c r="I213" s="356">
        <f t="shared" si="4"/>
        <v>22.0068576</v>
      </c>
      <c r="J213" s="354" t="s">
        <v>12</v>
      </c>
      <c r="K213" s="354" t="s">
        <v>1729</v>
      </c>
      <c r="L213" s="357">
        <v>46204</v>
      </c>
      <c r="M213" s="354" t="s">
        <v>12</v>
      </c>
      <c r="N213" s="358" t="s">
        <v>2746</v>
      </c>
      <c r="O213" s="354" t="s">
        <v>2780</v>
      </c>
    </row>
    <row r="214" spans="1:15" ht="29">
      <c r="A214" s="262">
        <v>213</v>
      </c>
      <c r="B214" s="354" t="s">
        <v>1945</v>
      </c>
      <c r="C214" s="354" t="s">
        <v>1721</v>
      </c>
      <c r="D214" s="354" t="s">
        <v>1724</v>
      </c>
      <c r="E214" s="355">
        <v>6</v>
      </c>
      <c r="F214" s="354" t="s">
        <v>14</v>
      </c>
      <c r="G214" s="354" t="s">
        <v>1797</v>
      </c>
      <c r="H214" s="356">
        <v>3.4673183999999999</v>
      </c>
      <c r="I214" s="356">
        <f t="shared" si="4"/>
        <v>20.803910399999999</v>
      </c>
      <c r="J214" s="354" t="s">
        <v>12</v>
      </c>
      <c r="K214" s="354" t="s">
        <v>1729</v>
      </c>
      <c r="L214" s="357">
        <v>46204</v>
      </c>
      <c r="M214" s="354" t="s">
        <v>12</v>
      </c>
      <c r="N214" s="358" t="s">
        <v>2746</v>
      </c>
      <c r="O214" s="354" t="s">
        <v>2780</v>
      </c>
    </row>
    <row r="215" spans="1:15" ht="29">
      <c r="A215" s="262">
        <v>214</v>
      </c>
      <c r="B215" s="354" t="s">
        <v>1946</v>
      </c>
      <c r="C215" s="354" t="s">
        <v>1721</v>
      </c>
      <c r="D215" s="354" t="s">
        <v>1724</v>
      </c>
      <c r="E215" s="355">
        <v>6</v>
      </c>
      <c r="F215" s="354" t="s">
        <v>14</v>
      </c>
      <c r="G215" s="354" t="s">
        <v>1797</v>
      </c>
      <c r="H215" s="356">
        <v>2.4766560000000002</v>
      </c>
      <c r="I215" s="356">
        <f t="shared" si="4"/>
        <v>14.859936000000001</v>
      </c>
      <c r="J215" s="354" t="s">
        <v>12</v>
      </c>
      <c r="K215" s="354" t="s">
        <v>1729</v>
      </c>
      <c r="L215" s="357">
        <v>46204</v>
      </c>
      <c r="M215" s="354" t="s">
        <v>12</v>
      </c>
      <c r="N215" s="358" t="s">
        <v>2746</v>
      </c>
      <c r="O215" s="354" t="s">
        <v>2780</v>
      </c>
    </row>
    <row r="216" spans="1:15" ht="29">
      <c r="A216" s="262">
        <v>215</v>
      </c>
      <c r="B216" s="354" t="s">
        <v>1947</v>
      </c>
      <c r="C216" s="354" t="s">
        <v>1721</v>
      </c>
      <c r="D216" s="354" t="s">
        <v>1724</v>
      </c>
      <c r="E216" s="355">
        <v>5</v>
      </c>
      <c r="F216" s="354" t="s">
        <v>15</v>
      </c>
      <c r="G216" s="354" t="s">
        <v>1797</v>
      </c>
      <c r="H216" s="356">
        <v>2.9719872000000001</v>
      </c>
      <c r="I216" s="356">
        <f t="shared" si="4"/>
        <v>14.859936000000001</v>
      </c>
      <c r="J216" s="354" t="s">
        <v>12</v>
      </c>
      <c r="K216" s="354" t="s">
        <v>1729</v>
      </c>
      <c r="L216" s="357">
        <v>46204</v>
      </c>
      <c r="M216" s="354" t="s">
        <v>12</v>
      </c>
      <c r="N216" s="358" t="s">
        <v>2746</v>
      </c>
      <c r="O216" s="354" t="s">
        <v>2780</v>
      </c>
    </row>
  </sheetData>
  <pageMargins left="0.511811024" right="0.511811024" top="0.78740157499999996" bottom="0.78740157499999996" header="0.31496062000000002" footer="0.3149606200000000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69E14-F152-4622-8E79-4A1919A24774}">
  <dimension ref="A1:O186"/>
  <sheetViews>
    <sheetView topLeftCell="A11" workbookViewId="0">
      <selection activeCell="E9" sqref="E9"/>
    </sheetView>
  </sheetViews>
  <sheetFormatPr defaultRowHeight="14.5"/>
  <cols>
    <col min="1" max="1" width="8.7265625" style="2"/>
    <col min="2" max="2" width="20.36328125" style="2" customWidth="1"/>
    <col min="3" max="3" width="28.26953125" style="2" customWidth="1"/>
    <col min="4" max="4" width="8.7265625" style="2"/>
    <col min="5" max="5" width="20.36328125" style="2" customWidth="1"/>
    <col min="6" max="6" width="15" style="2" customWidth="1"/>
    <col min="7" max="7" width="16.54296875" style="2" customWidth="1"/>
    <col min="8" max="8" width="19" style="2" customWidth="1"/>
    <col min="9" max="9" width="16.6328125" style="2" customWidth="1"/>
    <col min="10" max="10" width="8.7265625" style="2"/>
    <col min="11" max="11" width="17.7265625" style="2" customWidth="1"/>
    <col min="12" max="13" width="8.7265625" style="2"/>
    <col min="14" max="14" width="14.90625" style="2" customWidth="1"/>
    <col min="15" max="15" width="20.1796875" style="2" customWidth="1"/>
  </cols>
  <sheetData>
    <row r="1" spans="1:15" ht="26.5">
      <c r="C1" s="371" t="s">
        <v>2963</v>
      </c>
      <c r="F1" s="371"/>
      <c r="G1" s="372"/>
      <c r="H1" s="5"/>
      <c r="L1" s="373"/>
      <c r="M1" s="374"/>
      <c r="N1" s="375"/>
      <c r="O1" s="375"/>
    </row>
    <row r="2" spans="1:15" ht="26.5">
      <c r="C2" s="371" t="s">
        <v>2964</v>
      </c>
      <c r="F2" s="371"/>
      <c r="G2" s="372"/>
      <c r="H2" s="5"/>
      <c r="L2" s="373"/>
      <c r="M2" s="374"/>
      <c r="N2" s="375"/>
      <c r="O2" s="375"/>
    </row>
    <row r="3" spans="1:15" ht="26.5">
      <c r="C3" s="371" t="s">
        <v>2965</v>
      </c>
      <c r="F3" s="371"/>
      <c r="G3" s="372"/>
      <c r="H3" s="5"/>
      <c r="L3" s="373"/>
      <c r="M3" s="374"/>
      <c r="N3" s="375"/>
      <c r="O3" s="375"/>
    </row>
    <row r="4" spans="1:15">
      <c r="G4" s="376"/>
      <c r="H4" s="5"/>
      <c r="L4" s="373"/>
      <c r="M4" s="374"/>
      <c r="N4" s="375"/>
      <c r="O4" s="375"/>
    </row>
    <row r="5" spans="1:15">
      <c r="G5" s="5"/>
      <c r="H5" s="5"/>
      <c r="L5" s="373"/>
      <c r="M5" s="374"/>
      <c r="N5" s="375"/>
      <c r="O5" s="377">
        <v>0.05</v>
      </c>
    </row>
    <row r="6" spans="1:15">
      <c r="A6" s="362" t="s">
        <v>1287</v>
      </c>
      <c r="B6" s="362" t="s">
        <v>2966</v>
      </c>
      <c r="C6" s="362" t="s">
        <v>2967</v>
      </c>
      <c r="D6" s="362" t="s">
        <v>125</v>
      </c>
      <c r="E6" s="362" t="s">
        <v>126</v>
      </c>
      <c r="F6" s="362" t="s">
        <v>127</v>
      </c>
      <c r="G6" s="363" t="s">
        <v>2968</v>
      </c>
      <c r="H6" s="363" t="s">
        <v>2969</v>
      </c>
      <c r="I6" s="362" t="s">
        <v>130</v>
      </c>
      <c r="J6" s="362" t="s">
        <v>131</v>
      </c>
      <c r="K6" s="362" t="s">
        <v>132</v>
      </c>
      <c r="L6" s="364" t="s">
        <v>133</v>
      </c>
      <c r="M6" s="365" t="s">
        <v>14</v>
      </c>
      <c r="N6" s="366" t="s">
        <v>134</v>
      </c>
      <c r="O6" s="366" t="s">
        <v>134</v>
      </c>
    </row>
    <row r="7" spans="1:15" ht="59" customHeight="1">
      <c r="A7" s="362"/>
      <c r="B7" s="362"/>
      <c r="C7" s="362"/>
      <c r="D7" s="362"/>
      <c r="E7" s="362"/>
      <c r="F7" s="362"/>
      <c r="G7" s="363"/>
      <c r="H7" s="363"/>
      <c r="I7" s="362"/>
      <c r="J7" s="362"/>
      <c r="K7" s="362"/>
      <c r="L7" s="364"/>
      <c r="M7" s="365"/>
      <c r="N7" s="366"/>
      <c r="O7" s="366"/>
    </row>
    <row r="8" spans="1:15">
      <c r="A8" s="378"/>
      <c r="B8" s="379" t="s">
        <v>2970</v>
      </c>
      <c r="C8" s="378"/>
      <c r="D8" s="378"/>
      <c r="E8" s="378"/>
      <c r="F8" s="378"/>
      <c r="G8" s="380"/>
      <c r="H8" s="380"/>
      <c r="I8" s="378"/>
      <c r="J8" s="378"/>
      <c r="K8" s="378"/>
      <c r="L8" s="381"/>
      <c r="M8" s="382"/>
      <c r="N8" s="383"/>
      <c r="O8" s="383"/>
    </row>
    <row r="9" spans="1:15" ht="62.5">
      <c r="A9" s="51">
        <v>1</v>
      </c>
      <c r="B9" s="51" t="s">
        <v>2971</v>
      </c>
      <c r="C9" s="51" t="s">
        <v>2972</v>
      </c>
      <c r="D9" s="51" t="s">
        <v>13</v>
      </c>
      <c r="E9" s="51" t="s">
        <v>1714</v>
      </c>
      <c r="F9" s="51" t="s">
        <v>2973</v>
      </c>
      <c r="G9" s="52"/>
      <c r="H9" s="52">
        <v>46117</v>
      </c>
      <c r="I9" s="51" t="s">
        <v>2974</v>
      </c>
      <c r="J9" s="51" t="s">
        <v>1729</v>
      </c>
      <c r="K9" s="51" t="s">
        <v>12</v>
      </c>
      <c r="L9" s="384">
        <v>10</v>
      </c>
      <c r="M9" s="54" t="s">
        <v>2148</v>
      </c>
      <c r="N9" s="368">
        <v>450</v>
      </c>
      <c r="O9" s="368">
        <v>500</v>
      </c>
    </row>
    <row r="10" spans="1:15" ht="62.5">
      <c r="A10" s="51">
        <v>2</v>
      </c>
      <c r="B10" s="51" t="s">
        <v>2975</v>
      </c>
      <c r="C10" s="51" t="s">
        <v>2976</v>
      </c>
      <c r="D10" s="51" t="s">
        <v>13</v>
      </c>
      <c r="E10" s="51" t="s">
        <v>1714</v>
      </c>
      <c r="F10" s="51" t="s">
        <v>2973</v>
      </c>
      <c r="G10" s="52"/>
      <c r="H10" s="52">
        <v>46085</v>
      </c>
      <c r="I10" s="51" t="s">
        <v>2289</v>
      </c>
      <c r="J10" s="51" t="s">
        <v>1716</v>
      </c>
      <c r="K10" s="51" t="s">
        <v>12</v>
      </c>
      <c r="L10" s="384">
        <v>18</v>
      </c>
      <c r="M10" s="54" t="s">
        <v>2148</v>
      </c>
      <c r="N10" s="368">
        <v>1800</v>
      </c>
      <c r="O10" s="368">
        <v>1900</v>
      </c>
    </row>
    <row r="11" spans="1:15" ht="250">
      <c r="A11" s="385">
        <v>3</v>
      </c>
      <c r="B11" s="51" t="s">
        <v>2977</v>
      </c>
      <c r="C11" s="51" t="s">
        <v>2978</v>
      </c>
      <c r="D11" s="51" t="s">
        <v>13</v>
      </c>
      <c r="E11" s="51" t="s">
        <v>1701</v>
      </c>
      <c r="F11" s="51" t="s">
        <v>2973</v>
      </c>
      <c r="G11" s="52"/>
      <c r="H11" s="52">
        <v>46249</v>
      </c>
      <c r="I11" s="51" t="s">
        <v>2289</v>
      </c>
      <c r="J11" s="51" t="s">
        <v>1729</v>
      </c>
      <c r="K11" s="51" t="s">
        <v>12</v>
      </c>
      <c r="L11" s="384">
        <v>12</v>
      </c>
      <c r="M11" s="54" t="s">
        <v>2979</v>
      </c>
      <c r="N11" s="368">
        <v>12000</v>
      </c>
      <c r="O11" s="368">
        <v>12500</v>
      </c>
    </row>
    <row r="12" spans="1:15" ht="87.5">
      <c r="A12" s="51">
        <v>4</v>
      </c>
      <c r="B12" s="51" t="s">
        <v>2980</v>
      </c>
      <c r="C12" s="51" t="s">
        <v>2981</v>
      </c>
      <c r="D12" s="51" t="s">
        <v>13</v>
      </c>
      <c r="E12" s="51" t="s">
        <v>1701</v>
      </c>
      <c r="F12" s="51" t="s">
        <v>2973</v>
      </c>
      <c r="G12" s="52"/>
      <c r="H12" s="52">
        <v>46249</v>
      </c>
      <c r="I12" s="51" t="s">
        <v>2289</v>
      </c>
      <c r="J12" s="51" t="s">
        <v>1729</v>
      </c>
      <c r="K12" s="51" t="s">
        <v>12</v>
      </c>
      <c r="L12" s="384">
        <v>20</v>
      </c>
      <c r="M12" s="54" t="s">
        <v>2148</v>
      </c>
      <c r="N12" s="368">
        <v>4000</v>
      </c>
      <c r="O12" s="368">
        <f t="shared" ref="O12" si="0">N12*(1+$O$5)</f>
        <v>4200</v>
      </c>
    </row>
    <row r="13" spans="1:15">
      <c r="A13" s="378"/>
      <c r="B13" s="379" t="s">
        <v>2982</v>
      </c>
      <c r="C13" s="378"/>
      <c r="D13" s="378"/>
      <c r="E13" s="378"/>
      <c r="F13" s="378"/>
      <c r="G13" s="380"/>
      <c r="H13" s="380"/>
      <c r="I13" s="378"/>
      <c r="J13" s="378"/>
      <c r="K13" s="378"/>
      <c r="L13" s="381"/>
      <c r="M13" s="382"/>
      <c r="N13" s="383"/>
      <c r="O13" s="383"/>
    </row>
    <row r="14" spans="1:15" ht="50">
      <c r="A14" s="51">
        <v>5</v>
      </c>
      <c r="B14" s="51" t="s">
        <v>2983</v>
      </c>
      <c r="C14" s="51" t="s">
        <v>2984</v>
      </c>
      <c r="D14" s="51" t="s">
        <v>13</v>
      </c>
      <c r="E14" s="51" t="s">
        <v>1701</v>
      </c>
      <c r="F14" s="51" t="s">
        <v>2985</v>
      </c>
      <c r="G14" s="52">
        <v>46027</v>
      </c>
      <c r="H14" s="52"/>
      <c r="I14" s="51" t="s">
        <v>2982</v>
      </c>
      <c r="J14" s="51" t="s">
        <v>1702</v>
      </c>
      <c r="K14" s="51" t="s">
        <v>12</v>
      </c>
      <c r="L14" s="384">
        <v>12</v>
      </c>
      <c r="M14" s="54" t="s">
        <v>2979</v>
      </c>
      <c r="N14" s="368" t="s">
        <v>2986</v>
      </c>
      <c r="O14" s="368" t="s">
        <v>2986</v>
      </c>
    </row>
    <row r="15" spans="1:15" ht="50">
      <c r="A15" s="51">
        <v>6</v>
      </c>
      <c r="B15" s="51" t="s">
        <v>2987</v>
      </c>
      <c r="C15" s="51" t="s">
        <v>2988</v>
      </c>
      <c r="D15" s="51" t="s">
        <v>13</v>
      </c>
      <c r="E15" s="51" t="s">
        <v>1701</v>
      </c>
      <c r="F15" s="51" t="s">
        <v>2985</v>
      </c>
      <c r="G15" s="52">
        <v>46027</v>
      </c>
      <c r="H15" s="52"/>
      <c r="I15" s="51" t="s">
        <v>2982</v>
      </c>
      <c r="J15" s="51" t="s">
        <v>1702</v>
      </c>
      <c r="K15" s="51" t="s">
        <v>12</v>
      </c>
      <c r="L15" s="384">
        <v>12</v>
      </c>
      <c r="M15" s="54" t="s">
        <v>2979</v>
      </c>
      <c r="N15" s="368" t="s">
        <v>2986</v>
      </c>
      <c r="O15" s="368" t="s">
        <v>2986</v>
      </c>
    </row>
    <row r="16" spans="1:15" ht="50">
      <c r="A16" s="51">
        <v>7</v>
      </c>
      <c r="B16" s="51" t="s">
        <v>2989</v>
      </c>
      <c r="C16" s="51" t="s">
        <v>2990</v>
      </c>
      <c r="D16" s="51" t="s">
        <v>13</v>
      </c>
      <c r="E16" s="51" t="s">
        <v>1701</v>
      </c>
      <c r="F16" s="51" t="s">
        <v>2985</v>
      </c>
      <c r="G16" s="52">
        <v>46027</v>
      </c>
      <c r="H16" s="52"/>
      <c r="I16" s="51" t="s">
        <v>2982</v>
      </c>
      <c r="J16" s="51" t="s">
        <v>1702</v>
      </c>
      <c r="K16" s="51" t="s">
        <v>12</v>
      </c>
      <c r="L16" s="384">
        <v>12</v>
      </c>
      <c r="M16" s="54" t="s">
        <v>2979</v>
      </c>
      <c r="N16" s="368" t="s">
        <v>2986</v>
      </c>
      <c r="O16" s="368" t="s">
        <v>2986</v>
      </c>
    </row>
    <row r="17" spans="1:15" ht="112.5">
      <c r="A17" s="51">
        <v>8</v>
      </c>
      <c r="B17" s="51" t="s">
        <v>2991</v>
      </c>
      <c r="C17" s="51" t="s">
        <v>2992</v>
      </c>
      <c r="D17" s="51" t="s">
        <v>13</v>
      </c>
      <c r="E17" s="51" t="s">
        <v>1701</v>
      </c>
      <c r="F17" s="51" t="s">
        <v>2985</v>
      </c>
      <c r="G17" s="52">
        <v>46027</v>
      </c>
      <c r="H17" s="52"/>
      <c r="I17" s="51" t="s">
        <v>2982</v>
      </c>
      <c r="J17" s="51" t="s">
        <v>1702</v>
      </c>
      <c r="K17" s="51" t="s">
        <v>12</v>
      </c>
      <c r="L17" s="384">
        <v>12</v>
      </c>
      <c r="M17" s="54" t="s">
        <v>2979</v>
      </c>
      <c r="N17" s="368" t="s">
        <v>2986</v>
      </c>
      <c r="O17" s="368" t="s">
        <v>2986</v>
      </c>
    </row>
    <row r="18" spans="1:15" ht="50">
      <c r="A18" s="51">
        <v>9</v>
      </c>
      <c r="B18" s="51" t="s">
        <v>2993</v>
      </c>
      <c r="C18" s="51" t="s">
        <v>2994</v>
      </c>
      <c r="D18" s="51" t="s">
        <v>13</v>
      </c>
      <c r="E18" s="51" t="s">
        <v>1701</v>
      </c>
      <c r="F18" s="51" t="s">
        <v>2985</v>
      </c>
      <c r="G18" s="52">
        <v>46027</v>
      </c>
      <c r="H18" s="52"/>
      <c r="I18" s="51" t="s">
        <v>2982</v>
      </c>
      <c r="J18" s="51" t="s">
        <v>1702</v>
      </c>
      <c r="K18" s="51" t="s">
        <v>12</v>
      </c>
      <c r="L18" s="384">
        <v>12</v>
      </c>
      <c r="M18" s="54" t="s">
        <v>2979</v>
      </c>
      <c r="N18" s="368">
        <v>2000000</v>
      </c>
      <c r="O18" s="368">
        <v>3300000</v>
      </c>
    </row>
    <row r="19" spans="1:15">
      <c r="A19" s="378"/>
      <c r="B19" s="379" t="s">
        <v>2320</v>
      </c>
      <c r="C19" s="378"/>
      <c r="D19" s="378"/>
      <c r="E19" s="378"/>
      <c r="F19" s="378"/>
      <c r="G19" s="380"/>
      <c r="H19" s="380"/>
      <c r="I19" s="378"/>
      <c r="J19" s="378"/>
      <c r="K19" s="378"/>
      <c r="L19" s="381"/>
      <c r="M19" s="382"/>
      <c r="N19" s="383"/>
      <c r="O19" s="383"/>
    </row>
    <row r="20" spans="1:15" ht="100">
      <c r="A20" s="51">
        <v>10</v>
      </c>
      <c r="B20" s="51" t="s">
        <v>2995</v>
      </c>
      <c r="C20" s="51" t="s">
        <v>2996</v>
      </c>
      <c r="D20" s="51" t="s">
        <v>13</v>
      </c>
      <c r="E20" s="51" t="s">
        <v>1714</v>
      </c>
      <c r="F20" s="51" t="s">
        <v>2973</v>
      </c>
      <c r="G20" s="54"/>
      <c r="H20" s="52">
        <v>46058</v>
      </c>
      <c r="I20" s="51" t="s">
        <v>2997</v>
      </c>
      <c r="J20" s="51" t="s">
        <v>2243</v>
      </c>
      <c r="K20" s="51" t="s">
        <v>12</v>
      </c>
      <c r="L20" s="384">
        <v>1</v>
      </c>
      <c r="M20" s="54" t="s">
        <v>2148</v>
      </c>
      <c r="N20" s="368">
        <v>1550</v>
      </c>
      <c r="O20" s="368">
        <v>1650</v>
      </c>
    </row>
    <row r="21" spans="1:15" ht="100">
      <c r="A21" s="51">
        <v>11</v>
      </c>
      <c r="B21" s="51" t="s">
        <v>2998</v>
      </c>
      <c r="C21" s="51" t="s">
        <v>2996</v>
      </c>
      <c r="D21" s="51" t="s">
        <v>2999</v>
      </c>
      <c r="E21" s="51" t="s">
        <v>1731</v>
      </c>
      <c r="F21" s="51" t="s">
        <v>2973</v>
      </c>
      <c r="G21" s="52"/>
      <c r="H21" s="52">
        <v>46058</v>
      </c>
      <c r="I21" s="51" t="s">
        <v>2997</v>
      </c>
      <c r="J21" s="51" t="s">
        <v>2243</v>
      </c>
      <c r="K21" s="51" t="s">
        <v>12</v>
      </c>
      <c r="L21" s="384">
        <v>1</v>
      </c>
      <c r="M21" s="54" t="s">
        <v>2148</v>
      </c>
      <c r="N21" s="368">
        <v>3000</v>
      </c>
      <c r="O21" s="368">
        <f t="shared" ref="O21:O22" si="1">N21*(1+$O$5)</f>
        <v>3150</v>
      </c>
    </row>
    <row r="22" spans="1:15" ht="87.5">
      <c r="A22" s="51">
        <v>12</v>
      </c>
      <c r="B22" s="51" t="s">
        <v>3000</v>
      </c>
      <c r="C22" s="51" t="s">
        <v>3001</v>
      </c>
      <c r="D22" s="51" t="s">
        <v>13</v>
      </c>
      <c r="E22" s="51" t="s">
        <v>1701</v>
      </c>
      <c r="F22" s="51" t="s">
        <v>2973</v>
      </c>
      <c r="G22" s="52"/>
      <c r="H22" s="52">
        <v>46058</v>
      </c>
      <c r="I22" s="51" t="s">
        <v>2289</v>
      </c>
      <c r="J22" s="51" t="s">
        <v>1716</v>
      </c>
      <c r="K22" s="51" t="s">
        <v>12</v>
      </c>
      <c r="L22" s="384">
        <v>16</v>
      </c>
      <c r="M22" s="54" t="s">
        <v>2148</v>
      </c>
      <c r="N22" s="368">
        <v>8000</v>
      </c>
      <c r="O22" s="368">
        <f t="shared" si="1"/>
        <v>8400</v>
      </c>
    </row>
    <row r="23" spans="1:15">
      <c r="A23" s="378"/>
      <c r="B23" s="379" t="s">
        <v>3002</v>
      </c>
      <c r="C23" s="378"/>
      <c r="D23" s="378"/>
      <c r="E23" s="378"/>
      <c r="F23" s="378"/>
      <c r="G23" s="380"/>
      <c r="H23" s="380"/>
      <c r="I23" s="378"/>
      <c r="J23" s="378"/>
      <c r="K23" s="378"/>
      <c r="L23" s="381"/>
      <c r="M23" s="382"/>
      <c r="N23" s="383"/>
      <c r="O23" s="383"/>
    </row>
    <row r="24" spans="1:15" ht="62.5">
      <c r="A24" s="51">
        <v>13</v>
      </c>
      <c r="B24" s="51" t="s">
        <v>3003</v>
      </c>
      <c r="C24" s="51" t="s">
        <v>3004</v>
      </c>
      <c r="D24" s="51" t="s">
        <v>3005</v>
      </c>
      <c r="E24" s="51" t="s">
        <v>1701</v>
      </c>
      <c r="F24" s="51" t="s">
        <v>2985</v>
      </c>
      <c r="G24" s="52">
        <v>46027</v>
      </c>
      <c r="H24" s="52"/>
      <c r="I24" s="51" t="s">
        <v>2273</v>
      </c>
      <c r="J24" s="51" t="s">
        <v>1702</v>
      </c>
      <c r="K24" s="51" t="s">
        <v>12</v>
      </c>
      <c r="L24" s="384">
        <v>5</v>
      </c>
      <c r="M24" s="54" t="s">
        <v>2148</v>
      </c>
      <c r="N24" s="368">
        <v>20100</v>
      </c>
      <c r="O24" s="368">
        <v>21000</v>
      </c>
    </row>
    <row r="25" spans="1:15" ht="87.5">
      <c r="A25" s="51">
        <v>14</v>
      </c>
      <c r="B25" s="51" t="s">
        <v>3006</v>
      </c>
      <c r="C25" s="51" t="s">
        <v>3007</v>
      </c>
      <c r="D25" s="51" t="s">
        <v>3008</v>
      </c>
      <c r="E25" s="51" t="s">
        <v>1701</v>
      </c>
      <c r="F25" s="51" t="s">
        <v>2973</v>
      </c>
      <c r="G25" s="52"/>
      <c r="H25" s="52">
        <v>46096</v>
      </c>
      <c r="I25" s="51" t="s">
        <v>2273</v>
      </c>
      <c r="J25" s="51" t="s">
        <v>1702</v>
      </c>
      <c r="K25" s="51" t="s">
        <v>12</v>
      </c>
      <c r="L25" s="384">
        <v>1</v>
      </c>
      <c r="M25" s="54" t="s">
        <v>2148</v>
      </c>
      <c r="N25" s="368">
        <v>2000</v>
      </c>
      <c r="O25" s="368">
        <f>N25*(1+$O$5)</f>
        <v>2100</v>
      </c>
    </row>
    <row r="26" spans="1:15">
      <c r="A26" s="378"/>
      <c r="B26" s="379" t="s">
        <v>3009</v>
      </c>
      <c r="C26" s="378"/>
      <c r="D26" s="378"/>
      <c r="E26" s="378"/>
      <c r="F26" s="378"/>
      <c r="G26" s="380"/>
      <c r="H26" s="380"/>
      <c r="I26" s="378"/>
      <c r="J26" s="378"/>
      <c r="K26" s="378"/>
      <c r="L26" s="381"/>
      <c r="M26" s="382"/>
      <c r="N26" s="383"/>
      <c r="O26" s="383"/>
    </row>
    <row r="27" spans="1:15" ht="62.5">
      <c r="A27" s="385">
        <v>15</v>
      </c>
      <c r="B27" s="51" t="s">
        <v>2138</v>
      </c>
      <c r="C27" s="51" t="s">
        <v>3010</v>
      </c>
      <c r="D27" s="51" t="s">
        <v>13</v>
      </c>
      <c r="E27" s="51" t="s">
        <v>1701</v>
      </c>
      <c r="F27" s="51" t="s">
        <v>2973</v>
      </c>
      <c r="G27" s="52"/>
      <c r="H27" s="52">
        <v>46027</v>
      </c>
      <c r="I27" s="51" t="s">
        <v>2249</v>
      </c>
      <c r="J27" s="51" t="s">
        <v>1702</v>
      </c>
      <c r="K27" s="51" t="s">
        <v>12</v>
      </c>
      <c r="L27" s="51">
        <v>6000</v>
      </c>
      <c r="M27" s="54" t="s">
        <v>3011</v>
      </c>
      <c r="N27" s="368">
        <v>33000</v>
      </c>
      <c r="O27" s="368">
        <v>36000</v>
      </c>
    </row>
    <row r="28" spans="1:15" ht="112.5">
      <c r="A28" s="385">
        <v>16</v>
      </c>
      <c r="B28" s="51" t="s">
        <v>3012</v>
      </c>
      <c r="C28" s="51" t="s">
        <v>3013</v>
      </c>
      <c r="D28" s="51" t="s">
        <v>3014</v>
      </c>
      <c r="E28" s="51" t="s">
        <v>1724</v>
      </c>
      <c r="F28" s="51" t="s">
        <v>2973</v>
      </c>
      <c r="G28" s="52"/>
      <c r="H28" s="52">
        <v>46027</v>
      </c>
      <c r="I28" s="51" t="s">
        <v>2249</v>
      </c>
      <c r="J28" s="51" t="s">
        <v>1716</v>
      </c>
      <c r="K28" s="51" t="s">
        <v>12</v>
      </c>
      <c r="L28" s="384">
        <v>12</v>
      </c>
      <c r="M28" s="54" t="s">
        <v>2148</v>
      </c>
      <c r="N28" s="368">
        <v>12000</v>
      </c>
      <c r="O28" s="368">
        <v>18000</v>
      </c>
    </row>
    <row r="29" spans="1:15" ht="26">
      <c r="A29" s="378"/>
      <c r="B29" s="386" t="s">
        <v>3015</v>
      </c>
      <c r="C29" s="378"/>
      <c r="D29" s="378"/>
      <c r="E29" s="378"/>
      <c r="F29" s="378"/>
      <c r="G29" s="380"/>
      <c r="H29" s="380"/>
      <c r="I29" s="378"/>
      <c r="J29" s="378"/>
      <c r="K29" s="378"/>
      <c r="L29" s="381"/>
      <c r="M29" s="382"/>
      <c r="N29" s="383"/>
      <c r="O29" s="383"/>
    </row>
    <row r="30" spans="1:15" ht="87.5">
      <c r="A30" s="51">
        <v>17</v>
      </c>
      <c r="B30" s="51" t="s">
        <v>3016</v>
      </c>
      <c r="C30" s="51" t="s">
        <v>3017</v>
      </c>
      <c r="D30" s="51" t="s">
        <v>3018</v>
      </c>
      <c r="E30" s="51" t="s">
        <v>1701</v>
      </c>
      <c r="F30" s="51" t="s">
        <v>2973</v>
      </c>
      <c r="G30" s="52"/>
      <c r="H30" s="52">
        <v>46085</v>
      </c>
      <c r="I30" s="51" t="s">
        <v>1879</v>
      </c>
      <c r="J30" s="51" t="s">
        <v>1716</v>
      </c>
      <c r="K30" s="51" t="s">
        <v>12</v>
      </c>
      <c r="L30" s="384">
        <v>20</v>
      </c>
      <c r="M30" s="54" t="s">
        <v>205</v>
      </c>
      <c r="N30" s="368">
        <v>9750</v>
      </c>
      <c r="O30" s="368">
        <v>20000</v>
      </c>
    </row>
    <row r="31" spans="1:15" ht="87.5">
      <c r="A31" s="51">
        <v>18</v>
      </c>
      <c r="B31" s="51" t="s">
        <v>3019</v>
      </c>
      <c r="C31" s="51" t="s">
        <v>3020</v>
      </c>
      <c r="D31" s="51" t="s">
        <v>2999</v>
      </c>
      <c r="E31" s="51" t="s">
        <v>1731</v>
      </c>
      <c r="F31" s="51" t="s">
        <v>2973</v>
      </c>
      <c r="G31" s="52"/>
      <c r="H31" s="52">
        <v>46085</v>
      </c>
      <c r="I31" s="51" t="s">
        <v>1879</v>
      </c>
      <c r="J31" s="51" t="s">
        <v>1716</v>
      </c>
      <c r="K31" s="51" t="s">
        <v>12</v>
      </c>
      <c r="L31" s="384">
        <v>55</v>
      </c>
      <c r="M31" s="54" t="s">
        <v>2148</v>
      </c>
      <c r="N31" s="368">
        <v>8000</v>
      </c>
      <c r="O31" s="368">
        <v>12000</v>
      </c>
    </row>
    <row r="32" spans="1:15" ht="112.5">
      <c r="A32" s="51">
        <v>19</v>
      </c>
      <c r="B32" s="51" t="s">
        <v>3021</v>
      </c>
      <c r="C32" s="51" t="s">
        <v>3022</v>
      </c>
      <c r="D32" s="51" t="s">
        <v>2999</v>
      </c>
      <c r="E32" s="51" t="s">
        <v>1731</v>
      </c>
      <c r="F32" s="51" t="s">
        <v>2973</v>
      </c>
      <c r="G32" s="52"/>
      <c r="H32" s="52">
        <v>46057</v>
      </c>
      <c r="I32" s="51" t="s">
        <v>1879</v>
      </c>
      <c r="J32" s="51" t="s">
        <v>1716</v>
      </c>
      <c r="K32" s="51" t="s">
        <v>12</v>
      </c>
      <c r="L32" s="384">
        <v>10</v>
      </c>
      <c r="M32" s="54" t="s">
        <v>2148</v>
      </c>
      <c r="N32" s="368">
        <v>10000</v>
      </c>
      <c r="O32" s="368">
        <v>15000</v>
      </c>
    </row>
    <row r="33" spans="1:15" ht="62.5">
      <c r="A33" s="51">
        <v>20</v>
      </c>
      <c r="B33" s="51" t="s">
        <v>3023</v>
      </c>
      <c r="C33" s="51" t="s">
        <v>3024</v>
      </c>
      <c r="D33" s="51" t="s">
        <v>2999</v>
      </c>
      <c r="E33" s="51" t="s">
        <v>1731</v>
      </c>
      <c r="F33" s="51" t="s">
        <v>2973</v>
      </c>
      <c r="G33" s="54"/>
      <c r="H33" s="52">
        <v>46058</v>
      </c>
      <c r="I33" s="51" t="s">
        <v>1879</v>
      </c>
      <c r="J33" s="51" t="s">
        <v>1702</v>
      </c>
      <c r="K33" s="51" t="s">
        <v>12</v>
      </c>
      <c r="L33" s="384">
        <v>8</v>
      </c>
      <c r="M33" s="54" t="s">
        <v>2148</v>
      </c>
      <c r="N33" s="368">
        <v>30000</v>
      </c>
      <c r="O33" s="368">
        <v>40000</v>
      </c>
    </row>
    <row r="34" spans="1:15" ht="37.5">
      <c r="A34" s="51">
        <v>21</v>
      </c>
      <c r="B34" s="51" t="s">
        <v>3025</v>
      </c>
      <c r="C34" s="51" t="s">
        <v>3026</v>
      </c>
      <c r="D34" s="51" t="s">
        <v>2999</v>
      </c>
      <c r="E34" s="51" t="s">
        <v>1724</v>
      </c>
      <c r="F34" s="51" t="s">
        <v>2973</v>
      </c>
      <c r="G34" s="54"/>
      <c r="H34" s="52">
        <v>46085</v>
      </c>
      <c r="I34" s="51" t="s">
        <v>1879</v>
      </c>
      <c r="J34" s="51" t="s">
        <v>1716</v>
      </c>
      <c r="K34" s="51" t="s">
        <v>12</v>
      </c>
      <c r="L34" s="384">
        <v>24</v>
      </c>
      <c r="M34" s="54" t="s">
        <v>2148</v>
      </c>
      <c r="N34" s="368">
        <v>2400</v>
      </c>
      <c r="O34" s="368">
        <v>12000</v>
      </c>
    </row>
    <row r="35" spans="1:15" ht="62.5">
      <c r="A35" s="51">
        <v>22</v>
      </c>
      <c r="B35" s="51" t="s">
        <v>3027</v>
      </c>
      <c r="C35" s="51" t="s">
        <v>3028</v>
      </c>
      <c r="D35" s="51" t="s">
        <v>2999</v>
      </c>
      <c r="E35" s="51" t="s">
        <v>1731</v>
      </c>
      <c r="F35" s="51" t="s">
        <v>2973</v>
      </c>
      <c r="G35" s="54"/>
      <c r="H35" s="52">
        <v>46084</v>
      </c>
      <c r="I35" s="51" t="s">
        <v>1879</v>
      </c>
      <c r="J35" s="51" t="s">
        <v>1716</v>
      </c>
      <c r="K35" s="51" t="s">
        <v>12</v>
      </c>
      <c r="L35" s="384">
        <v>100</v>
      </c>
      <c r="M35" s="54" t="s">
        <v>2148</v>
      </c>
      <c r="N35" s="368"/>
      <c r="O35" s="368">
        <v>15000</v>
      </c>
    </row>
    <row r="36" spans="1:15" ht="112.5">
      <c r="A36" s="51">
        <v>23</v>
      </c>
      <c r="B36" s="51" t="s">
        <v>3029</v>
      </c>
      <c r="C36" s="51" t="s">
        <v>3030</v>
      </c>
      <c r="D36" s="51" t="s">
        <v>13</v>
      </c>
      <c r="E36" s="51" t="s">
        <v>1714</v>
      </c>
      <c r="F36" s="51" t="s">
        <v>2973</v>
      </c>
      <c r="G36" s="52"/>
      <c r="H36" s="52">
        <v>46085</v>
      </c>
      <c r="I36" s="51" t="s">
        <v>2289</v>
      </c>
      <c r="J36" s="51" t="s">
        <v>1716</v>
      </c>
      <c r="K36" s="51" t="s">
        <v>12</v>
      </c>
      <c r="L36" s="384">
        <v>6</v>
      </c>
      <c r="M36" s="54" t="s">
        <v>2148</v>
      </c>
      <c r="N36" s="368">
        <v>1800</v>
      </c>
      <c r="O36" s="368">
        <v>5000</v>
      </c>
    </row>
    <row r="37" spans="1:15">
      <c r="A37" s="378"/>
      <c r="B37" s="379" t="s">
        <v>3031</v>
      </c>
      <c r="C37" s="378"/>
      <c r="D37" s="378"/>
      <c r="E37" s="378"/>
      <c r="F37" s="378"/>
      <c r="G37" s="380"/>
      <c r="H37" s="380"/>
      <c r="I37" s="378"/>
      <c r="J37" s="378"/>
      <c r="K37" s="378"/>
      <c r="L37" s="381"/>
      <c r="M37" s="382"/>
      <c r="N37" s="383"/>
      <c r="O37" s="383"/>
    </row>
    <row r="38" spans="1:15" ht="62.5">
      <c r="A38" s="51">
        <v>24</v>
      </c>
      <c r="B38" s="51" t="s">
        <v>3032</v>
      </c>
      <c r="C38" s="51" t="s">
        <v>3033</v>
      </c>
      <c r="D38" s="51" t="s">
        <v>3018</v>
      </c>
      <c r="E38" s="51" t="s">
        <v>1701</v>
      </c>
      <c r="F38" s="51" t="s">
        <v>2985</v>
      </c>
      <c r="G38" s="52">
        <v>46027</v>
      </c>
      <c r="H38" s="52"/>
      <c r="I38" s="51" t="s">
        <v>1879</v>
      </c>
      <c r="J38" s="51" t="s">
        <v>1702</v>
      </c>
      <c r="K38" s="51" t="s">
        <v>12</v>
      </c>
      <c r="L38" s="384">
        <v>12</v>
      </c>
      <c r="M38" s="54" t="s">
        <v>2979</v>
      </c>
      <c r="N38" s="368">
        <v>61880</v>
      </c>
      <c r="O38" s="368">
        <v>65000</v>
      </c>
    </row>
    <row r="39" spans="1:15" ht="62.5">
      <c r="A39" s="51">
        <v>25</v>
      </c>
      <c r="B39" s="51" t="s">
        <v>3034</v>
      </c>
      <c r="C39" s="51" t="s">
        <v>3035</v>
      </c>
      <c r="D39" s="51" t="s">
        <v>13</v>
      </c>
      <c r="E39" s="51" t="s">
        <v>1701</v>
      </c>
      <c r="F39" s="51" t="s">
        <v>2973</v>
      </c>
      <c r="G39" s="82"/>
      <c r="H39" s="52">
        <v>46235</v>
      </c>
      <c r="I39" s="51" t="s">
        <v>1879</v>
      </c>
      <c r="J39" s="51" t="s">
        <v>1702</v>
      </c>
      <c r="K39" s="51" t="s">
        <v>12</v>
      </c>
      <c r="L39" s="384">
        <v>7</v>
      </c>
      <c r="M39" s="54" t="s">
        <v>3036</v>
      </c>
      <c r="N39" s="368">
        <v>48000</v>
      </c>
      <c r="O39" s="368">
        <v>300000</v>
      </c>
    </row>
    <row r="40" spans="1:15" ht="87.5">
      <c r="A40" s="51">
        <v>26</v>
      </c>
      <c r="B40" s="51" t="s">
        <v>3037</v>
      </c>
      <c r="C40" s="51" t="s">
        <v>3038</v>
      </c>
      <c r="D40" s="51" t="s">
        <v>3018</v>
      </c>
      <c r="E40" s="51" t="s">
        <v>1701</v>
      </c>
      <c r="F40" s="51" t="s">
        <v>2973</v>
      </c>
      <c r="G40" s="52"/>
      <c r="H40" s="52">
        <v>46057</v>
      </c>
      <c r="I40" s="51" t="s">
        <v>1879</v>
      </c>
      <c r="J40" s="51" t="s">
        <v>1702</v>
      </c>
      <c r="K40" s="51" t="s">
        <v>12</v>
      </c>
      <c r="L40" s="384">
        <v>20</v>
      </c>
      <c r="M40" s="54" t="s">
        <v>3036</v>
      </c>
      <c r="N40" s="368">
        <v>7680</v>
      </c>
      <c r="O40" s="368">
        <v>20000</v>
      </c>
    </row>
    <row r="41" spans="1:15" ht="26">
      <c r="A41" s="378"/>
      <c r="B41" s="379" t="s">
        <v>3039</v>
      </c>
      <c r="C41" s="378"/>
      <c r="D41" s="378"/>
      <c r="E41" s="378"/>
      <c r="F41" s="378"/>
      <c r="G41" s="380"/>
      <c r="H41" s="380"/>
      <c r="I41" s="378"/>
      <c r="J41" s="378"/>
      <c r="K41" s="378"/>
      <c r="L41" s="381"/>
      <c r="M41" s="382"/>
      <c r="N41" s="383"/>
      <c r="O41" s="383"/>
    </row>
    <row r="42" spans="1:15" ht="112.5">
      <c r="A42" s="51">
        <v>27</v>
      </c>
      <c r="B42" s="51" t="s">
        <v>3040</v>
      </c>
      <c r="C42" s="51" t="s">
        <v>3041</v>
      </c>
      <c r="D42" s="51" t="s">
        <v>13</v>
      </c>
      <c r="E42" s="51" t="s">
        <v>1714</v>
      </c>
      <c r="F42" s="51" t="s">
        <v>2973</v>
      </c>
      <c r="G42" s="52">
        <v>46023</v>
      </c>
      <c r="H42" s="52"/>
      <c r="I42" s="51" t="s">
        <v>1879</v>
      </c>
      <c r="J42" s="51" t="s">
        <v>1702</v>
      </c>
      <c r="K42" s="51" t="s">
        <v>12</v>
      </c>
      <c r="L42" s="384">
        <v>60</v>
      </c>
      <c r="M42" s="54" t="s">
        <v>2148</v>
      </c>
      <c r="N42" s="368">
        <v>61880</v>
      </c>
      <c r="O42" s="368">
        <v>7500</v>
      </c>
    </row>
    <row r="43" spans="1:15" ht="26">
      <c r="A43" s="378"/>
      <c r="B43" s="379" t="s">
        <v>3042</v>
      </c>
      <c r="C43" s="378"/>
      <c r="D43" s="378"/>
      <c r="E43" s="378"/>
      <c r="F43" s="378"/>
      <c r="G43" s="380"/>
      <c r="H43" s="380"/>
      <c r="I43" s="378"/>
      <c r="J43" s="378"/>
      <c r="K43" s="378"/>
      <c r="L43" s="381"/>
      <c r="M43" s="382"/>
      <c r="N43" s="383"/>
      <c r="O43" s="383"/>
    </row>
    <row r="44" spans="1:15" ht="62.5">
      <c r="A44" s="51">
        <v>28</v>
      </c>
      <c r="B44" s="51" t="s">
        <v>3043</v>
      </c>
      <c r="C44" s="51" t="s">
        <v>3044</v>
      </c>
      <c r="D44" s="51" t="s">
        <v>13</v>
      </c>
      <c r="E44" s="51" t="s">
        <v>1701</v>
      </c>
      <c r="F44" s="51" t="s">
        <v>2973</v>
      </c>
      <c r="G44" s="52"/>
      <c r="H44" s="52">
        <v>46203</v>
      </c>
      <c r="I44" s="51" t="s">
        <v>262</v>
      </c>
      <c r="J44" s="51" t="s">
        <v>1702</v>
      </c>
      <c r="K44" s="51" t="s">
        <v>12</v>
      </c>
      <c r="L44" s="384">
        <v>200</v>
      </c>
      <c r="M44" s="54" t="s">
        <v>3045</v>
      </c>
      <c r="N44" s="368">
        <v>6300</v>
      </c>
      <c r="O44" s="368">
        <v>6600</v>
      </c>
    </row>
    <row r="45" spans="1:15" ht="37.5">
      <c r="A45" s="51">
        <v>29</v>
      </c>
      <c r="B45" s="51" t="s">
        <v>1934</v>
      </c>
      <c r="C45" s="51" t="s">
        <v>3046</v>
      </c>
      <c r="D45" s="51" t="s">
        <v>2999</v>
      </c>
      <c r="E45" s="51" t="s">
        <v>1724</v>
      </c>
      <c r="F45" s="54" t="s">
        <v>2973</v>
      </c>
      <c r="G45" s="54"/>
      <c r="H45" s="387">
        <v>46032</v>
      </c>
      <c r="I45" s="51" t="s">
        <v>3047</v>
      </c>
      <c r="J45" s="51" t="s">
        <v>1716</v>
      </c>
      <c r="K45" s="51" t="s">
        <v>12</v>
      </c>
      <c r="L45" s="384">
        <v>12</v>
      </c>
      <c r="M45" s="54" t="s">
        <v>2148</v>
      </c>
      <c r="N45" s="388">
        <v>96</v>
      </c>
      <c r="O45" s="368">
        <v>100</v>
      </c>
    </row>
    <row r="46" spans="1:15" ht="37.5">
      <c r="A46" s="51">
        <v>30</v>
      </c>
      <c r="B46" s="51" t="s">
        <v>3048</v>
      </c>
      <c r="C46" s="51" t="s">
        <v>3046</v>
      </c>
      <c r="D46" s="51" t="s">
        <v>2999</v>
      </c>
      <c r="E46" s="51" t="s">
        <v>1724</v>
      </c>
      <c r="F46" s="54" t="s">
        <v>2973</v>
      </c>
      <c r="G46" s="54"/>
      <c r="H46" s="387">
        <v>46032</v>
      </c>
      <c r="I46" s="51" t="s">
        <v>3047</v>
      </c>
      <c r="J46" s="51" t="s">
        <v>1702</v>
      </c>
      <c r="K46" s="51" t="s">
        <v>12</v>
      </c>
      <c r="L46" s="384">
        <v>30</v>
      </c>
      <c r="M46" s="54" t="s">
        <v>3049</v>
      </c>
      <c r="N46" s="368">
        <v>150</v>
      </c>
      <c r="O46" s="368">
        <v>160</v>
      </c>
    </row>
    <row r="47" spans="1:15" ht="37.5">
      <c r="A47" s="51">
        <v>31</v>
      </c>
      <c r="B47" s="51" t="s">
        <v>3050</v>
      </c>
      <c r="C47" s="51" t="s">
        <v>3046</v>
      </c>
      <c r="D47" s="51" t="s">
        <v>2999</v>
      </c>
      <c r="E47" s="51" t="s">
        <v>1724</v>
      </c>
      <c r="F47" s="54" t="s">
        <v>2973</v>
      </c>
      <c r="G47" s="54"/>
      <c r="H47" s="387">
        <v>46032</v>
      </c>
      <c r="I47" s="51" t="s">
        <v>3047</v>
      </c>
      <c r="J47" s="51" t="s">
        <v>1702</v>
      </c>
      <c r="K47" s="51" t="s">
        <v>12</v>
      </c>
      <c r="L47" s="384">
        <v>150</v>
      </c>
      <c r="M47" s="54" t="s">
        <v>3051</v>
      </c>
      <c r="N47" s="368">
        <v>900</v>
      </c>
      <c r="O47" s="368">
        <v>950</v>
      </c>
    </row>
    <row r="48" spans="1:15" ht="37.5">
      <c r="A48" s="51">
        <v>32</v>
      </c>
      <c r="B48" s="51" t="s">
        <v>3052</v>
      </c>
      <c r="C48" s="51" t="s">
        <v>3046</v>
      </c>
      <c r="D48" s="51" t="s">
        <v>2999</v>
      </c>
      <c r="E48" s="51" t="s">
        <v>1724</v>
      </c>
      <c r="F48" s="54" t="s">
        <v>2973</v>
      </c>
      <c r="G48" s="54"/>
      <c r="H48" s="387">
        <v>46032</v>
      </c>
      <c r="I48" s="51" t="s">
        <v>3047</v>
      </c>
      <c r="J48" s="51" t="s">
        <v>1702</v>
      </c>
      <c r="K48" s="51" t="s">
        <v>12</v>
      </c>
      <c r="L48" s="384">
        <v>200</v>
      </c>
      <c r="M48" s="54" t="s">
        <v>3051</v>
      </c>
      <c r="N48" s="368">
        <v>800</v>
      </c>
      <c r="O48" s="368">
        <v>850</v>
      </c>
    </row>
    <row r="49" spans="1:15" ht="37.5">
      <c r="A49" s="51">
        <v>33</v>
      </c>
      <c r="B49" s="51" t="s">
        <v>3053</v>
      </c>
      <c r="C49" s="51" t="s">
        <v>3054</v>
      </c>
      <c r="D49" s="51" t="s">
        <v>2999</v>
      </c>
      <c r="E49" s="51" t="s">
        <v>1724</v>
      </c>
      <c r="F49" s="54" t="s">
        <v>2973</v>
      </c>
      <c r="G49" s="54"/>
      <c r="H49" s="52">
        <v>46204</v>
      </c>
      <c r="I49" s="51" t="s">
        <v>3047</v>
      </c>
      <c r="J49" s="51" t="s">
        <v>1702</v>
      </c>
      <c r="K49" s="51" t="s">
        <v>12</v>
      </c>
      <c r="L49" s="384">
        <v>100</v>
      </c>
      <c r="M49" s="54" t="s">
        <v>3051</v>
      </c>
      <c r="N49" s="368">
        <v>620</v>
      </c>
      <c r="O49" s="368">
        <v>650</v>
      </c>
    </row>
    <row r="50" spans="1:15" ht="37.5">
      <c r="A50" s="51">
        <v>34</v>
      </c>
      <c r="B50" s="51" t="s">
        <v>3055</v>
      </c>
      <c r="C50" s="51" t="s">
        <v>3054</v>
      </c>
      <c r="D50" s="51" t="s">
        <v>2999</v>
      </c>
      <c r="E50" s="51" t="s">
        <v>1724</v>
      </c>
      <c r="F50" s="54" t="s">
        <v>2973</v>
      </c>
      <c r="G50" s="54"/>
      <c r="H50" s="52">
        <v>46185</v>
      </c>
      <c r="I50" s="51" t="s">
        <v>3047</v>
      </c>
      <c r="J50" s="51" t="s">
        <v>1702</v>
      </c>
      <c r="K50" s="51" t="s">
        <v>12</v>
      </c>
      <c r="L50" s="384">
        <v>150</v>
      </c>
      <c r="M50" s="54" t="s">
        <v>3051</v>
      </c>
      <c r="N50" s="368">
        <v>2100</v>
      </c>
      <c r="O50" s="368">
        <v>2200</v>
      </c>
    </row>
    <row r="51" spans="1:15" ht="37.5">
      <c r="A51" s="51">
        <v>35</v>
      </c>
      <c r="B51" s="51" t="s">
        <v>3056</v>
      </c>
      <c r="C51" s="51" t="s">
        <v>3046</v>
      </c>
      <c r="D51" s="51" t="s">
        <v>2999</v>
      </c>
      <c r="E51" s="51" t="s">
        <v>1724</v>
      </c>
      <c r="F51" s="54" t="s">
        <v>2973</v>
      </c>
      <c r="G51" s="54"/>
      <c r="H51" s="52">
        <v>46204</v>
      </c>
      <c r="I51" s="51" t="s">
        <v>3047</v>
      </c>
      <c r="J51" s="51" t="s">
        <v>1702</v>
      </c>
      <c r="K51" s="51" t="s">
        <v>12</v>
      </c>
      <c r="L51" s="384">
        <v>50</v>
      </c>
      <c r="M51" s="54" t="s">
        <v>3049</v>
      </c>
      <c r="N51" s="368">
        <v>300</v>
      </c>
      <c r="O51" s="368">
        <v>350</v>
      </c>
    </row>
    <row r="52" spans="1:15" ht="87.5">
      <c r="A52" s="51">
        <v>36</v>
      </c>
      <c r="B52" s="51" t="s">
        <v>3057</v>
      </c>
      <c r="C52" s="51" t="s">
        <v>3054</v>
      </c>
      <c r="D52" s="51" t="s">
        <v>2999</v>
      </c>
      <c r="E52" s="51" t="s">
        <v>1724</v>
      </c>
      <c r="F52" s="54" t="s">
        <v>2973</v>
      </c>
      <c r="G52" s="54"/>
      <c r="H52" s="52">
        <v>46044</v>
      </c>
      <c r="I52" s="51" t="s">
        <v>3047</v>
      </c>
      <c r="J52" s="51" t="s">
        <v>1716</v>
      </c>
      <c r="K52" s="51" t="s">
        <v>12</v>
      </c>
      <c r="L52" s="384">
        <v>120</v>
      </c>
      <c r="M52" s="54" t="s">
        <v>2148</v>
      </c>
      <c r="N52" s="368">
        <v>960</v>
      </c>
      <c r="O52" s="368">
        <v>1000</v>
      </c>
    </row>
    <row r="53" spans="1:15" ht="26">
      <c r="A53" s="378"/>
      <c r="B53" s="379" t="s">
        <v>3058</v>
      </c>
      <c r="C53" s="378"/>
      <c r="D53" s="378"/>
      <c r="E53" s="378"/>
      <c r="F53" s="378"/>
      <c r="G53" s="380"/>
      <c r="H53" s="380"/>
      <c r="I53" s="378"/>
      <c r="J53" s="378"/>
      <c r="K53" s="378"/>
      <c r="L53" s="381"/>
      <c r="M53" s="382"/>
      <c r="N53" s="383"/>
      <c r="O53" s="383"/>
    </row>
    <row r="54" spans="1:15" ht="50">
      <c r="A54" s="51">
        <v>37</v>
      </c>
      <c r="B54" s="51" t="s">
        <v>3059</v>
      </c>
      <c r="C54" s="51" t="s">
        <v>3060</v>
      </c>
      <c r="D54" s="51" t="s">
        <v>13</v>
      </c>
      <c r="E54" s="51" t="s">
        <v>1701</v>
      </c>
      <c r="F54" s="51" t="s">
        <v>2973</v>
      </c>
      <c r="G54" s="52"/>
      <c r="H54" s="52">
        <v>46028</v>
      </c>
      <c r="I54" s="51" t="s">
        <v>2289</v>
      </c>
      <c r="J54" s="51" t="s">
        <v>1702</v>
      </c>
      <c r="K54" s="51" t="s">
        <v>12</v>
      </c>
      <c r="L54" s="384">
        <v>12</v>
      </c>
      <c r="M54" s="54" t="s">
        <v>2979</v>
      </c>
      <c r="N54" s="368">
        <v>3600</v>
      </c>
      <c r="O54" s="368">
        <v>3800</v>
      </c>
    </row>
    <row r="55" spans="1:15" ht="37.5">
      <c r="A55" s="385">
        <v>38</v>
      </c>
      <c r="B55" s="51" t="s">
        <v>3061</v>
      </c>
      <c r="C55" s="51" t="s">
        <v>3062</v>
      </c>
      <c r="D55" s="51" t="s">
        <v>2999</v>
      </c>
      <c r="E55" s="51" t="s">
        <v>1724</v>
      </c>
      <c r="F55" s="51" t="s">
        <v>2973</v>
      </c>
      <c r="G55" s="54"/>
      <c r="H55" s="387">
        <v>46032</v>
      </c>
      <c r="I55" s="51" t="s">
        <v>3047</v>
      </c>
      <c r="J55" s="51" t="s">
        <v>1702</v>
      </c>
      <c r="K55" s="51" t="s">
        <v>12</v>
      </c>
      <c r="L55" s="384">
        <v>3</v>
      </c>
      <c r="M55" s="54" t="s">
        <v>2536</v>
      </c>
      <c r="N55" s="368">
        <v>648</v>
      </c>
      <c r="O55" s="368">
        <v>700</v>
      </c>
    </row>
    <row r="56" spans="1:15" ht="37.5">
      <c r="A56" s="51">
        <v>39</v>
      </c>
      <c r="B56" s="51" t="s">
        <v>3063</v>
      </c>
      <c r="C56" s="51" t="s">
        <v>3062</v>
      </c>
      <c r="D56" s="51" t="s">
        <v>2999</v>
      </c>
      <c r="E56" s="51" t="s">
        <v>1724</v>
      </c>
      <c r="F56" s="51" t="s">
        <v>2973</v>
      </c>
      <c r="G56" s="54"/>
      <c r="H56" s="387">
        <v>46032</v>
      </c>
      <c r="I56" s="51" t="s">
        <v>3047</v>
      </c>
      <c r="J56" s="51" t="s">
        <v>1702</v>
      </c>
      <c r="K56" s="51" t="s">
        <v>12</v>
      </c>
      <c r="L56" s="384">
        <v>5</v>
      </c>
      <c r="M56" s="54" t="s">
        <v>2536</v>
      </c>
      <c r="N56" s="368">
        <v>510</v>
      </c>
      <c r="O56" s="368">
        <v>550</v>
      </c>
    </row>
    <row r="57" spans="1:15" ht="37.5">
      <c r="A57" s="385">
        <v>40</v>
      </c>
      <c r="B57" s="51" t="s">
        <v>3064</v>
      </c>
      <c r="C57" s="51" t="s">
        <v>3062</v>
      </c>
      <c r="D57" s="51" t="s">
        <v>2999</v>
      </c>
      <c r="E57" s="51" t="s">
        <v>1724</v>
      </c>
      <c r="F57" s="51" t="s">
        <v>2973</v>
      </c>
      <c r="G57" s="54"/>
      <c r="H57" s="387">
        <v>46032</v>
      </c>
      <c r="I57" s="51" t="s">
        <v>3047</v>
      </c>
      <c r="J57" s="51" t="s">
        <v>1702</v>
      </c>
      <c r="K57" s="51" t="s">
        <v>12</v>
      </c>
      <c r="L57" s="384">
        <v>24</v>
      </c>
      <c r="M57" s="54" t="s">
        <v>2536</v>
      </c>
      <c r="N57" s="368">
        <v>840</v>
      </c>
      <c r="O57" s="368">
        <v>900</v>
      </c>
    </row>
    <row r="58" spans="1:15" ht="37.5">
      <c r="A58" s="51">
        <v>41</v>
      </c>
      <c r="B58" s="51" t="s">
        <v>3065</v>
      </c>
      <c r="C58" s="51" t="s">
        <v>3062</v>
      </c>
      <c r="D58" s="51" t="s">
        <v>2999</v>
      </c>
      <c r="E58" s="51" t="s">
        <v>1724</v>
      </c>
      <c r="F58" s="51" t="s">
        <v>2973</v>
      </c>
      <c r="G58" s="54"/>
      <c r="H58" s="387">
        <v>46032</v>
      </c>
      <c r="I58" s="51" t="s">
        <v>3047</v>
      </c>
      <c r="J58" s="51" t="s">
        <v>1702</v>
      </c>
      <c r="K58" s="51" t="s">
        <v>12</v>
      </c>
      <c r="L58" s="384">
        <v>12</v>
      </c>
      <c r="M58" s="54" t="s">
        <v>2220</v>
      </c>
      <c r="N58" s="368">
        <v>180</v>
      </c>
      <c r="O58" s="368">
        <v>200</v>
      </c>
    </row>
    <row r="59" spans="1:15" ht="37.5">
      <c r="A59" s="385">
        <v>42</v>
      </c>
      <c r="B59" s="51" t="s">
        <v>3066</v>
      </c>
      <c r="C59" s="51" t="s">
        <v>3062</v>
      </c>
      <c r="D59" s="51" t="s">
        <v>2999</v>
      </c>
      <c r="E59" s="51" t="s">
        <v>1724</v>
      </c>
      <c r="F59" s="51" t="s">
        <v>2973</v>
      </c>
      <c r="G59" s="54"/>
      <c r="H59" s="387">
        <v>46032</v>
      </c>
      <c r="I59" s="51" t="s">
        <v>3047</v>
      </c>
      <c r="J59" s="51" t="s">
        <v>1702</v>
      </c>
      <c r="K59" s="51" t="s">
        <v>12</v>
      </c>
      <c r="L59" s="384">
        <v>2</v>
      </c>
      <c r="M59" s="54" t="s">
        <v>3067</v>
      </c>
      <c r="N59" s="368">
        <v>160</v>
      </c>
      <c r="O59" s="368">
        <v>175</v>
      </c>
    </row>
    <row r="60" spans="1:15" ht="37.5">
      <c r="A60" s="51">
        <v>43</v>
      </c>
      <c r="B60" s="51" t="s">
        <v>3068</v>
      </c>
      <c r="C60" s="51" t="s">
        <v>3062</v>
      </c>
      <c r="D60" s="51" t="s">
        <v>2999</v>
      </c>
      <c r="E60" s="51" t="s">
        <v>1724</v>
      </c>
      <c r="F60" s="51" t="s">
        <v>2973</v>
      </c>
      <c r="G60" s="54"/>
      <c r="H60" s="387">
        <v>46032</v>
      </c>
      <c r="I60" s="51" t="s">
        <v>3047</v>
      </c>
      <c r="J60" s="51" t="s">
        <v>1702</v>
      </c>
      <c r="K60" s="51" t="s">
        <v>12</v>
      </c>
      <c r="L60" s="384">
        <v>12</v>
      </c>
      <c r="M60" s="54" t="s">
        <v>3067</v>
      </c>
      <c r="N60" s="368">
        <v>72</v>
      </c>
      <c r="O60" s="368">
        <v>75</v>
      </c>
    </row>
    <row r="61" spans="1:15" ht="37.5">
      <c r="A61" s="385">
        <v>44</v>
      </c>
      <c r="B61" s="51" t="s">
        <v>3069</v>
      </c>
      <c r="C61" s="51" t="s">
        <v>3062</v>
      </c>
      <c r="D61" s="51" t="s">
        <v>2999</v>
      </c>
      <c r="E61" s="51" t="s">
        <v>1724</v>
      </c>
      <c r="F61" s="51" t="s">
        <v>2973</v>
      </c>
      <c r="G61" s="54"/>
      <c r="H61" s="387">
        <v>46032</v>
      </c>
      <c r="I61" s="51" t="s">
        <v>3047</v>
      </c>
      <c r="J61" s="51" t="s">
        <v>1702</v>
      </c>
      <c r="K61" s="51" t="s">
        <v>12</v>
      </c>
      <c r="L61" s="384">
        <v>52</v>
      </c>
      <c r="M61" s="54" t="s">
        <v>3011</v>
      </c>
      <c r="N61" s="368">
        <v>624</v>
      </c>
      <c r="O61" s="368">
        <v>650</v>
      </c>
    </row>
    <row r="62" spans="1:15" ht="37.5">
      <c r="A62" s="51">
        <v>45</v>
      </c>
      <c r="B62" s="51" t="s">
        <v>3070</v>
      </c>
      <c r="C62" s="51" t="s">
        <v>3062</v>
      </c>
      <c r="D62" s="51" t="s">
        <v>2999</v>
      </c>
      <c r="E62" s="51" t="s">
        <v>1724</v>
      </c>
      <c r="F62" s="51" t="s">
        <v>2973</v>
      </c>
      <c r="G62" s="54"/>
      <c r="H62" s="387">
        <v>46032</v>
      </c>
      <c r="I62" s="51" t="s">
        <v>3047</v>
      </c>
      <c r="J62" s="51" t="s">
        <v>1702</v>
      </c>
      <c r="K62" s="51" t="s">
        <v>12</v>
      </c>
      <c r="L62" s="384">
        <v>2</v>
      </c>
      <c r="M62" s="54" t="s">
        <v>2220</v>
      </c>
      <c r="N62" s="368">
        <v>116</v>
      </c>
      <c r="O62" s="368">
        <v>125</v>
      </c>
    </row>
    <row r="63" spans="1:15" ht="37.5">
      <c r="A63" s="385">
        <v>46</v>
      </c>
      <c r="B63" s="51" t="s">
        <v>3071</v>
      </c>
      <c r="C63" s="51" t="s">
        <v>3062</v>
      </c>
      <c r="D63" s="51" t="s">
        <v>2999</v>
      </c>
      <c r="E63" s="51" t="s">
        <v>1724</v>
      </c>
      <c r="F63" s="51" t="s">
        <v>2973</v>
      </c>
      <c r="G63" s="54"/>
      <c r="H63" s="387">
        <v>46032</v>
      </c>
      <c r="I63" s="51" t="s">
        <v>3047</v>
      </c>
      <c r="J63" s="51" t="s">
        <v>1702</v>
      </c>
      <c r="K63" s="51" t="s">
        <v>12</v>
      </c>
      <c r="L63" s="384">
        <v>20</v>
      </c>
      <c r="M63" s="54" t="s">
        <v>2148</v>
      </c>
      <c r="N63" s="368">
        <v>3560</v>
      </c>
      <c r="O63" s="368">
        <v>3750</v>
      </c>
    </row>
    <row r="64" spans="1:15" ht="37.5">
      <c r="A64" s="51">
        <v>47</v>
      </c>
      <c r="B64" s="51" t="s">
        <v>3072</v>
      </c>
      <c r="C64" s="51" t="s">
        <v>3062</v>
      </c>
      <c r="D64" s="51" t="s">
        <v>2999</v>
      </c>
      <c r="E64" s="51" t="s">
        <v>1724</v>
      </c>
      <c r="F64" s="51" t="s">
        <v>2973</v>
      </c>
      <c r="G64" s="54"/>
      <c r="H64" s="387">
        <v>46032</v>
      </c>
      <c r="I64" s="51" t="s">
        <v>3047</v>
      </c>
      <c r="J64" s="51" t="s">
        <v>1702</v>
      </c>
      <c r="K64" s="51" t="s">
        <v>12</v>
      </c>
      <c r="L64" s="384">
        <v>3</v>
      </c>
      <c r="M64" s="54" t="s">
        <v>2148</v>
      </c>
      <c r="N64" s="368">
        <v>102</v>
      </c>
      <c r="O64" s="368">
        <v>100</v>
      </c>
    </row>
    <row r="65" spans="1:15" ht="37.5">
      <c r="A65" s="385">
        <v>48</v>
      </c>
      <c r="B65" s="51" t="s">
        <v>3073</v>
      </c>
      <c r="C65" s="51" t="s">
        <v>3062</v>
      </c>
      <c r="D65" s="51" t="s">
        <v>2999</v>
      </c>
      <c r="E65" s="51" t="s">
        <v>1724</v>
      </c>
      <c r="F65" s="51" t="s">
        <v>2973</v>
      </c>
      <c r="G65" s="54"/>
      <c r="H65" s="387">
        <v>46032</v>
      </c>
      <c r="I65" s="51" t="s">
        <v>3047</v>
      </c>
      <c r="J65" s="51" t="s">
        <v>1702</v>
      </c>
      <c r="K65" s="51" t="s">
        <v>12</v>
      </c>
      <c r="L65" s="384">
        <v>35</v>
      </c>
      <c r="M65" s="54" t="s">
        <v>2220</v>
      </c>
      <c r="N65" s="368">
        <v>1295</v>
      </c>
      <c r="O65" s="368">
        <v>1400</v>
      </c>
    </row>
    <row r="66" spans="1:15" ht="37.5">
      <c r="A66" s="51">
        <v>49</v>
      </c>
      <c r="B66" s="51" t="s">
        <v>3074</v>
      </c>
      <c r="C66" s="51" t="s">
        <v>3062</v>
      </c>
      <c r="D66" s="51" t="s">
        <v>2999</v>
      </c>
      <c r="E66" s="51" t="s">
        <v>1724</v>
      </c>
      <c r="F66" s="51" t="s">
        <v>2973</v>
      </c>
      <c r="G66" s="54"/>
      <c r="H66" s="387">
        <v>46032</v>
      </c>
      <c r="I66" s="51" t="s">
        <v>3047</v>
      </c>
      <c r="J66" s="51" t="s">
        <v>1702</v>
      </c>
      <c r="K66" s="51" t="s">
        <v>12</v>
      </c>
      <c r="L66" s="384">
        <v>3</v>
      </c>
      <c r="M66" s="54" t="s">
        <v>2210</v>
      </c>
      <c r="N66" s="368">
        <v>54</v>
      </c>
      <c r="O66" s="368">
        <v>75</v>
      </c>
    </row>
    <row r="67" spans="1:15" ht="37.5">
      <c r="A67" s="385">
        <v>50</v>
      </c>
      <c r="B67" s="51" t="s">
        <v>3075</v>
      </c>
      <c r="C67" s="51" t="s">
        <v>3062</v>
      </c>
      <c r="D67" s="51" t="s">
        <v>2999</v>
      </c>
      <c r="E67" s="51" t="s">
        <v>1724</v>
      </c>
      <c r="F67" s="51" t="s">
        <v>2973</v>
      </c>
      <c r="G67" s="54"/>
      <c r="H67" s="387">
        <v>46032</v>
      </c>
      <c r="I67" s="51" t="s">
        <v>3047</v>
      </c>
      <c r="J67" s="51" t="s">
        <v>1702</v>
      </c>
      <c r="K67" s="51" t="s">
        <v>12</v>
      </c>
      <c r="L67" s="384">
        <v>30</v>
      </c>
      <c r="M67" s="54" t="s">
        <v>2220</v>
      </c>
      <c r="N67" s="368">
        <v>450</v>
      </c>
      <c r="O67" s="368">
        <v>475</v>
      </c>
    </row>
    <row r="68" spans="1:15" ht="37.5">
      <c r="A68" s="51">
        <v>51</v>
      </c>
      <c r="B68" s="51" t="s">
        <v>3076</v>
      </c>
      <c r="C68" s="51" t="s">
        <v>3062</v>
      </c>
      <c r="D68" s="51" t="s">
        <v>2999</v>
      </c>
      <c r="E68" s="51" t="s">
        <v>1724</v>
      </c>
      <c r="F68" s="51" t="s">
        <v>2973</v>
      </c>
      <c r="G68" s="54"/>
      <c r="H68" s="387">
        <v>46032</v>
      </c>
      <c r="I68" s="51" t="s">
        <v>3047</v>
      </c>
      <c r="J68" s="51" t="s">
        <v>1702</v>
      </c>
      <c r="K68" s="51" t="s">
        <v>12</v>
      </c>
      <c r="L68" s="384">
        <v>12</v>
      </c>
      <c r="M68" s="54" t="s">
        <v>2148</v>
      </c>
      <c r="N68" s="368">
        <v>72</v>
      </c>
      <c r="O68" s="368">
        <v>75</v>
      </c>
    </row>
    <row r="69" spans="1:15" ht="37.5">
      <c r="A69" s="385">
        <v>52</v>
      </c>
      <c r="B69" s="51" t="s">
        <v>3077</v>
      </c>
      <c r="C69" s="51" t="s">
        <v>3062</v>
      </c>
      <c r="D69" s="51" t="s">
        <v>2999</v>
      </c>
      <c r="E69" s="51" t="s">
        <v>1724</v>
      </c>
      <c r="F69" s="51" t="s">
        <v>2973</v>
      </c>
      <c r="G69" s="54"/>
      <c r="H69" s="387">
        <v>46032</v>
      </c>
      <c r="I69" s="51" t="s">
        <v>3047</v>
      </c>
      <c r="J69" s="51" t="s">
        <v>1702</v>
      </c>
      <c r="K69" s="51" t="s">
        <v>12</v>
      </c>
      <c r="L69" s="384">
        <v>30</v>
      </c>
      <c r="M69" s="54" t="s">
        <v>2148</v>
      </c>
      <c r="N69" s="368">
        <v>570</v>
      </c>
      <c r="O69" s="368">
        <v>600</v>
      </c>
    </row>
    <row r="70" spans="1:15" ht="37.5">
      <c r="A70" s="51">
        <v>53</v>
      </c>
      <c r="B70" s="51" t="s">
        <v>3078</v>
      </c>
      <c r="C70" s="51" t="s">
        <v>3062</v>
      </c>
      <c r="D70" s="51" t="s">
        <v>2999</v>
      </c>
      <c r="E70" s="51" t="s">
        <v>1724</v>
      </c>
      <c r="F70" s="51" t="s">
        <v>2973</v>
      </c>
      <c r="G70" s="54"/>
      <c r="H70" s="387">
        <v>46032</v>
      </c>
      <c r="I70" s="51" t="s">
        <v>3047</v>
      </c>
      <c r="J70" s="51" t="s">
        <v>1702</v>
      </c>
      <c r="K70" s="51" t="s">
        <v>12</v>
      </c>
      <c r="L70" s="384">
        <v>30</v>
      </c>
      <c r="M70" s="54" t="s">
        <v>2148</v>
      </c>
      <c r="N70" s="368">
        <v>210</v>
      </c>
      <c r="O70" s="368">
        <v>225</v>
      </c>
    </row>
    <row r="71" spans="1:15" ht="37.5">
      <c r="A71" s="385">
        <v>54</v>
      </c>
      <c r="B71" s="51" t="s">
        <v>3079</v>
      </c>
      <c r="C71" s="51" t="s">
        <v>3062</v>
      </c>
      <c r="D71" s="51" t="s">
        <v>2999</v>
      </c>
      <c r="E71" s="51" t="s">
        <v>1724</v>
      </c>
      <c r="F71" s="51" t="s">
        <v>2973</v>
      </c>
      <c r="G71" s="54"/>
      <c r="H71" s="387">
        <v>46032</v>
      </c>
      <c r="I71" s="51" t="s">
        <v>3047</v>
      </c>
      <c r="J71" s="51" t="s">
        <v>1702</v>
      </c>
      <c r="K71" s="51" t="s">
        <v>12</v>
      </c>
      <c r="L71" s="384">
        <v>24</v>
      </c>
      <c r="M71" s="54" t="s">
        <v>2148</v>
      </c>
      <c r="N71" s="368">
        <v>28.8</v>
      </c>
      <c r="O71" s="368">
        <v>30</v>
      </c>
    </row>
    <row r="72" spans="1:15" ht="37.5">
      <c r="A72" s="51">
        <v>55</v>
      </c>
      <c r="B72" s="51" t="s">
        <v>3080</v>
      </c>
      <c r="C72" s="51" t="s">
        <v>3062</v>
      </c>
      <c r="D72" s="51" t="s">
        <v>2999</v>
      </c>
      <c r="E72" s="51" t="s">
        <v>1724</v>
      </c>
      <c r="F72" s="51" t="s">
        <v>2973</v>
      </c>
      <c r="G72" s="54"/>
      <c r="H72" s="387">
        <v>46032</v>
      </c>
      <c r="I72" s="51" t="s">
        <v>3047</v>
      </c>
      <c r="J72" s="51" t="s">
        <v>1702</v>
      </c>
      <c r="K72" s="51" t="s">
        <v>12</v>
      </c>
      <c r="L72" s="384">
        <v>12</v>
      </c>
      <c r="M72" s="54" t="s">
        <v>2210</v>
      </c>
      <c r="N72" s="368">
        <v>324</v>
      </c>
      <c r="O72" s="368">
        <v>350</v>
      </c>
    </row>
    <row r="73" spans="1:15" ht="37.5">
      <c r="A73" s="385">
        <v>56</v>
      </c>
      <c r="B73" s="51" t="s">
        <v>3081</v>
      </c>
      <c r="C73" s="51" t="s">
        <v>3062</v>
      </c>
      <c r="D73" s="51" t="s">
        <v>2999</v>
      </c>
      <c r="E73" s="51" t="s">
        <v>1724</v>
      </c>
      <c r="F73" s="51" t="s">
        <v>2973</v>
      </c>
      <c r="G73" s="54"/>
      <c r="H73" s="387">
        <v>46032</v>
      </c>
      <c r="I73" s="51" t="s">
        <v>3047</v>
      </c>
      <c r="J73" s="51" t="s">
        <v>1702</v>
      </c>
      <c r="K73" s="51" t="s">
        <v>12</v>
      </c>
      <c r="L73" s="384">
        <v>5</v>
      </c>
      <c r="M73" s="54" t="s">
        <v>2148</v>
      </c>
      <c r="N73" s="368">
        <v>55</v>
      </c>
      <c r="O73" s="368">
        <v>60</v>
      </c>
    </row>
    <row r="74" spans="1:15" ht="37.5">
      <c r="A74" s="51">
        <v>57</v>
      </c>
      <c r="B74" s="51" t="s">
        <v>3082</v>
      </c>
      <c r="C74" s="51" t="s">
        <v>3062</v>
      </c>
      <c r="D74" s="51" t="s">
        <v>2999</v>
      </c>
      <c r="E74" s="51" t="s">
        <v>1724</v>
      </c>
      <c r="F74" s="51" t="s">
        <v>2973</v>
      </c>
      <c r="G74" s="54"/>
      <c r="H74" s="387">
        <v>46032</v>
      </c>
      <c r="I74" s="51" t="s">
        <v>3047</v>
      </c>
      <c r="J74" s="51" t="s">
        <v>1702</v>
      </c>
      <c r="K74" s="51" t="s">
        <v>12</v>
      </c>
      <c r="L74" s="384">
        <v>2</v>
      </c>
      <c r="M74" s="54" t="s">
        <v>2148</v>
      </c>
      <c r="N74" s="368">
        <v>36</v>
      </c>
      <c r="O74" s="368">
        <v>40</v>
      </c>
    </row>
    <row r="75" spans="1:15" ht="37.5">
      <c r="A75" s="385">
        <v>58</v>
      </c>
      <c r="B75" s="51" t="s">
        <v>3083</v>
      </c>
      <c r="C75" s="51" t="s">
        <v>3062</v>
      </c>
      <c r="D75" s="51" t="s">
        <v>2999</v>
      </c>
      <c r="E75" s="51" t="s">
        <v>1724</v>
      </c>
      <c r="F75" s="51" t="s">
        <v>2973</v>
      </c>
      <c r="G75" s="54"/>
      <c r="H75" s="387">
        <v>46032</v>
      </c>
      <c r="I75" s="51" t="s">
        <v>3047</v>
      </c>
      <c r="J75" s="51" t="s">
        <v>1702</v>
      </c>
      <c r="K75" s="51" t="s">
        <v>12</v>
      </c>
      <c r="L75" s="384">
        <v>36</v>
      </c>
      <c r="M75" s="54" t="s">
        <v>2148</v>
      </c>
      <c r="N75" s="368">
        <v>648</v>
      </c>
      <c r="O75" s="368">
        <v>675</v>
      </c>
    </row>
    <row r="76" spans="1:15" ht="37.5">
      <c r="A76" s="51">
        <v>59</v>
      </c>
      <c r="B76" s="51" t="s">
        <v>3084</v>
      </c>
      <c r="C76" s="51" t="s">
        <v>3062</v>
      </c>
      <c r="D76" s="51" t="s">
        <v>2999</v>
      </c>
      <c r="E76" s="51" t="s">
        <v>1724</v>
      </c>
      <c r="F76" s="51" t="s">
        <v>2973</v>
      </c>
      <c r="G76" s="54"/>
      <c r="H76" s="387">
        <v>46032</v>
      </c>
      <c r="I76" s="51" t="s">
        <v>3047</v>
      </c>
      <c r="J76" s="51" t="s">
        <v>1702</v>
      </c>
      <c r="K76" s="51" t="s">
        <v>12</v>
      </c>
      <c r="L76" s="384">
        <v>120</v>
      </c>
      <c r="M76" s="54" t="s">
        <v>2148</v>
      </c>
      <c r="N76" s="368">
        <v>1800</v>
      </c>
      <c r="O76" s="368">
        <v>1900</v>
      </c>
    </row>
    <row r="77" spans="1:15" ht="37.5">
      <c r="A77" s="385">
        <v>60</v>
      </c>
      <c r="B77" s="51" t="s">
        <v>3085</v>
      </c>
      <c r="C77" s="51" t="s">
        <v>3062</v>
      </c>
      <c r="D77" s="51" t="s">
        <v>2999</v>
      </c>
      <c r="E77" s="51" t="s">
        <v>1724</v>
      </c>
      <c r="F77" s="51" t="s">
        <v>2973</v>
      </c>
      <c r="G77" s="54"/>
      <c r="H77" s="387">
        <v>46032</v>
      </c>
      <c r="I77" s="51" t="s">
        <v>3047</v>
      </c>
      <c r="J77" s="51" t="s">
        <v>1702</v>
      </c>
      <c r="K77" s="51" t="s">
        <v>12</v>
      </c>
      <c r="L77" s="384">
        <v>200</v>
      </c>
      <c r="M77" s="54" t="s">
        <v>2210</v>
      </c>
      <c r="N77" s="368">
        <v>4600</v>
      </c>
      <c r="O77" s="368">
        <v>4850</v>
      </c>
    </row>
    <row r="78" spans="1:15" ht="37.5">
      <c r="A78" s="51">
        <v>61</v>
      </c>
      <c r="B78" s="51" t="s">
        <v>3086</v>
      </c>
      <c r="C78" s="51" t="s">
        <v>3062</v>
      </c>
      <c r="D78" s="51" t="s">
        <v>2999</v>
      </c>
      <c r="E78" s="51" t="s">
        <v>1724</v>
      </c>
      <c r="F78" s="51" t="s">
        <v>2973</v>
      </c>
      <c r="G78" s="54"/>
      <c r="H78" s="387">
        <v>46032</v>
      </c>
      <c r="I78" s="51" t="s">
        <v>3047</v>
      </c>
      <c r="J78" s="51" t="s">
        <v>1702</v>
      </c>
      <c r="K78" s="51" t="s">
        <v>12</v>
      </c>
      <c r="L78" s="384">
        <v>2</v>
      </c>
      <c r="M78" s="54" t="s">
        <v>2071</v>
      </c>
      <c r="N78" s="368">
        <v>308</v>
      </c>
      <c r="O78" s="368">
        <v>325</v>
      </c>
    </row>
    <row r="79" spans="1:15" ht="37.5">
      <c r="A79" s="385">
        <v>62</v>
      </c>
      <c r="B79" s="51" t="s">
        <v>3087</v>
      </c>
      <c r="C79" s="51" t="s">
        <v>3062</v>
      </c>
      <c r="D79" s="51" t="s">
        <v>2999</v>
      </c>
      <c r="E79" s="51" t="s">
        <v>1724</v>
      </c>
      <c r="F79" s="51" t="s">
        <v>2973</v>
      </c>
      <c r="G79" s="54"/>
      <c r="H79" s="387">
        <v>46032</v>
      </c>
      <c r="I79" s="51" t="s">
        <v>3047</v>
      </c>
      <c r="J79" s="51" t="s">
        <v>1702</v>
      </c>
      <c r="K79" s="51" t="s">
        <v>12</v>
      </c>
      <c r="L79" s="384">
        <v>1000</v>
      </c>
      <c r="M79" s="54" t="s">
        <v>3088</v>
      </c>
      <c r="N79" s="368">
        <v>2000</v>
      </c>
      <c r="O79" s="368">
        <f t="shared" ref="O79:O130" si="2">N79*(1+$O$5)</f>
        <v>2100</v>
      </c>
    </row>
    <row r="80" spans="1:15" ht="37.5">
      <c r="A80" s="51">
        <v>63</v>
      </c>
      <c r="B80" s="51" t="s">
        <v>3089</v>
      </c>
      <c r="C80" s="51" t="s">
        <v>3062</v>
      </c>
      <c r="D80" s="51" t="s">
        <v>2999</v>
      </c>
      <c r="E80" s="51" t="s">
        <v>1724</v>
      </c>
      <c r="F80" s="51" t="s">
        <v>2973</v>
      </c>
      <c r="G80" s="54"/>
      <c r="H80" s="387">
        <v>46032</v>
      </c>
      <c r="I80" s="51" t="s">
        <v>3047</v>
      </c>
      <c r="J80" s="51" t="s">
        <v>1702</v>
      </c>
      <c r="K80" s="51" t="s">
        <v>12</v>
      </c>
      <c r="L80" s="384">
        <v>2</v>
      </c>
      <c r="M80" s="54" t="s">
        <v>2148</v>
      </c>
      <c r="N80" s="368">
        <v>8</v>
      </c>
      <c r="O80" s="368">
        <v>10</v>
      </c>
    </row>
    <row r="81" spans="1:15" ht="37.5">
      <c r="A81" s="385">
        <v>64</v>
      </c>
      <c r="B81" s="51" t="s">
        <v>3090</v>
      </c>
      <c r="C81" s="51" t="s">
        <v>3062</v>
      </c>
      <c r="D81" s="51" t="s">
        <v>2999</v>
      </c>
      <c r="E81" s="51" t="s">
        <v>1724</v>
      </c>
      <c r="F81" s="51" t="s">
        <v>2973</v>
      </c>
      <c r="G81" s="54"/>
      <c r="H81" s="387">
        <v>46032</v>
      </c>
      <c r="I81" s="51" t="s">
        <v>3047</v>
      </c>
      <c r="J81" s="51" t="s">
        <v>1702</v>
      </c>
      <c r="K81" s="51" t="s">
        <v>12</v>
      </c>
      <c r="L81" s="384">
        <v>4</v>
      </c>
      <c r="M81" s="54" t="s">
        <v>2148</v>
      </c>
      <c r="N81" s="368">
        <v>24</v>
      </c>
      <c r="O81" s="368">
        <v>25</v>
      </c>
    </row>
    <row r="82" spans="1:15" ht="37.5">
      <c r="A82" s="51">
        <v>65</v>
      </c>
      <c r="B82" s="51" t="s">
        <v>3091</v>
      </c>
      <c r="C82" s="51" t="s">
        <v>3062</v>
      </c>
      <c r="D82" s="51" t="s">
        <v>2999</v>
      </c>
      <c r="E82" s="51" t="s">
        <v>1724</v>
      </c>
      <c r="F82" s="51" t="s">
        <v>2973</v>
      </c>
      <c r="G82" s="54"/>
      <c r="H82" s="387">
        <v>46032</v>
      </c>
      <c r="I82" s="51" t="s">
        <v>3047</v>
      </c>
      <c r="J82" s="51" t="s">
        <v>1702</v>
      </c>
      <c r="K82" s="51" t="s">
        <v>12</v>
      </c>
      <c r="L82" s="384">
        <v>2</v>
      </c>
      <c r="M82" s="54" t="s">
        <v>2148</v>
      </c>
      <c r="N82" s="368">
        <v>42</v>
      </c>
      <c r="O82" s="368">
        <v>45</v>
      </c>
    </row>
    <row r="83" spans="1:15" ht="37.5">
      <c r="A83" s="385">
        <v>66</v>
      </c>
      <c r="B83" s="51" t="s">
        <v>3092</v>
      </c>
      <c r="C83" s="51" t="s">
        <v>3062</v>
      </c>
      <c r="D83" s="51" t="s">
        <v>2999</v>
      </c>
      <c r="E83" s="51" t="s">
        <v>1724</v>
      </c>
      <c r="F83" s="51" t="s">
        <v>2973</v>
      </c>
      <c r="G83" s="54"/>
      <c r="H83" s="387">
        <v>46032</v>
      </c>
      <c r="I83" s="51" t="s">
        <v>3047</v>
      </c>
      <c r="J83" s="51" t="s">
        <v>1702</v>
      </c>
      <c r="K83" s="51" t="s">
        <v>12</v>
      </c>
      <c r="L83" s="384">
        <v>2</v>
      </c>
      <c r="M83" s="54" t="s">
        <v>2148</v>
      </c>
      <c r="N83" s="368">
        <v>24</v>
      </c>
      <c r="O83" s="368">
        <v>25</v>
      </c>
    </row>
    <row r="84" spans="1:15" ht="37.5">
      <c r="A84" s="51">
        <v>67</v>
      </c>
      <c r="B84" s="51" t="s">
        <v>3093</v>
      </c>
      <c r="C84" s="51" t="s">
        <v>3062</v>
      </c>
      <c r="D84" s="51" t="s">
        <v>2999</v>
      </c>
      <c r="E84" s="51" t="s">
        <v>1724</v>
      </c>
      <c r="F84" s="51" t="s">
        <v>2973</v>
      </c>
      <c r="G84" s="54"/>
      <c r="H84" s="387">
        <v>46032</v>
      </c>
      <c r="I84" s="51" t="s">
        <v>3047</v>
      </c>
      <c r="J84" s="51" t="s">
        <v>1702</v>
      </c>
      <c r="K84" s="51" t="s">
        <v>12</v>
      </c>
      <c r="L84" s="384">
        <v>4</v>
      </c>
      <c r="M84" s="54" t="s">
        <v>2148</v>
      </c>
      <c r="N84" s="368">
        <v>16</v>
      </c>
      <c r="O84" s="368">
        <v>20</v>
      </c>
    </row>
    <row r="85" spans="1:15" ht="37.5">
      <c r="A85" s="385">
        <v>68</v>
      </c>
      <c r="B85" s="51" t="s">
        <v>3094</v>
      </c>
      <c r="C85" s="51" t="s">
        <v>3062</v>
      </c>
      <c r="D85" s="51" t="s">
        <v>2999</v>
      </c>
      <c r="E85" s="51" t="s">
        <v>1724</v>
      </c>
      <c r="F85" s="51" t="s">
        <v>2973</v>
      </c>
      <c r="G85" s="54"/>
      <c r="H85" s="387">
        <v>46032</v>
      </c>
      <c r="I85" s="51" t="s">
        <v>3047</v>
      </c>
      <c r="J85" s="51" t="s">
        <v>1702</v>
      </c>
      <c r="K85" s="51" t="s">
        <v>12</v>
      </c>
      <c r="L85" s="384">
        <v>1</v>
      </c>
      <c r="M85" s="54" t="s">
        <v>2220</v>
      </c>
      <c r="N85" s="368">
        <v>35</v>
      </c>
      <c r="O85" s="368">
        <v>40</v>
      </c>
    </row>
    <row r="86" spans="1:15" ht="37.5">
      <c r="A86" s="51">
        <v>69</v>
      </c>
      <c r="B86" s="51" t="s">
        <v>3095</v>
      </c>
      <c r="C86" s="51" t="s">
        <v>3062</v>
      </c>
      <c r="D86" s="51" t="s">
        <v>2999</v>
      </c>
      <c r="E86" s="51" t="s">
        <v>1724</v>
      </c>
      <c r="F86" s="51" t="s">
        <v>2973</v>
      </c>
      <c r="G86" s="54"/>
      <c r="H86" s="387">
        <v>46032</v>
      </c>
      <c r="I86" s="51" t="s">
        <v>3047</v>
      </c>
      <c r="J86" s="51" t="s">
        <v>1702</v>
      </c>
      <c r="K86" s="51" t="s">
        <v>12</v>
      </c>
      <c r="L86" s="384">
        <v>2</v>
      </c>
      <c r="M86" s="54" t="s">
        <v>2148</v>
      </c>
      <c r="N86" s="368">
        <v>100</v>
      </c>
      <c r="O86" s="368">
        <f t="shared" si="2"/>
        <v>105</v>
      </c>
    </row>
    <row r="87" spans="1:15">
      <c r="A87" s="378"/>
      <c r="B87" s="379" t="s">
        <v>1987</v>
      </c>
      <c r="C87" s="378"/>
      <c r="D87" s="378"/>
      <c r="E87" s="378"/>
      <c r="F87" s="378"/>
      <c r="G87" s="380"/>
      <c r="H87" s="380"/>
      <c r="I87" s="378"/>
      <c r="J87" s="378"/>
      <c r="K87" s="378"/>
      <c r="L87" s="381"/>
      <c r="M87" s="382"/>
      <c r="N87" s="383"/>
      <c r="O87" s="383"/>
    </row>
    <row r="88" spans="1:15" ht="37.5">
      <c r="A88" s="385">
        <v>70</v>
      </c>
      <c r="B88" s="51" t="s">
        <v>3096</v>
      </c>
      <c r="C88" s="51" t="s">
        <v>3097</v>
      </c>
      <c r="D88" s="51" t="s">
        <v>2999</v>
      </c>
      <c r="E88" s="51" t="s">
        <v>1724</v>
      </c>
      <c r="F88" s="51" t="s">
        <v>2973</v>
      </c>
      <c r="G88" s="54"/>
      <c r="H88" s="387">
        <v>46027</v>
      </c>
      <c r="I88" s="51" t="s">
        <v>3047</v>
      </c>
      <c r="J88" s="51" t="s">
        <v>1702</v>
      </c>
      <c r="K88" s="51" t="s">
        <v>12</v>
      </c>
      <c r="L88" s="384">
        <v>200</v>
      </c>
      <c r="M88" s="54" t="s">
        <v>2148</v>
      </c>
      <c r="N88" s="368">
        <v>256</v>
      </c>
      <c r="O88" s="368">
        <v>275</v>
      </c>
    </row>
    <row r="89" spans="1:15" ht="37.5">
      <c r="A89" s="51">
        <v>71</v>
      </c>
      <c r="B89" s="51" t="s">
        <v>3098</v>
      </c>
      <c r="C89" s="51" t="s">
        <v>3097</v>
      </c>
      <c r="D89" s="51" t="s">
        <v>2999</v>
      </c>
      <c r="E89" s="51" t="s">
        <v>1724</v>
      </c>
      <c r="F89" s="51" t="s">
        <v>2973</v>
      </c>
      <c r="G89" s="54"/>
      <c r="H89" s="387">
        <v>46027</v>
      </c>
      <c r="I89" s="51" t="s">
        <v>3047</v>
      </c>
      <c r="J89" s="51" t="s">
        <v>1702</v>
      </c>
      <c r="K89" s="51" t="s">
        <v>12</v>
      </c>
      <c r="L89" s="384">
        <v>100</v>
      </c>
      <c r="M89" s="54" t="s">
        <v>2148</v>
      </c>
      <c r="N89" s="368">
        <v>128</v>
      </c>
      <c r="O89" s="368">
        <v>140</v>
      </c>
    </row>
    <row r="90" spans="1:15" ht="37.5">
      <c r="A90" s="385">
        <v>72</v>
      </c>
      <c r="B90" s="51" t="s">
        <v>3099</v>
      </c>
      <c r="C90" s="51" t="s">
        <v>3097</v>
      </c>
      <c r="D90" s="51" t="s">
        <v>2999</v>
      </c>
      <c r="E90" s="51" t="s">
        <v>1724</v>
      </c>
      <c r="F90" s="51" t="s">
        <v>2973</v>
      </c>
      <c r="G90" s="54"/>
      <c r="H90" s="387">
        <v>46027</v>
      </c>
      <c r="I90" s="51" t="s">
        <v>3047</v>
      </c>
      <c r="J90" s="51" t="s">
        <v>1702</v>
      </c>
      <c r="K90" s="51" t="s">
        <v>12</v>
      </c>
      <c r="L90" s="384">
        <v>150</v>
      </c>
      <c r="M90" s="54" t="s">
        <v>2148</v>
      </c>
      <c r="N90" s="368">
        <v>192</v>
      </c>
      <c r="O90" s="368">
        <v>200</v>
      </c>
    </row>
    <row r="91" spans="1:15" ht="37.5">
      <c r="A91" s="51">
        <v>73</v>
      </c>
      <c r="B91" s="51" t="s">
        <v>1769</v>
      </c>
      <c r="C91" s="51" t="s">
        <v>3097</v>
      </c>
      <c r="D91" s="51" t="s">
        <v>2999</v>
      </c>
      <c r="E91" s="51" t="s">
        <v>1724</v>
      </c>
      <c r="F91" s="51" t="s">
        <v>2973</v>
      </c>
      <c r="G91" s="54"/>
      <c r="H91" s="387">
        <v>46027</v>
      </c>
      <c r="I91" s="51" t="s">
        <v>3047</v>
      </c>
      <c r="J91" s="51" t="s">
        <v>1702</v>
      </c>
      <c r="K91" s="51" t="s">
        <v>12</v>
      </c>
      <c r="L91" s="384">
        <v>200</v>
      </c>
      <c r="M91" s="54" t="s">
        <v>2148</v>
      </c>
      <c r="N91" s="368">
        <v>506</v>
      </c>
      <c r="O91" s="368">
        <v>540</v>
      </c>
    </row>
    <row r="92" spans="1:15" ht="37.5">
      <c r="A92" s="385">
        <v>74</v>
      </c>
      <c r="B92" s="51" t="s">
        <v>3100</v>
      </c>
      <c r="C92" s="51" t="s">
        <v>3097</v>
      </c>
      <c r="D92" s="51" t="s">
        <v>2999</v>
      </c>
      <c r="E92" s="51" t="s">
        <v>1724</v>
      </c>
      <c r="F92" s="51" t="s">
        <v>2973</v>
      </c>
      <c r="G92" s="54"/>
      <c r="H92" s="387">
        <v>46027</v>
      </c>
      <c r="I92" s="51" t="s">
        <v>3047</v>
      </c>
      <c r="J92" s="51" t="s">
        <v>1702</v>
      </c>
      <c r="K92" s="51" t="s">
        <v>12</v>
      </c>
      <c r="L92" s="384">
        <v>50</v>
      </c>
      <c r="M92" s="54" t="s">
        <v>2148</v>
      </c>
      <c r="N92" s="368">
        <v>126.5</v>
      </c>
      <c r="O92" s="368">
        <v>135</v>
      </c>
    </row>
    <row r="93" spans="1:15" ht="37.5">
      <c r="A93" s="51">
        <v>75</v>
      </c>
      <c r="B93" s="51" t="s">
        <v>1771</v>
      </c>
      <c r="C93" s="51" t="s">
        <v>3097</v>
      </c>
      <c r="D93" s="51" t="s">
        <v>2999</v>
      </c>
      <c r="E93" s="51" t="s">
        <v>1724</v>
      </c>
      <c r="F93" s="51" t="s">
        <v>2973</v>
      </c>
      <c r="G93" s="54"/>
      <c r="H93" s="387">
        <v>46027</v>
      </c>
      <c r="I93" s="51" t="s">
        <v>3047</v>
      </c>
      <c r="J93" s="51" t="s">
        <v>1702</v>
      </c>
      <c r="K93" s="51" t="s">
        <v>12</v>
      </c>
      <c r="L93" s="384">
        <v>200</v>
      </c>
      <c r="M93" s="54" t="s">
        <v>2148</v>
      </c>
      <c r="N93" s="368">
        <v>506</v>
      </c>
      <c r="O93" s="368">
        <v>535</v>
      </c>
    </row>
    <row r="94" spans="1:15" ht="37.5">
      <c r="A94" s="385">
        <v>76</v>
      </c>
      <c r="B94" s="51" t="s">
        <v>3101</v>
      </c>
      <c r="C94" s="51" t="s">
        <v>3097</v>
      </c>
      <c r="D94" s="51" t="s">
        <v>2999</v>
      </c>
      <c r="E94" s="51" t="s">
        <v>1724</v>
      </c>
      <c r="F94" s="51" t="s">
        <v>2973</v>
      </c>
      <c r="G94" s="54"/>
      <c r="H94" s="387">
        <v>46027</v>
      </c>
      <c r="I94" s="51" t="s">
        <v>3047</v>
      </c>
      <c r="J94" s="51" t="s">
        <v>1702</v>
      </c>
      <c r="K94" s="51" t="s">
        <v>12</v>
      </c>
      <c r="L94" s="384">
        <v>50</v>
      </c>
      <c r="M94" s="54" t="s">
        <v>2148</v>
      </c>
      <c r="N94" s="368">
        <v>126.5</v>
      </c>
      <c r="O94" s="368">
        <v>135</v>
      </c>
    </row>
    <row r="95" spans="1:15" ht="37.5">
      <c r="A95" s="51">
        <v>77</v>
      </c>
      <c r="B95" s="51" t="s">
        <v>3102</v>
      </c>
      <c r="C95" s="51" t="s">
        <v>3097</v>
      </c>
      <c r="D95" s="51" t="s">
        <v>2999</v>
      </c>
      <c r="E95" s="51" t="s">
        <v>1724</v>
      </c>
      <c r="F95" s="51" t="s">
        <v>2973</v>
      </c>
      <c r="G95" s="54"/>
      <c r="H95" s="387">
        <v>46027</v>
      </c>
      <c r="I95" s="51" t="s">
        <v>3047</v>
      </c>
      <c r="J95" s="51" t="s">
        <v>1702</v>
      </c>
      <c r="K95" s="51" t="s">
        <v>12</v>
      </c>
      <c r="L95" s="384">
        <v>300</v>
      </c>
      <c r="M95" s="54" t="s">
        <v>2071</v>
      </c>
      <c r="N95" s="368">
        <v>5808</v>
      </c>
      <c r="O95" s="368">
        <v>6100</v>
      </c>
    </row>
    <row r="96" spans="1:15" ht="37.5">
      <c r="A96" s="385">
        <v>78</v>
      </c>
      <c r="B96" s="51" t="s">
        <v>3103</v>
      </c>
      <c r="C96" s="51" t="s">
        <v>3097</v>
      </c>
      <c r="D96" s="51" t="s">
        <v>2999</v>
      </c>
      <c r="E96" s="51" t="s">
        <v>1724</v>
      </c>
      <c r="F96" s="51" t="s">
        <v>2973</v>
      </c>
      <c r="G96" s="54"/>
      <c r="H96" s="387">
        <v>46027</v>
      </c>
      <c r="I96" s="51" t="s">
        <v>3047</v>
      </c>
      <c r="J96" s="51" t="s">
        <v>1702</v>
      </c>
      <c r="K96" s="51" t="s">
        <v>12</v>
      </c>
      <c r="L96" s="384">
        <v>500</v>
      </c>
      <c r="M96" s="54" t="s">
        <v>2148</v>
      </c>
      <c r="N96" s="368">
        <v>110</v>
      </c>
      <c r="O96" s="368">
        <v>115</v>
      </c>
    </row>
    <row r="97" spans="1:15" ht="37.5">
      <c r="A97" s="51">
        <v>79</v>
      </c>
      <c r="B97" s="51" t="s">
        <v>3104</v>
      </c>
      <c r="C97" s="51" t="s">
        <v>3097</v>
      </c>
      <c r="D97" s="51" t="s">
        <v>2999</v>
      </c>
      <c r="E97" s="51" t="s">
        <v>1724</v>
      </c>
      <c r="F97" s="51" t="s">
        <v>2973</v>
      </c>
      <c r="G97" s="54"/>
      <c r="H97" s="387">
        <v>46027</v>
      </c>
      <c r="I97" s="51" t="s">
        <v>3047</v>
      </c>
      <c r="J97" s="51" t="s">
        <v>1702</v>
      </c>
      <c r="K97" s="51" t="s">
        <v>12</v>
      </c>
      <c r="L97" s="384">
        <v>300</v>
      </c>
      <c r="M97" s="54" t="s">
        <v>2148</v>
      </c>
      <c r="N97" s="368">
        <v>993</v>
      </c>
      <c r="O97" s="368">
        <v>1050</v>
      </c>
    </row>
    <row r="98" spans="1:15" ht="112.5">
      <c r="A98" s="385">
        <v>80</v>
      </c>
      <c r="B98" s="51" t="s">
        <v>3105</v>
      </c>
      <c r="C98" s="51" t="s">
        <v>3097</v>
      </c>
      <c r="D98" s="51" t="s">
        <v>2999</v>
      </c>
      <c r="E98" s="51" t="s">
        <v>1724</v>
      </c>
      <c r="F98" s="51" t="s">
        <v>2973</v>
      </c>
      <c r="G98" s="54"/>
      <c r="H98" s="387">
        <v>46027</v>
      </c>
      <c r="I98" s="51" t="s">
        <v>3047</v>
      </c>
      <c r="J98" s="51" t="s">
        <v>1702</v>
      </c>
      <c r="K98" s="51" t="s">
        <v>12</v>
      </c>
      <c r="L98" s="384">
        <v>500</v>
      </c>
      <c r="M98" s="54" t="s">
        <v>2148</v>
      </c>
      <c r="N98" s="368">
        <v>5255</v>
      </c>
      <c r="O98" s="368">
        <v>5520</v>
      </c>
    </row>
    <row r="99" spans="1:15" ht="50">
      <c r="A99" s="51">
        <v>81</v>
      </c>
      <c r="B99" s="51" t="s">
        <v>3106</v>
      </c>
      <c r="C99" s="51" t="s">
        <v>3097</v>
      </c>
      <c r="D99" s="51" t="s">
        <v>2999</v>
      </c>
      <c r="E99" s="51" t="s">
        <v>1724</v>
      </c>
      <c r="F99" s="51" t="s">
        <v>2973</v>
      </c>
      <c r="G99" s="54"/>
      <c r="H99" s="387">
        <v>46027</v>
      </c>
      <c r="I99" s="51" t="s">
        <v>3047</v>
      </c>
      <c r="J99" s="51" t="s">
        <v>1702</v>
      </c>
      <c r="K99" s="51" t="s">
        <v>12</v>
      </c>
      <c r="L99" s="384">
        <v>10</v>
      </c>
      <c r="M99" s="54" t="s">
        <v>2148</v>
      </c>
      <c r="N99" s="368">
        <v>149.1</v>
      </c>
      <c r="O99" s="368">
        <v>160</v>
      </c>
    </row>
    <row r="100" spans="1:15" ht="75">
      <c r="A100" s="385">
        <v>82</v>
      </c>
      <c r="B100" s="51" t="s">
        <v>3107</v>
      </c>
      <c r="C100" s="51" t="s">
        <v>3097</v>
      </c>
      <c r="D100" s="51" t="s">
        <v>2999</v>
      </c>
      <c r="E100" s="51" t="s">
        <v>1724</v>
      </c>
      <c r="F100" s="51" t="s">
        <v>2973</v>
      </c>
      <c r="G100" s="54"/>
      <c r="H100" s="387">
        <v>46027</v>
      </c>
      <c r="I100" s="51" t="s">
        <v>3047</v>
      </c>
      <c r="J100" s="51" t="s">
        <v>1702</v>
      </c>
      <c r="K100" s="51" t="s">
        <v>12</v>
      </c>
      <c r="L100" s="384">
        <v>4</v>
      </c>
      <c r="M100" s="54" t="s">
        <v>2148</v>
      </c>
      <c r="N100" s="368">
        <v>55.32</v>
      </c>
      <c r="O100" s="368">
        <v>60</v>
      </c>
    </row>
    <row r="101" spans="1:15" ht="37.5">
      <c r="A101" s="51">
        <v>83</v>
      </c>
      <c r="B101" s="51" t="s">
        <v>2404</v>
      </c>
      <c r="C101" s="51" t="s">
        <v>3097</v>
      </c>
      <c r="D101" s="51" t="s">
        <v>2999</v>
      </c>
      <c r="E101" s="51" t="s">
        <v>1724</v>
      </c>
      <c r="F101" s="51" t="s">
        <v>2973</v>
      </c>
      <c r="G101" s="54"/>
      <c r="H101" s="387">
        <v>46027</v>
      </c>
      <c r="I101" s="51" t="s">
        <v>3047</v>
      </c>
      <c r="J101" s="51" t="s">
        <v>1702</v>
      </c>
      <c r="K101" s="51" t="s">
        <v>12</v>
      </c>
      <c r="L101" s="384">
        <v>20</v>
      </c>
      <c r="M101" s="54" t="s">
        <v>2148</v>
      </c>
      <c r="N101" s="368">
        <v>38.6</v>
      </c>
      <c r="O101" s="368">
        <v>40</v>
      </c>
    </row>
    <row r="102" spans="1:15" ht="37.5">
      <c r="A102" s="385">
        <v>84</v>
      </c>
      <c r="B102" s="51" t="s">
        <v>3108</v>
      </c>
      <c r="C102" s="51" t="s">
        <v>3097</v>
      </c>
      <c r="D102" s="51" t="s">
        <v>2999</v>
      </c>
      <c r="E102" s="51" t="s">
        <v>1724</v>
      </c>
      <c r="F102" s="51" t="s">
        <v>2973</v>
      </c>
      <c r="G102" s="54"/>
      <c r="H102" s="387">
        <v>46027</v>
      </c>
      <c r="I102" s="51" t="s">
        <v>3047</v>
      </c>
      <c r="J102" s="51" t="s">
        <v>1702</v>
      </c>
      <c r="K102" s="51" t="s">
        <v>12</v>
      </c>
      <c r="L102" s="384">
        <v>5</v>
      </c>
      <c r="M102" s="54" t="s">
        <v>2148</v>
      </c>
      <c r="N102" s="368">
        <v>29.45</v>
      </c>
      <c r="O102" s="368">
        <v>30</v>
      </c>
    </row>
    <row r="103" spans="1:15" ht="37.5">
      <c r="A103" s="51">
        <v>85</v>
      </c>
      <c r="B103" s="51" t="s">
        <v>3109</v>
      </c>
      <c r="C103" s="51" t="s">
        <v>3097</v>
      </c>
      <c r="D103" s="51" t="s">
        <v>2999</v>
      </c>
      <c r="E103" s="51" t="s">
        <v>1724</v>
      </c>
      <c r="F103" s="51" t="s">
        <v>2973</v>
      </c>
      <c r="G103" s="54"/>
      <c r="H103" s="387">
        <v>46027</v>
      </c>
      <c r="I103" s="51" t="s">
        <v>3047</v>
      </c>
      <c r="J103" s="51" t="s">
        <v>1702</v>
      </c>
      <c r="K103" s="51" t="s">
        <v>12</v>
      </c>
      <c r="L103" s="384">
        <v>15</v>
      </c>
      <c r="M103" s="54" t="s">
        <v>2148</v>
      </c>
      <c r="N103" s="368">
        <v>49.8</v>
      </c>
      <c r="O103" s="368">
        <v>55</v>
      </c>
    </row>
    <row r="104" spans="1:15" ht="37.5">
      <c r="A104" s="385">
        <v>86</v>
      </c>
      <c r="B104" s="51" t="s">
        <v>3110</v>
      </c>
      <c r="C104" s="51" t="s">
        <v>3097</v>
      </c>
      <c r="D104" s="51" t="s">
        <v>2999</v>
      </c>
      <c r="E104" s="51" t="s">
        <v>1724</v>
      </c>
      <c r="F104" s="51" t="s">
        <v>2973</v>
      </c>
      <c r="G104" s="54"/>
      <c r="H104" s="387">
        <v>46027</v>
      </c>
      <c r="I104" s="51" t="s">
        <v>3047</v>
      </c>
      <c r="J104" s="51" t="s">
        <v>1702</v>
      </c>
      <c r="K104" s="51" t="s">
        <v>12</v>
      </c>
      <c r="L104" s="384">
        <v>15</v>
      </c>
      <c r="M104" s="54" t="s">
        <v>2148</v>
      </c>
      <c r="N104" s="368">
        <v>497.85</v>
      </c>
      <c r="O104" s="368">
        <v>525</v>
      </c>
    </row>
    <row r="105" spans="1:15" ht="37.5">
      <c r="A105" s="51">
        <v>87</v>
      </c>
      <c r="B105" s="51" t="s">
        <v>3111</v>
      </c>
      <c r="C105" s="51" t="s">
        <v>3097</v>
      </c>
      <c r="D105" s="51" t="s">
        <v>2999</v>
      </c>
      <c r="E105" s="51" t="s">
        <v>1724</v>
      </c>
      <c r="F105" s="51" t="s">
        <v>2973</v>
      </c>
      <c r="G105" s="54"/>
      <c r="H105" s="387">
        <v>46027</v>
      </c>
      <c r="I105" s="51" t="s">
        <v>3047</v>
      </c>
      <c r="J105" s="51" t="s">
        <v>1702</v>
      </c>
      <c r="K105" s="51" t="s">
        <v>12</v>
      </c>
      <c r="L105" s="384">
        <v>4</v>
      </c>
      <c r="M105" s="54" t="s">
        <v>2148</v>
      </c>
      <c r="N105" s="368">
        <v>553.12</v>
      </c>
      <c r="O105" s="368">
        <v>580</v>
      </c>
    </row>
    <row r="106" spans="1:15" ht="37.5">
      <c r="A106" s="385">
        <v>88</v>
      </c>
      <c r="B106" s="51" t="s">
        <v>3112</v>
      </c>
      <c r="C106" s="51" t="s">
        <v>3097</v>
      </c>
      <c r="D106" s="51" t="s">
        <v>2999</v>
      </c>
      <c r="E106" s="51" t="s">
        <v>1724</v>
      </c>
      <c r="F106" s="51" t="s">
        <v>2973</v>
      </c>
      <c r="G106" s="54"/>
      <c r="H106" s="387">
        <v>46027</v>
      </c>
      <c r="I106" s="51" t="s">
        <v>3047</v>
      </c>
      <c r="J106" s="51" t="s">
        <v>1702</v>
      </c>
      <c r="K106" s="51" t="s">
        <v>12</v>
      </c>
      <c r="L106" s="384">
        <v>15</v>
      </c>
      <c r="M106" s="54" t="s">
        <v>2148</v>
      </c>
      <c r="N106" s="368">
        <v>20.7</v>
      </c>
      <c r="O106" s="368">
        <v>25</v>
      </c>
    </row>
    <row r="107" spans="1:15" ht="37.5">
      <c r="A107" s="51">
        <v>89</v>
      </c>
      <c r="B107" s="51" t="s">
        <v>1913</v>
      </c>
      <c r="C107" s="51" t="s">
        <v>3097</v>
      </c>
      <c r="D107" s="51" t="s">
        <v>2999</v>
      </c>
      <c r="E107" s="51" t="s">
        <v>1724</v>
      </c>
      <c r="F107" s="51" t="s">
        <v>2973</v>
      </c>
      <c r="G107" s="54"/>
      <c r="H107" s="387">
        <v>46027</v>
      </c>
      <c r="I107" s="51" t="s">
        <v>3047</v>
      </c>
      <c r="J107" s="51" t="s">
        <v>1702</v>
      </c>
      <c r="K107" s="51" t="s">
        <v>12</v>
      </c>
      <c r="L107" s="384">
        <v>15</v>
      </c>
      <c r="M107" s="54" t="s">
        <v>2148</v>
      </c>
      <c r="N107" s="368">
        <v>694.95</v>
      </c>
      <c r="O107" s="368">
        <v>730</v>
      </c>
    </row>
    <row r="108" spans="1:15" ht="37.5">
      <c r="A108" s="385">
        <v>90</v>
      </c>
      <c r="B108" s="51" t="s">
        <v>3113</v>
      </c>
      <c r="C108" s="51" t="s">
        <v>3097</v>
      </c>
      <c r="D108" s="51" t="s">
        <v>2999</v>
      </c>
      <c r="E108" s="51" t="s">
        <v>1724</v>
      </c>
      <c r="F108" s="51" t="s">
        <v>2973</v>
      </c>
      <c r="G108" s="54"/>
      <c r="H108" s="387">
        <v>46027</v>
      </c>
      <c r="I108" s="51" t="s">
        <v>3047</v>
      </c>
      <c r="J108" s="51" t="s">
        <v>1702</v>
      </c>
      <c r="K108" s="51" t="s">
        <v>12</v>
      </c>
      <c r="L108" s="384">
        <v>12</v>
      </c>
      <c r="M108" s="54" t="s">
        <v>2148</v>
      </c>
      <c r="N108" s="368">
        <v>55.8</v>
      </c>
      <c r="O108" s="368">
        <v>60</v>
      </c>
    </row>
    <row r="109" spans="1:15" ht="37.5">
      <c r="A109" s="51">
        <v>91</v>
      </c>
      <c r="B109" s="51" t="s">
        <v>3114</v>
      </c>
      <c r="C109" s="51" t="s">
        <v>3097</v>
      </c>
      <c r="D109" s="51" t="s">
        <v>2999</v>
      </c>
      <c r="E109" s="51" t="s">
        <v>1724</v>
      </c>
      <c r="F109" s="51" t="s">
        <v>2973</v>
      </c>
      <c r="G109" s="54"/>
      <c r="H109" s="387">
        <v>46027</v>
      </c>
      <c r="I109" s="51" t="s">
        <v>3047</v>
      </c>
      <c r="J109" s="51" t="s">
        <v>1702</v>
      </c>
      <c r="K109" s="51" t="s">
        <v>12</v>
      </c>
      <c r="L109" s="384">
        <v>8</v>
      </c>
      <c r="M109" s="54" t="s">
        <v>2148</v>
      </c>
      <c r="N109" s="368">
        <v>37.200000000000003</v>
      </c>
      <c r="O109" s="368">
        <v>40</v>
      </c>
    </row>
    <row r="110" spans="1:15" ht="50">
      <c r="A110" s="385">
        <v>92</v>
      </c>
      <c r="B110" s="51" t="s">
        <v>3115</v>
      </c>
      <c r="C110" s="51" t="s">
        <v>3097</v>
      </c>
      <c r="D110" s="51" t="s">
        <v>2999</v>
      </c>
      <c r="E110" s="51" t="s">
        <v>1724</v>
      </c>
      <c r="F110" s="51" t="s">
        <v>2973</v>
      </c>
      <c r="G110" s="54"/>
      <c r="H110" s="387">
        <v>46027</v>
      </c>
      <c r="I110" s="51" t="s">
        <v>3047</v>
      </c>
      <c r="J110" s="51" t="s">
        <v>1702</v>
      </c>
      <c r="K110" s="51" t="s">
        <v>12</v>
      </c>
      <c r="L110" s="384">
        <v>5</v>
      </c>
      <c r="M110" s="54" t="s">
        <v>2148</v>
      </c>
      <c r="N110" s="368">
        <v>138.30000000000001</v>
      </c>
      <c r="O110" s="368">
        <v>145</v>
      </c>
    </row>
    <row r="111" spans="1:15" ht="37.5">
      <c r="A111" s="51">
        <v>93</v>
      </c>
      <c r="B111" s="51" t="s">
        <v>3116</v>
      </c>
      <c r="C111" s="51" t="s">
        <v>3097</v>
      </c>
      <c r="D111" s="51" t="s">
        <v>2999</v>
      </c>
      <c r="E111" s="51" t="s">
        <v>1724</v>
      </c>
      <c r="F111" s="51" t="s">
        <v>2973</v>
      </c>
      <c r="G111" s="54"/>
      <c r="H111" s="387">
        <v>46027</v>
      </c>
      <c r="I111" s="51" t="s">
        <v>3047</v>
      </c>
      <c r="J111" s="51" t="s">
        <v>1702</v>
      </c>
      <c r="K111" s="51" t="s">
        <v>12</v>
      </c>
      <c r="L111" s="384">
        <v>50</v>
      </c>
      <c r="M111" s="54" t="s">
        <v>2148</v>
      </c>
      <c r="N111" s="368">
        <v>345.5</v>
      </c>
      <c r="O111" s="368">
        <v>365</v>
      </c>
    </row>
    <row r="112" spans="1:15" ht="50">
      <c r="A112" s="385">
        <v>94</v>
      </c>
      <c r="B112" s="51" t="s">
        <v>3117</v>
      </c>
      <c r="C112" s="51" t="s">
        <v>3097</v>
      </c>
      <c r="D112" s="51" t="s">
        <v>2999</v>
      </c>
      <c r="E112" s="51" t="s">
        <v>1724</v>
      </c>
      <c r="F112" s="51" t="s">
        <v>2973</v>
      </c>
      <c r="G112" s="54"/>
      <c r="H112" s="387">
        <v>46027</v>
      </c>
      <c r="I112" s="51" t="s">
        <v>3047</v>
      </c>
      <c r="J112" s="51" t="s">
        <v>1702</v>
      </c>
      <c r="K112" s="51" t="s">
        <v>12</v>
      </c>
      <c r="L112" s="384">
        <v>75</v>
      </c>
      <c r="M112" s="54" t="s">
        <v>2210</v>
      </c>
      <c r="N112" s="368">
        <v>933</v>
      </c>
      <c r="O112" s="368">
        <v>980</v>
      </c>
    </row>
    <row r="113" spans="1:15" ht="37.5">
      <c r="A113" s="51">
        <v>95</v>
      </c>
      <c r="B113" s="51" t="s">
        <v>3118</v>
      </c>
      <c r="C113" s="51" t="s">
        <v>3097</v>
      </c>
      <c r="D113" s="51" t="s">
        <v>2999</v>
      </c>
      <c r="E113" s="51" t="s">
        <v>1724</v>
      </c>
      <c r="F113" s="51" t="s">
        <v>2973</v>
      </c>
      <c r="G113" s="54"/>
      <c r="H113" s="387">
        <v>46027</v>
      </c>
      <c r="I113" s="51" t="s">
        <v>3047</v>
      </c>
      <c r="J113" s="51" t="s">
        <v>1702</v>
      </c>
      <c r="K113" s="51" t="s">
        <v>12</v>
      </c>
      <c r="L113" s="384">
        <v>1</v>
      </c>
      <c r="M113" s="54" t="s">
        <v>2071</v>
      </c>
      <c r="N113" s="368">
        <v>199.13</v>
      </c>
      <c r="O113" s="368">
        <v>210</v>
      </c>
    </row>
    <row r="114" spans="1:15" ht="37.5">
      <c r="A114" s="385">
        <v>96</v>
      </c>
      <c r="B114" s="51" t="s">
        <v>3119</v>
      </c>
      <c r="C114" s="51" t="s">
        <v>3097</v>
      </c>
      <c r="D114" s="51" t="s">
        <v>2999</v>
      </c>
      <c r="E114" s="51" t="s">
        <v>1724</v>
      </c>
      <c r="F114" s="51" t="s">
        <v>2973</v>
      </c>
      <c r="G114" s="54"/>
      <c r="H114" s="387">
        <v>46027</v>
      </c>
      <c r="I114" s="51" t="s">
        <v>3047</v>
      </c>
      <c r="J114" s="51" t="s">
        <v>1702</v>
      </c>
      <c r="K114" s="51" t="s">
        <v>12</v>
      </c>
      <c r="L114" s="384">
        <v>250</v>
      </c>
      <c r="M114" s="54" t="s">
        <v>2148</v>
      </c>
      <c r="N114" s="368">
        <v>122.5</v>
      </c>
      <c r="O114" s="368">
        <v>130</v>
      </c>
    </row>
    <row r="115" spans="1:15" ht="37.5">
      <c r="A115" s="51">
        <v>97</v>
      </c>
      <c r="B115" s="51" t="s">
        <v>3120</v>
      </c>
      <c r="C115" s="51" t="s">
        <v>3097</v>
      </c>
      <c r="D115" s="51" t="s">
        <v>2999</v>
      </c>
      <c r="E115" s="51" t="s">
        <v>1724</v>
      </c>
      <c r="F115" s="51" t="s">
        <v>2973</v>
      </c>
      <c r="G115" s="54"/>
      <c r="H115" s="387">
        <v>46027</v>
      </c>
      <c r="I115" s="51" t="s">
        <v>3047</v>
      </c>
      <c r="J115" s="51" t="s">
        <v>1702</v>
      </c>
      <c r="K115" s="51" t="s">
        <v>12</v>
      </c>
      <c r="L115" s="384">
        <v>2</v>
      </c>
      <c r="M115" s="54" t="s">
        <v>2071</v>
      </c>
      <c r="N115" s="368">
        <v>60.32</v>
      </c>
      <c r="O115" s="368">
        <v>65</v>
      </c>
    </row>
    <row r="116" spans="1:15" ht="37.5">
      <c r="A116" s="385">
        <v>98</v>
      </c>
      <c r="B116" s="51" t="s">
        <v>3121</v>
      </c>
      <c r="C116" s="51" t="s">
        <v>3097</v>
      </c>
      <c r="D116" s="51" t="s">
        <v>2999</v>
      </c>
      <c r="E116" s="51" t="s">
        <v>1724</v>
      </c>
      <c r="F116" s="51" t="s">
        <v>2973</v>
      </c>
      <c r="G116" s="54"/>
      <c r="H116" s="387">
        <v>46027</v>
      </c>
      <c r="I116" s="51" t="s">
        <v>3047</v>
      </c>
      <c r="J116" s="51" t="s">
        <v>1702</v>
      </c>
      <c r="K116" s="51" t="s">
        <v>12</v>
      </c>
      <c r="L116" s="384">
        <v>10</v>
      </c>
      <c r="M116" s="54" t="s">
        <v>2071</v>
      </c>
      <c r="N116" s="368">
        <v>41.5</v>
      </c>
      <c r="O116" s="368">
        <v>45</v>
      </c>
    </row>
    <row r="117" spans="1:15" ht="37.5">
      <c r="A117" s="51">
        <v>99</v>
      </c>
      <c r="B117" s="51" t="s">
        <v>3122</v>
      </c>
      <c r="C117" s="51" t="s">
        <v>3097</v>
      </c>
      <c r="D117" s="51" t="s">
        <v>2999</v>
      </c>
      <c r="E117" s="51" t="s">
        <v>1724</v>
      </c>
      <c r="F117" s="51" t="s">
        <v>2973</v>
      </c>
      <c r="G117" s="54"/>
      <c r="H117" s="387">
        <v>46027</v>
      </c>
      <c r="I117" s="51" t="s">
        <v>3047</v>
      </c>
      <c r="J117" s="51" t="s">
        <v>1702</v>
      </c>
      <c r="K117" s="51" t="s">
        <v>12</v>
      </c>
      <c r="L117" s="384">
        <v>10</v>
      </c>
      <c r="M117" s="54" t="s">
        <v>2071</v>
      </c>
      <c r="N117" s="368">
        <v>71.400000000000006</v>
      </c>
      <c r="O117" s="368">
        <v>75</v>
      </c>
    </row>
    <row r="118" spans="1:15" ht="37.5">
      <c r="A118" s="385">
        <v>100</v>
      </c>
      <c r="B118" s="51" t="s">
        <v>3123</v>
      </c>
      <c r="C118" s="51" t="s">
        <v>3097</v>
      </c>
      <c r="D118" s="51" t="s">
        <v>2999</v>
      </c>
      <c r="E118" s="51" t="s">
        <v>1724</v>
      </c>
      <c r="F118" s="51" t="s">
        <v>2973</v>
      </c>
      <c r="G118" s="54"/>
      <c r="H118" s="387">
        <v>46027</v>
      </c>
      <c r="I118" s="51" t="s">
        <v>3047</v>
      </c>
      <c r="J118" s="51" t="s">
        <v>1702</v>
      </c>
      <c r="K118" s="51" t="s">
        <v>12</v>
      </c>
      <c r="L118" s="384">
        <v>70</v>
      </c>
      <c r="M118" s="54" t="s">
        <v>2071</v>
      </c>
      <c r="N118" s="368">
        <v>1258.5999999999999</v>
      </c>
      <c r="O118" s="368">
        <v>1325</v>
      </c>
    </row>
    <row r="119" spans="1:15" ht="37.5">
      <c r="A119" s="51">
        <v>101</v>
      </c>
      <c r="B119" s="51" t="s">
        <v>3124</v>
      </c>
      <c r="C119" s="51" t="s">
        <v>3097</v>
      </c>
      <c r="D119" s="51" t="s">
        <v>2999</v>
      </c>
      <c r="E119" s="51" t="s">
        <v>1724</v>
      </c>
      <c r="F119" s="51" t="s">
        <v>2973</v>
      </c>
      <c r="G119" s="54"/>
      <c r="H119" s="387">
        <v>46027</v>
      </c>
      <c r="I119" s="51" t="s">
        <v>3047</v>
      </c>
      <c r="J119" s="51" t="s">
        <v>1702</v>
      </c>
      <c r="K119" s="51" t="s">
        <v>12</v>
      </c>
      <c r="L119" s="384">
        <v>4</v>
      </c>
      <c r="M119" s="54" t="s">
        <v>2210</v>
      </c>
      <c r="N119" s="368">
        <v>120</v>
      </c>
      <c r="O119" s="368">
        <v>125</v>
      </c>
    </row>
    <row r="120" spans="1:15" ht="75">
      <c r="A120" s="385">
        <v>102</v>
      </c>
      <c r="B120" s="51" t="s">
        <v>3125</v>
      </c>
      <c r="C120" s="51" t="s">
        <v>3097</v>
      </c>
      <c r="D120" s="51" t="s">
        <v>2999</v>
      </c>
      <c r="E120" s="51" t="s">
        <v>1724</v>
      </c>
      <c r="F120" s="51" t="s">
        <v>2973</v>
      </c>
      <c r="G120" s="54"/>
      <c r="H120" s="387">
        <v>46027</v>
      </c>
      <c r="I120" s="51" t="s">
        <v>3047</v>
      </c>
      <c r="J120" s="51" t="s">
        <v>1702</v>
      </c>
      <c r="K120" s="51" t="s">
        <v>12</v>
      </c>
      <c r="L120" s="384">
        <v>15</v>
      </c>
      <c r="M120" s="54" t="s">
        <v>2148</v>
      </c>
      <c r="N120" s="368">
        <v>49.8</v>
      </c>
      <c r="O120" s="368">
        <v>55</v>
      </c>
    </row>
    <row r="121" spans="1:15" ht="37.5">
      <c r="A121" s="51">
        <v>103</v>
      </c>
      <c r="B121" s="51" t="s">
        <v>351</v>
      </c>
      <c r="C121" s="51" t="s">
        <v>3097</v>
      </c>
      <c r="D121" s="51" t="s">
        <v>2999</v>
      </c>
      <c r="E121" s="51" t="s">
        <v>1724</v>
      </c>
      <c r="F121" s="51" t="s">
        <v>2973</v>
      </c>
      <c r="G121" s="54"/>
      <c r="H121" s="387">
        <v>46027</v>
      </c>
      <c r="I121" s="51" t="s">
        <v>3047</v>
      </c>
      <c r="J121" s="51" t="s">
        <v>1702</v>
      </c>
      <c r="K121" s="51" t="s">
        <v>12</v>
      </c>
      <c r="L121" s="384">
        <v>15</v>
      </c>
      <c r="M121" s="54" t="s">
        <v>2148</v>
      </c>
      <c r="N121" s="368">
        <v>41.4</v>
      </c>
      <c r="O121" s="368">
        <v>45</v>
      </c>
    </row>
    <row r="122" spans="1:15" ht="100">
      <c r="A122" s="385">
        <v>104</v>
      </c>
      <c r="B122" s="51" t="s">
        <v>352</v>
      </c>
      <c r="C122" s="51" t="s">
        <v>3097</v>
      </c>
      <c r="D122" s="51" t="s">
        <v>2999</v>
      </c>
      <c r="E122" s="51" t="s">
        <v>1724</v>
      </c>
      <c r="F122" s="51" t="s">
        <v>2973</v>
      </c>
      <c r="G122" s="54"/>
      <c r="H122" s="387">
        <v>46027</v>
      </c>
      <c r="I122" s="51" t="s">
        <v>3047</v>
      </c>
      <c r="J122" s="51" t="s">
        <v>1702</v>
      </c>
      <c r="K122" s="51" t="s">
        <v>12</v>
      </c>
      <c r="L122" s="384">
        <v>2</v>
      </c>
      <c r="M122" s="54" t="s">
        <v>2148</v>
      </c>
      <c r="N122" s="368">
        <v>276.56</v>
      </c>
      <c r="O122" s="368">
        <v>300</v>
      </c>
    </row>
    <row r="123" spans="1:15" ht="75">
      <c r="A123" s="51">
        <v>105</v>
      </c>
      <c r="B123" s="51" t="s">
        <v>353</v>
      </c>
      <c r="C123" s="51" t="s">
        <v>3097</v>
      </c>
      <c r="D123" s="51" t="s">
        <v>2999</v>
      </c>
      <c r="E123" s="51" t="s">
        <v>1724</v>
      </c>
      <c r="F123" s="51" t="s">
        <v>2973</v>
      </c>
      <c r="G123" s="54"/>
      <c r="H123" s="387">
        <v>46027</v>
      </c>
      <c r="I123" s="51" t="s">
        <v>3047</v>
      </c>
      <c r="J123" s="51" t="s">
        <v>1702</v>
      </c>
      <c r="K123" s="51" t="s">
        <v>12</v>
      </c>
      <c r="L123" s="384">
        <v>10</v>
      </c>
      <c r="M123" s="54" t="s">
        <v>2148</v>
      </c>
      <c r="N123" s="368">
        <v>331.9</v>
      </c>
      <c r="O123" s="368">
        <v>350</v>
      </c>
    </row>
    <row r="124" spans="1:15" ht="50">
      <c r="A124" s="385">
        <v>106</v>
      </c>
      <c r="B124" s="51" t="s">
        <v>354</v>
      </c>
      <c r="C124" s="51" t="s">
        <v>3097</v>
      </c>
      <c r="D124" s="51" t="s">
        <v>2999</v>
      </c>
      <c r="E124" s="51" t="s">
        <v>1724</v>
      </c>
      <c r="F124" s="51" t="s">
        <v>2973</v>
      </c>
      <c r="G124" s="54"/>
      <c r="H124" s="387">
        <v>46027</v>
      </c>
      <c r="I124" s="51" t="s">
        <v>3047</v>
      </c>
      <c r="J124" s="51" t="s">
        <v>1702</v>
      </c>
      <c r="K124" s="51" t="s">
        <v>12</v>
      </c>
      <c r="L124" s="384">
        <v>4</v>
      </c>
      <c r="M124" s="54" t="s">
        <v>2071</v>
      </c>
      <c r="N124" s="368">
        <v>33.159999999999997</v>
      </c>
      <c r="O124" s="368">
        <v>35</v>
      </c>
    </row>
    <row r="125" spans="1:15" ht="50">
      <c r="A125" s="51">
        <v>107</v>
      </c>
      <c r="B125" s="51" t="s">
        <v>355</v>
      </c>
      <c r="C125" s="51" t="s">
        <v>3097</v>
      </c>
      <c r="D125" s="51" t="s">
        <v>2999</v>
      </c>
      <c r="E125" s="51" t="s">
        <v>1724</v>
      </c>
      <c r="F125" s="51" t="s">
        <v>2973</v>
      </c>
      <c r="G125" s="54"/>
      <c r="H125" s="387">
        <v>46027</v>
      </c>
      <c r="I125" s="51" t="s">
        <v>3047</v>
      </c>
      <c r="J125" s="51" t="s">
        <v>1702</v>
      </c>
      <c r="K125" s="51" t="s">
        <v>12</v>
      </c>
      <c r="L125" s="384">
        <v>30</v>
      </c>
      <c r="M125" s="54" t="s">
        <v>2071</v>
      </c>
      <c r="N125" s="368">
        <v>331.8</v>
      </c>
      <c r="O125" s="368">
        <v>350</v>
      </c>
    </row>
    <row r="126" spans="1:15" ht="50">
      <c r="A126" s="385">
        <v>108</v>
      </c>
      <c r="B126" s="51" t="s">
        <v>3126</v>
      </c>
      <c r="C126" s="51" t="s">
        <v>3097</v>
      </c>
      <c r="D126" s="51" t="s">
        <v>2999</v>
      </c>
      <c r="E126" s="51" t="s">
        <v>1724</v>
      </c>
      <c r="F126" s="51" t="s">
        <v>2973</v>
      </c>
      <c r="G126" s="54"/>
      <c r="H126" s="387">
        <v>46027</v>
      </c>
      <c r="I126" s="51" t="s">
        <v>3047</v>
      </c>
      <c r="J126" s="51" t="s">
        <v>1702</v>
      </c>
      <c r="K126" s="51" t="s">
        <v>12</v>
      </c>
      <c r="L126" s="384">
        <v>20</v>
      </c>
      <c r="M126" s="54" t="s">
        <v>2148</v>
      </c>
      <c r="N126" s="368">
        <v>400</v>
      </c>
      <c r="O126" s="368">
        <f t="shared" si="2"/>
        <v>420</v>
      </c>
    </row>
    <row r="127" spans="1:15" ht="75">
      <c r="A127" s="51">
        <v>109</v>
      </c>
      <c r="B127" s="51" t="s">
        <v>357</v>
      </c>
      <c r="C127" s="51" t="s">
        <v>3097</v>
      </c>
      <c r="D127" s="51" t="s">
        <v>2999</v>
      </c>
      <c r="E127" s="51" t="s">
        <v>1724</v>
      </c>
      <c r="F127" s="51" t="s">
        <v>2973</v>
      </c>
      <c r="G127" s="54"/>
      <c r="H127" s="387">
        <v>46027</v>
      </c>
      <c r="I127" s="51" t="s">
        <v>3047</v>
      </c>
      <c r="J127" s="51" t="s">
        <v>1702</v>
      </c>
      <c r="K127" s="51" t="s">
        <v>12</v>
      </c>
      <c r="L127" s="384">
        <v>15</v>
      </c>
      <c r="M127" s="54" t="s">
        <v>2148</v>
      </c>
      <c r="N127" s="368">
        <v>1037.25</v>
      </c>
      <c r="O127" s="368">
        <v>1100</v>
      </c>
    </row>
    <row r="128" spans="1:15" ht="37.5">
      <c r="A128" s="385">
        <v>110</v>
      </c>
      <c r="B128" s="51" t="s">
        <v>358</v>
      </c>
      <c r="C128" s="51" t="s">
        <v>3097</v>
      </c>
      <c r="D128" s="51" t="s">
        <v>2999</v>
      </c>
      <c r="E128" s="51" t="s">
        <v>1724</v>
      </c>
      <c r="F128" s="51" t="s">
        <v>2973</v>
      </c>
      <c r="G128" s="54"/>
      <c r="H128" s="387">
        <v>46027</v>
      </c>
      <c r="I128" s="51" t="s">
        <v>3047</v>
      </c>
      <c r="J128" s="51" t="s">
        <v>1702</v>
      </c>
      <c r="K128" s="51" t="s">
        <v>12</v>
      </c>
      <c r="L128" s="384">
        <v>25</v>
      </c>
      <c r="M128" s="54" t="s">
        <v>2148</v>
      </c>
      <c r="N128" s="368">
        <v>1000</v>
      </c>
      <c r="O128" s="368">
        <v>1050</v>
      </c>
    </row>
    <row r="129" spans="1:15" ht="37.5">
      <c r="A129" s="51">
        <v>111</v>
      </c>
      <c r="B129" s="51" t="s">
        <v>3127</v>
      </c>
      <c r="C129" s="51" t="s">
        <v>3097</v>
      </c>
      <c r="D129" s="51" t="s">
        <v>2999</v>
      </c>
      <c r="E129" s="51" t="s">
        <v>1724</v>
      </c>
      <c r="F129" s="51" t="s">
        <v>2973</v>
      </c>
      <c r="G129" s="54"/>
      <c r="H129" s="387">
        <v>46027</v>
      </c>
      <c r="I129" s="51" t="s">
        <v>3047</v>
      </c>
      <c r="J129" s="51" t="s">
        <v>1702</v>
      </c>
      <c r="K129" s="51" t="s">
        <v>12</v>
      </c>
      <c r="L129" s="384">
        <v>24</v>
      </c>
      <c r="M129" s="54" t="s">
        <v>2148</v>
      </c>
      <c r="N129" s="368">
        <v>1296</v>
      </c>
      <c r="O129" s="368">
        <v>1360</v>
      </c>
    </row>
    <row r="130" spans="1:15" ht="37.5">
      <c r="A130" s="385">
        <v>112</v>
      </c>
      <c r="B130" s="51" t="s">
        <v>3128</v>
      </c>
      <c r="C130" s="51" t="s">
        <v>3097</v>
      </c>
      <c r="D130" s="51" t="s">
        <v>2999</v>
      </c>
      <c r="E130" s="51" t="s">
        <v>1724</v>
      </c>
      <c r="F130" s="51" t="s">
        <v>2973</v>
      </c>
      <c r="G130" s="54"/>
      <c r="H130" s="387">
        <v>46027</v>
      </c>
      <c r="I130" s="51" t="s">
        <v>3047</v>
      </c>
      <c r="J130" s="51" t="s">
        <v>1702</v>
      </c>
      <c r="K130" s="51" t="s">
        <v>12</v>
      </c>
      <c r="L130" s="384">
        <v>150</v>
      </c>
      <c r="M130" s="54" t="s">
        <v>2148</v>
      </c>
      <c r="N130" s="368">
        <v>6000</v>
      </c>
      <c r="O130" s="368">
        <f t="shared" si="2"/>
        <v>6300</v>
      </c>
    </row>
    <row r="131" spans="1:15" ht="50">
      <c r="A131" s="51">
        <v>113</v>
      </c>
      <c r="B131" s="51" t="s">
        <v>360</v>
      </c>
      <c r="C131" s="51" t="s">
        <v>3097</v>
      </c>
      <c r="D131" s="51" t="s">
        <v>2999</v>
      </c>
      <c r="E131" s="51" t="s">
        <v>1724</v>
      </c>
      <c r="F131" s="51" t="s">
        <v>2973</v>
      </c>
      <c r="G131" s="54"/>
      <c r="H131" s="387">
        <v>46027</v>
      </c>
      <c r="I131" s="51" t="s">
        <v>3047</v>
      </c>
      <c r="J131" s="51" t="s">
        <v>1702</v>
      </c>
      <c r="K131" s="51" t="s">
        <v>12</v>
      </c>
      <c r="L131" s="384">
        <v>100</v>
      </c>
      <c r="M131" s="54" t="s">
        <v>2148</v>
      </c>
      <c r="N131" s="368">
        <v>175</v>
      </c>
      <c r="O131" s="368">
        <v>185</v>
      </c>
    </row>
    <row r="132" spans="1:15" ht="50">
      <c r="A132" s="385">
        <v>114</v>
      </c>
      <c r="B132" s="51" t="s">
        <v>361</v>
      </c>
      <c r="C132" s="51" t="s">
        <v>3097</v>
      </c>
      <c r="D132" s="51" t="s">
        <v>2999</v>
      </c>
      <c r="E132" s="51" t="s">
        <v>1724</v>
      </c>
      <c r="F132" s="51" t="s">
        <v>2973</v>
      </c>
      <c r="G132" s="54"/>
      <c r="H132" s="387">
        <v>46027</v>
      </c>
      <c r="I132" s="51" t="s">
        <v>3047</v>
      </c>
      <c r="J132" s="51" t="s">
        <v>1702</v>
      </c>
      <c r="K132" s="51" t="s">
        <v>12</v>
      </c>
      <c r="L132" s="384">
        <v>100</v>
      </c>
      <c r="M132" s="54" t="s">
        <v>2148</v>
      </c>
      <c r="N132" s="368">
        <v>2351</v>
      </c>
      <c r="O132" s="368">
        <v>2470</v>
      </c>
    </row>
    <row r="133" spans="1:15" ht="50">
      <c r="A133" s="51">
        <v>115</v>
      </c>
      <c r="B133" s="51" t="s">
        <v>362</v>
      </c>
      <c r="C133" s="51" t="s">
        <v>3097</v>
      </c>
      <c r="D133" s="51" t="s">
        <v>2999</v>
      </c>
      <c r="E133" s="51" t="s">
        <v>1724</v>
      </c>
      <c r="F133" s="51" t="s">
        <v>2973</v>
      </c>
      <c r="G133" s="54"/>
      <c r="H133" s="387">
        <v>46027</v>
      </c>
      <c r="I133" s="51" t="s">
        <v>3047</v>
      </c>
      <c r="J133" s="51" t="s">
        <v>1702</v>
      </c>
      <c r="K133" s="51" t="s">
        <v>12</v>
      </c>
      <c r="L133" s="384">
        <v>15</v>
      </c>
      <c r="M133" s="54" t="s">
        <v>2148</v>
      </c>
      <c r="N133" s="368">
        <v>1866.9</v>
      </c>
      <c r="O133" s="368">
        <v>1960</v>
      </c>
    </row>
    <row r="134" spans="1:15" ht="50">
      <c r="A134" s="385">
        <v>116</v>
      </c>
      <c r="B134" s="51" t="s">
        <v>363</v>
      </c>
      <c r="C134" s="51" t="s">
        <v>3097</v>
      </c>
      <c r="D134" s="51" t="s">
        <v>2999</v>
      </c>
      <c r="E134" s="51" t="s">
        <v>1724</v>
      </c>
      <c r="F134" s="51" t="s">
        <v>2973</v>
      </c>
      <c r="G134" s="54"/>
      <c r="H134" s="387">
        <v>46027</v>
      </c>
      <c r="I134" s="51" t="s">
        <v>3047</v>
      </c>
      <c r="J134" s="51" t="s">
        <v>1702</v>
      </c>
      <c r="K134" s="51" t="s">
        <v>12</v>
      </c>
      <c r="L134" s="384">
        <v>25</v>
      </c>
      <c r="M134" s="54" t="s">
        <v>2148</v>
      </c>
      <c r="N134" s="368">
        <v>52</v>
      </c>
      <c r="O134" s="368">
        <v>55</v>
      </c>
    </row>
    <row r="135" spans="1:15" ht="50">
      <c r="A135" s="51">
        <v>117</v>
      </c>
      <c r="B135" s="51" t="s">
        <v>3129</v>
      </c>
      <c r="C135" s="51" t="s">
        <v>3097</v>
      </c>
      <c r="D135" s="51" t="s">
        <v>2999</v>
      </c>
      <c r="E135" s="51" t="s">
        <v>1724</v>
      </c>
      <c r="F135" s="51" t="s">
        <v>2973</v>
      </c>
      <c r="G135" s="54"/>
      <c r="H135" s="387">
        <v>46027</v>
      </c>
      <c r="I135" s="51" t="s">
        <v>3047</v>
      </c>
      <c r="J135" s="51" t="s">
        <v>1702</v>
      </c>
      <c r="K135" s="51" t="s">
        <v>12</v>
      </c>
      <c r="L135" s="384">
        <v>100</v>
      </c>
      <c r="M135" s="54" t="s">
        <v>2148</v>
      </c>
      <c r="N135" s="368">
        <v>818</v>
      </c>
      <c r="O135" s="368">
        <v>860</v>
      </c>
    </row>
    <row r="136" spans="1:15" ht="137.5">
      <c r="A136" s="385">
        <v>118</v>
      </c>
      <c r="B136" s="51" t="s">
        <v>365</v>
      </c>
      <c r="C136" s="51" t="s">
        <v>3097</v>
      </c>
      <c r="D136" s="51" t="s">
        <v>2999</v>
      </c>
      <c r="E136" s="51" t="s">
        <v>1724</v>
      </c>
      <c r="F136" s="51" t="s">
        <v>2973</v>
      </c>
      <c r="G136" s="54"/>
      <c r="H136" s="387">
        <v>46027</v>
      </c>
      <c r="I136" s="51" t="s">
        <v>3047</v>
      </c>
      <c r="J136" s="51" t="s">
        <v>1702</v>
      </c>
      <c r="K136" s="51" t="s">
        <v>12</v>
      </c>
      <c r="L136" s="384">
        <v>1</v>
      </c>
      <c r="M136" s="54" t="s">
        <v>2148</v>
      </c>
      <c r="N136" s="368">
        <v>110.63</v>
      </c>
      <c r="O136" s="368">
        <v>120</v>
      </c>
    </row>
    <row r="137" spans="1:15" ht="37.5">
      <c r="A137" s="51">
        <v>119</v>
      </c>
      <c r="B137" s="51" t="s">
        <v>366</v>
      </c>
      <c r="C137" s="51" t="s">
        <v>3097</v>
      </c>
      <c r="D137" s="51" t="s">
        <v>2999</v>
      </c>
      <c r="E137" s="51" t="s">
        <v>1724</v>
      </c>
      <c r="F137" s="51" t="s">
        <v>2973</v>
      </c>
      <c r="G137" s="54"/>
      <c r="H137" s="387">
        <v>46027</v>
      </c>
      <c r="I137" s="51" t="s">
        <v>3047</v>
      </c>
      <c r="J137" s="51" t="s">
        <v>1702</v>
      </c>
      <c r="K137" s="51" t="s">
        <v>12</v>
      </c>
      <c r="L137" s="384">
        <v>8</v>
      </c>
      <c r="M137" s="54" t="s">
        <v>2148</v>
      </c>
      <c r="N137" s="368">
        <v>121.68</v>
      </c>
      <c r="O137" s="368">
        <v>130</v>
      </c>
    </row>
    <row r="138" spans="1:15" ht="100">
      <c r="A138" s="385">
        <v>120</v>
      </c>
      <c r="B138" s="51" t="s">
        <v>367</v>
      </c>
      <c r="C138" s="51" t="s">
        <v>3097</v>
      </c>
      <c r="D138" s="51" t="s">
        <v>2999</v>
      </c>
      <c r="E138" s="51" t="s">
        <v>1724</v>
      </c>
      <c r="F138" s="51" t="s">
        <v>2973</v>
      </c>
      <c r="G138" s="54"/>
      <c r="H138" s="387">
        <v>46027</v>
      </c>
      <c r="I138" s="51" t="s">
        <v>3047</v>
      </c>
      <c r="J138" s="51" t="s">
        <v>1702</v>
      </c>
      <c r="K138" s="51" t="s">
        <v>12</v>
      </c>
      <c r="L138" s="384">
        <v>20</v>
      </c>
      <c r="M138" s="54" t="s">
        <v>2148</v>
      </c>
      <c r="N138" s="368">
        <v>144.80000000000001</v>
      </c>
      <c r="O138" s="368">
        <v>155</v>
      </c>
    </row>
    <row r="139" spans="1:15" ht="37.5">
      <c r="A139" s="51">
        <v>121</v>
      </c>
      <c r="B139" s="51" t="s">
        <v>368</v>
      </c>
      <c r="C139" s="51" t="s">
        <v>3097</v>
      </c>
      <c r="D139" s="51" t="s">
        <v>2999</v>
      </c>
      <c r="E139" s="51" t="s">
        <v>1724</v>
      </c>
      <c r="F139" s="51" t="s">
        <v>2973</v>
      </c>
      <c r="G139" s="54"/>
      <c r="H139" s="387">
        <v>46027</v>
      </c>
      <c r="I139" s="51" t="s">
        <v>3047</v>
      </c>
      <c r="J139" s="51" t="s">
        <v>1702</v>
      </c>
      <c r="K139" s="51" t="s">
        <v>12</v>
      </c>
      <c r="L139" s="384">
        <v>3</v>
      </c>
      <c r="M139" s="54" t="s">
        <v>2148</v>
      </c>
      <c r="N139" s="368">
        <v>58.08</v>
      </c>
      <c r="O139" s="368">
        <v>60</v>
      </c>
    </row>
    <row r="140" spans="1:15" ht="37.5">
      <c r="A140" s="385">
        <v>122</v>
      </c>
      <c r="B140" s="51" t="s">
        <v>369</v>
      </c>
      <c r="C140" s="51" t="s">
        <v>3097</v>
      </c>
      <c r="D140" s="51" t="s">
        <v>2999</v>
      </c>
      <c r="E140" s="51" t="s">
        <v>1724</v>
      </c>
      <c r="F140" s="51" t="s">
        <v>2973</v>
      </c>
      <c r="G140" s="54"/>
      <c r="H140" s="387">
        <v>46027</v>
      </c>
      <c r="I140" s="51" t="s">
        <v>3047</v>
      </c>
      <c r="J140" s="51" t="s">
        <v>1702</v>
      </c>
      <c r="K140" s="51" t="s">
        <v>12</v>
      </c>
      <c r="L140" s="384">
        <v>15</v>
      </c>
      <c r="M140" s="54" t="s">
        <v>2148</v>
      </c>
      <c r="N140" s="368">
        <v>54.3</v>
      </c>
      <c r="O140" s="368">
        <v>60</v>
      </c>
    </row>
    <row r="141" spans="1:15" ht="37.5">
      <c r="A141" s="51">
        <v>123</v>
      </c>
      <c r="B141" s="51" t="s">
        <v>370</v>
      </c>
      <c r="C141" s="51" t="s">
        <v>3097</v>
      </c>
      <c r="D141" s="51" t="s">
        <v>2999</v>
      </c>
      <c r="E141" s="51" t="s">
        <v>1724</v>
      </c>
      <c r="F141" s="51" t="s">
        <v>2973</v>
      </c>
      <c r="G141" s="54"/>
      <c r="H141" s="387">
        <v>46027</v>
      </c>
      <c r="I141" s="51" t="s">
        <v>3047</v>
      </c>
      <c r="J141" s="51" t="s">
        <v>1702</v>
      </c>
      <c r="K141" s="51" t="s">
        <v>12</v>
      </c>
      <c r="L141" s="384">
        <v>3</v>
      </c>
      <c r="M141" s="54" t="s">
        <v>2148</v>
      </c>
      <c r="N141" s="368">
        <v>34.65</v>
      </c>
      <c r="O141" s="368">
        <v>36</v>
      </c>
    </row>
    <row r="142" spans="1:15" ht="37.5">
      <c r="A142" s="385">
        <v>124</v>
      </c>
      <c r="B142" s="51" t="s">
        <v>3130</v>
      </c>
      <c r="C142" s="51" t="s">
        <v>3097</v>
      </c>
      <c r="D142" s="51" t="s">
        <v>2999</v>
      </c>
      <c r="E142" s="51" t="s">
        <v>1724</v>
      </c>
      <c r="F142" s="51" t="s">
        <v>2973</v>
      </c>
      <c r="G142" s="54"/>
      <c r="H142" s="387">
        <v>46027</v>
      </c>
      <c r="I142" s="51" t="s">
        <v>3047</v>
      </c>
      <c r="J142" s="51" t="s">
        <v>1702</v>
      </c>
      <c r="K142" s="51" t="s">
        <v>12</v>
      </c>
      <c r="L142" s="384">
        <v>3</v>
      </c>
      <c r="M142" s="54" t="s">
        <v>2148</v>
      </c>
      <c r="N142" s="368">
        <v>19.079999999999998</v>
      </c>
      <c r="O142" s="368">
        <v>20</v>
      </c>
    </row>
    <row r="143" spans="1:15" ht="37.5">
      <c r="A143" s="51">
        <v>125</v>
      </c>
      <c r="B143" s="51" t="s">
        <v>3131</v>
      </c>
      <c r="C143" s="51" t="s">
        <v>3097</v>
      </c>
      <c r="D143" s="51" t="s">
        <v>2999</v>
      </c>
      <c r="E143" s="51" t="s">
        <v>1724</v>
      </c>
      <c r="F143" s="51" t="s">
        <v>2973</v>
      </c>
      <c r="G143" s="54"/>
      <c r="H143" s="387">
        <v>46027</v>
      </c>
      <c r="I143" s="51" t="s">
        <v>3047</v>
      </c>
      <c r="J143" s="51" t="s">
        <v>1702</v>
      </c>
      <c r="K143" s="51" t="s">
        <v>12</v>
      </c>
      <c r="L143" s="384">
        <v>4</v>
      </c>
      <c r="M143" s="54" t="s">
        <v>2148</v>
      </c>
      <c r="N143" s="368">
        <v>25.44</v>
      </c>
      <c r="O143" s="368">
        <v>27</v>
      </c>
    </row>
    <row r="144" spans="1:15" ht="50">
      <c r="A144" s="385">
        <v>126</v>
      </c>
      <c r="B144" s="51" t="s">
        <v>3132</v>
      </c>
      <c r="C144" s="51" t="s">
        <v>3097</v>
      </c>
      <c r="D144" s="51" t="s">
        <v>2999</v>
      </c>
      <c r="E144" s="51" t="s">
        <v>1724</v>
      </c>
      <c r="F144" s="51" t="s">
        <v>2973</v>
      </c>
      <c r="G144" s="54"/>
      <c r="H144" s="387">
        <v>46027</v>
      </c>
      <c r="I144" s="51" t="s">
        <v>3047</v>
      </c>
      <c r="J144" s="51" t="s">
        <v>1702</v>
      </c>
      <c r="K144" s="51" t="s">
        <v>12</v>
      </c>
      <c r="L144" s="384">
        <v>3</v>
      </c>
      <c r="M144" s="54" t="s">
        <v>3133</v>
      </c>
      <c r="N144" s="368">
        <v>150</v>
      </c>
      <c r="O144" s="368">
        <v>157</v>
      </c>
    </row>
    <row r="145" spans="1:15" ht="50">
      <c r="A145" s="51">
        <v>127</v>
      </c>
      <c r="B145" s="51" t="s">
        <v>3134</v>
      </c>
      <c r="C145" s="51" t="s">
        <v>3097</v>
      </c>
      <c r="D145" s="51" t="s">
        <v>2999</v>
      </c>
      <c r="E145" s="51" t="s">
        <v>1724</v>
      </c>
      <c r="F145" s="51" t="s">
        <v>2973</v>
      </c>
      <c r="G145" s="54"/>
      <c r="H145" s="387">
        <v>46027</v>
      </c>
      <c r="I145" s="51" t="s">
        <v>3047</v>
      </c>
      <c r="J145" s="51" t="s">
        <v>1702</v>
      </c>
      <c r="K145" s="51" t="s">
        <v>12</v>
      </c>
      <c r="L145" s="384">
        <v>5</v>
      </c>
      <c r="M145" s="54" t="s">
        <v>3133</v>
      </c>
      <c r="N145" s="368">
        <v>200</v>
      </c>
      <c r="O145" s="368">
        <f t="shared" ref="O145:O153" si="3">N145*(1+$O$5)</f>
        <v>210</v>
      </c>
    </row>
    <row r="146" spans="1:15" ht="75">
      <c r="A146" s="385">
        <v>128</v>
      </c>
      <c r="B146" s="51" t="s">
        <v>3135</v>
      </c>
      <c r="C146" s="51" t="s">
        <v>3097</v>
      </c>
      <c r="D146" s="51" t="s">
        <v>2999</v>
      </c>
      <c r="E146" s="51" t="s">
        <v>1724</v>
      </c>
      <c r="F146" s="51" t="s">
        <v>2973</v>
      </c>
      <c r="G146" s="54"/>
      <c r="H146" s="387">
        <v>46027</v>
      </c>
      <c r="I146" s="51" t="s">
        <v>3047</v>
      </c>
      <c r="J146" s="51" t="s">
        <v>1702</v>
      </c>
      <c r="K146" s="51" t="s">
        <v>12</v>
      </c>
      <c r="L146" s="384">
        <v>2</v>
      </c>
      <c r="M146" s="54" t="s">
        <v>2071</v>
      </c>
      <c r="N146" s="368">
        <v>60</v>
      </c>
      <c r="O146" s="368">
        <f t="shared" si="3"/>
        <v>63</v>
      </c>
    </row>
    <row r="147" spans="1:15" ht="75">
      <c r="A147" s="51">
        <v>129</v>
      </c>
      <c r="B147" s="51" t="s">
        <v>3136</v>
      </c>
      <c r="C147" s="51" t="s">
        <v>3097</v>
      </c>
      <c r="D147" s="51" t="s">
        <v>2999</v>
      </c>
      <c r="E147" s="51" t="s">
        <v>1724</v>
      </c>
      <c r="F147" s="51" t="s">
        <v>2973</v>
      </c>
      <c r="G147" s="54"/>
      <c r="H147" s="387">
        <v>46027</v>
      </c>
      <c r="I147" s="51" t="s">
        <v>3047</v>
      </c>
      <c r="J147" s="51" t="s">
        <v>1702</v>
      </c>
      <c r="K147" s="51" t="s">
        <v>12</v>
      </c>
      <c r="L147" s="384">
        <v>15</v>
      </c>
      <c r="M147" s="54" t="s">
        <v>2148</v>
      </c>
      <c r="N147" s="368">
        <v>105</v>
      </c>
      <c r="O147" s="368">
        <v>110</v>
      </c>
    </row>
    <row r="148" spans="1:15" ht="37.5">
      <c r="A148" s="385">
        <v>130</v>
      </c>
      <c r="B148" s="51" t="s">
        <v>3137</v>
      </c>
      <c r="C148" s="51" t="s">
        <v>3097</v>
      </c>
      <c r="D148" s="51" t="s">
        <v>2999</v>
      </c>
      <c r="E148" s="51" t="s">
        <v>1724</v>
      </c>
      <c r="F148" s="51" t="s">
        <v>2973</v>
      </c>
      <c r="G148" s="54"/>
      <c r="H148" s="387">
        <v>46027</v>
      </c>
      <c r="I148" s="51" t="s">
        <v>3047</v>
      </c>
      <c r="J148" s="51" t="s">
        <v>1702</v>
      </c>
      <c r="K148" s="51" t="s">
        <v>12</v>
      </c>
      <c r="L148" s="384">
        <v>3</v>
      </c>
      <c r="M148" s="54" t="s">
        <v>2071</v>
      </c>
      <c r="N148" s="368">
        <v>51</v>
      </c>
      <c r="O148" s="368">
        <v>54</v>
      </c>
    </row>
    <row r="149" spans="1:15" ht="37.5">
      <c r="A149" s="51">
        <v>131</v>
      </c>
      <c r="B149" s="51" t="s">
        <v>3138</v>
      </c>
      <c r="C149" s="51" t="s">
        <v>3097</v>
      </c>
      <c r="D149" s="51" t="s">
        <v>2999</v>
      </c>
      <c r="E149" s="51" t="s">
        <v>1724</v>
      </c>
      <c r="F149" s="51" t="s">
        <v>2973</v>
      </c>
      <c r="G149" s="54"/>
      <c r="H149" s="387">
        <v>46027</v>
      </c>
      <c r="I149" s="51" t="s">
        <v>3047</v>
      </c>
      <c r="J149" s="51" t="s">
        <v>1702</v>
      </c>
      <c r="K149" s="51" t="s">
        <v>12</v>
      </c>
      <c r="L149" s="384">
        <v>1</v>
      </c>
      <c r="M149" s="54" t="s">
        <v>2148</v>
      </c>
      <c r="N149" s="368">
        <v>100</v>
      </c>
      <c r="O149" s="368">
        <f t="shared" si="3"/>
        <v>105</v>
      </c>
    </row>
    <row r="150" spans="1:15" ht="26">
      <c r="A150" s="378"/>
      <c r="B150" s="379" t="s">
        <v>3139</v>
      </c>
      <c r="C150" s="378"/>
      <c r="D150" s="378"/>
      <c r="E150" s="378"/>
      <c r="F150" s="378"/>
      <c r="G150" s="380"/>
      <c r="H150" s="380"/>
      <c r="I150" s="378"/>
      <c r="J150" s="378"/>
      <c r="K150" s="378"/>
      <c r="L150" s="381"/>
      <c r="M150" s="382"/>
      <c r="N150" s="383"/>
      <c r="O150" s="383"/>
    </row>
    <row r="151" spans="1:15" ht="37.5">
      <c r="A151" s="51">
        <v>132</v>
      </c>
      <c r="B151" s="51" t="s">
        <v>3140</v>
      </c>
      <c r="C151" s="51" t="s">
        <v>3141</v>
      </c>
      <c r="D151" s="51" t="s">
        <v>2999</v>
      </c>
      <c r="E151" s="51" t="s">
        <v>1731</v>
      </c>
      <c r="F151" s="54" t="s">
        <v>2973</v>
      </c>
      <c r="G151" s="54"/>
      <c r="H151" s="52">
        <v>46044</v>
      </c>
      <c r="I151" s="51" t="s">
        <v>3047</v>
      </c>
      <c r="J151" s="51" t="s">
        <v>1716</v>
      </c>
      <c r="K151" s="51" t="s">
        <v>12</v>
      </c>
      <c r="L151" s="384">
        <v>3</v>
      </c>
      <c r="M151" s="54" t="s">
        <v>2148</v>
      </c>
      <c r="N151" s="389">
        <v>1200</v>
      </c>
      <c r="O151" s="368">
        <v>1250</v>
      </c>
    </row>
    <row r="152" spans="1:15" ht="37.5">
      <c r="A152" s="51">
        <v>133</v>
      </c>
      <c r="B152" s="51" t="s">
        <v>3142</v>
      </c>
      <c r="C152" s="51" t="s">
        <v>3141</v>
      </c>
      <c r="D152" s="51" t="s">
        <v>2999</v>
      </c>
      <c r="E152" s="51" t="s">
        <v>1731</v>
      </c>
      <c r="F152" s="54" t="s">
        <v>2973</v>
      </c>
      <c r="G152" s="54"/>
      <c r="H152" s="52">
        <v>46120</v>
      </c>
      <c r="I152" s="51" t="s">
        <v>3047</v>
      </c>
      <c r="J152" s="51" t="s">
        <v>1716</v>
      </c>
      <c r="K152" s="51" t="s">
        <v>12</v>
      </c>
      <c r="L152" s="384">
        <v>1</v>
      </c>
      <c r="M152" s="54" t="s">
        <v>2148</v>
      </c>
      <c r="N152" s="389">
        <v>800</v>
      </c>
      <c r="O152" s="368">
        <v>850</v>
      </c>
    </row>
    <row r="153" spans="1:15" ht="62.5">
      <c r="A153" s="51">
        <v>134</v>
      </c>
      <c r="B153" s="51" t="s">
        <v>3143</v>
      </c>
      <c r="C153" s="51" t="s">
        <v>3144</v>
      </c>
      <c r="D153" s="51" t="s">
        <v>2999</v>
      </c>
      <c r="E153" s="51" t="s">
        <v>1731</v>
      </c>
      <c r="F153" s="54" t="s">
        <v>2973</v>
      </c>
      <c r="G153" s="54"/>
      <c r="H153" s="52">
        <v>46162</v>
      </c>
      <c r="I153" s="51" t="s">
        <v>3047</v>
      </c>
      <c r="J153" s="51" t="s">
        <v>1702</v>
      </c>
      <c r="K153" s="51" t="s">
        <v>12</v>
      </c>
      <c r="L153" s="384">
        <v>20</v>
      </c>
      <c r="M153" s="54" t="s">
        <v>189</v>
      </c>
      <c r="N153" s="389">
        <v>40000</v>
      </c>
      <c r="O153" s="368">
        <f t="shared" si="3"/>
        <v>42000</v>
      </c>
    </row>
    <row r="154" spans="1:15" ht="37.5">
      <c r="A154" s="51">
        <v>135</v>
      </c>
      <c r="B154" s="51" t="s">
        <v>3145</v>
      </c>
      <c r="C154" s="51" t="s">
        <v>3144</v>
      </c>
      <c r="D154" s="51" t="s">
        <v>2999</v>
      </c>
      <c r="E154" s="51" t="s">
        <v>1731</v>
      </c>
      <c r="F154" s="54" t="s">
        <v>2973</v>
      </c>
      <c r="G154" s="54"/>
      <c r="H154" s="52">
        <v>46058</v>
      </c>
      <c r="I154" s="51" t="s">
        <v>3047</v>
      </c>
      <c r="J154" s="51" t="s">
        <v>1702</v>
      </c>
      <c r="K154" s="51" t="s">
        <v>12</v>
      </c>
      <c r="L154" s="384">
        <v>20</v>
      </c>
      <c r="M154" s="54" t="s">
        <v>2148</v>
      </c>
      <c r="N154" s="389">
        <v>8750</v>
      </c>
      <c r="O154" s="368">
        <v>10000</v>
      </c>
    </row>
    <row r="155" spans="1:15">
      <c r="A155" s="378"/>
      <c r="B155" s="379" t="s">
        <v>3146</v>
      </c>
      <c r="C155" s="378"/>
      <c r="D155" s="378"/>
      <c r="E155" s="378"/>
      <c r="F155" s="378"/>
      <c r="G155" s="380"/>
      <c r="H155" s="380"/>
      <c r="I155" s="378"/>
      <c r="J155" s="378"/>
      <c r="K155" s="378"/>
      <c r="L155" s="381"/>
      <c r="M155" s="382"/>
      <c r="N155" s="382"/>
      <c r="O155" s="382"/>
    </row>
    <row r="156" spans="1:15" ht="100">
      <c r="A156" s="51">
        <v>136</v>
      </c>
      <c r="B156" s="51" t="s">
        <v>3147</v>
      </c>
      <c r="C156" s="51" t="s">
        <v>3148</v>
      </c>
      <c r="D156" s="51" t="s">
        <v>13</v>
      </c>
      <c r="E156" s="51" t="s">
        <v>1701</v>
      </c>
      <c r="F156" s="51" t="s">
        <v>2973</v>
      </c>
      <c r="G156" s="52"/>
      <c r="H156" s="52">
        <v>46032</v>
      </c>
      <c r="I156" s="51" t="s">
        <v>3146</v>
      </c>
      <c r="J156" s="51" t="s">
        <v>1702</v>
      </c>
      <c r="K156" s="51" t="s">
        <v>12</v>
      </c>
      <c r="L156" s="384">
        <v>12</v>
      </c>
      <c r="M156" s="54" t="s">
        <v>2979</v>
      </c>
      <c r="N156" s="368">
        <v>2000000</v>
      </c>
      <c r="O156" s="368">
        <v>500000</v>
      </c>
    </row>
    <row r="157" spans="1:15" ht="26">
      <c r="A157" s="378"/>
      <c r="B157" s="379" t="s">
        <v>3149</v>
      </c>
      <c r="C157" s="378"/>
      <c r="D157" s="378"/>
      <c r="E157" s="378"/>
      <c r="F157" s="378"/>
      <c r="G157" s="380"/>
      <c r="H157" s="380"/>
      <c r="I157" s="378"/>
      <c r="J157" s="378"/>
      <c r="K157" s="378"/>
      <c r="L157" s="381"/>
      <c r="M157" s="382"/>
      <c r="N157" s="383"/>
      <c r="O157" s="383"/>
    </row>
    <row r="158" spans="1:15" ht="112.5">
      <c r="A158" s="51">
        <v>137</v>
      </c>
      <c r="B158" s="51" t="s">
        <v>3150</v>
      </c>
      <c r="C158" s="51" t="s">
        <v>3151</v>
      </c>
      <c r="D158" s="51" t="s">
        <v>13</v>
      </c>
      <c r="E158" s="51" t="s">
        <v>1714</v>
      </c>
      <c r="F158" s="51" t="s">
        <v>2973</v>
      </c>
      <c r="G158" s="52"/>
      <c r="H158" s="52" t="s">
        <v>540</v>
      </c>
      <c r="I158" s="51" t="s">
        <v>3152</v>
      </c>
      <c r="J158" s="51" t="s">
        <v>1716</v>
      </c>
      <c r="K158" s="51" t="s">
        <v>12</v>
      </c>
      <c r="L158" s="384">
        <v>1</v>
      </c>
      <c r="M158" s="54" t="s">
        <v>2148</v>
      </c>
      <c r="N158" s="389">
        <v>4000000</v>
      </c>
      <c r="O158" s="389">
        <v>100000</v>
      </c>
    </row>
    <row r="159" spans="1:15" ht="37.5">
      <c r="A159" s="51">
        <v>138</v>
      </c>
      <c r="B159" s="51" t="s">
        <v>3153</v>
      </c>
      <c r="C159" s="51" t="s">
        <v>3154</v>
      </c>
      <c r="D159" s="51" t="s">
        <v>13</v>
      </c>
      <c r="E159" s="51" t="s">
        <v>1701</v>
      </c>
      <c r="F159" s="51" t="s">
        <v>2985</v>
      </c>
      <c r="G159" s="52">
        <v>46098</v>
      </c>
      <c r="H159" s="52"/>
      <c r="I159" s="51" t="s">
        <v>3155</v>
      </c>
      <c r="J159" s="51" t="s">
        <v>1702</v>
      </c>
      <c r="K159" s="51" t="s">
        <v>12</v>
      </c>
      <c r="L159" s="384">
        <v>12</v>
      </c>
      <c r="M159" s="54" t="s">
        <v>2979</v>
      </c>
      <c r="N159" s="389">
        <v>4000000</v>
      </c>
      <c r="O159" s="389">
        <v>4000000</v>
      </c>
    </row>
    <row r="160" spans="1:15" ht="37.5">
      <c r="A160" s="51">
        <v>139</v>
      </c>
      <c r="B160" s="51" t="s">
        <v>3156</v>
      </c>
      <c r="C160" s="51" t="s">
        <v>3157</v>
      </c>
      <c r="D160" s="51" t="s">
        <v>13</v>
      </c>
      <c r="E160" s="51" t="s">
        <v>1714</v>
      </c>
      <c r="F160" s="51" t="s">
        <v>2973</v>
      </c>
      <c r="G160" s="52"/>
      <c r="H160" s="52" t="s">
        <v>540</v>
      </c>
      <c r="I160" s="51" t="s">
        <v>3155</v>
      </c>
      <c r="J160" s="51" t="s">
        <v>1702</v>
      </c>
      <c r="K160" s="51" t="s">
        <v>12</v>
      </c>
      <c r="L160" s="384">
        <v>18000</v>
      </c>
      <c r="M160" s="54" t="s">
        <v>189</v>
      </c>
      <c r="N160" s="389">
        <v>7500000</v>
      </c>
      <c r="O160" s="389">
        <v>4500000</v>
      </c>
    </row>
    <row r="161" spans="1:15" ht="37.5">
      <c r="A161" s="51">
        <v>140</v>
      </c>
      <c r="B161" s="51" t="s">
        <v>3158</v>
      </c>
      <c r="C161" s="51" t="s">
        <v>3159</v>
      </c>
      <c r="D161" s="51" t="s">
        <v>13</v>
      </c>
      <c r="E161" s="51" t="s">
        <v>1714</v>
      </c>
      <c r="F161" s="51" t="s">
        <v>2973</v>
      </c>
      <c r="G161" s="52"/>
      <c r="H161" s="52" t="s">
        <v>540</v>
      </c>
      <c r="I161" s="51" t="s">
        <v>3155</v>
      </c>
      <c r="J161" s="51" t="s">
        <v>1702</v>
      </c>
      <c r="K161" s="51" t="s">
        <v>12</v>
      </c>
      <c r="L161" s="384">
        <v>10000</v>
      </c>
      <c r="M161" s="54" t="s">
        <v>189</v>
      </c>
      <c r="N161" s="389">
        <v>8000000</v>
      </c>
      <c r="O161" s="389">
        <v>1000000</v>
      </c>
    </row>
    <row r="162" spans="1:15" ht="50">
      <c r="A162" s="51">
        <v>141</v>
      </c>
      <c r="B162" s="51" t="s">
        <v>3160</v>
      </c>
      <c r="C162" s="51" t="s">
        <v>3161</v>
      </c>
      <c r="D162" s="51" t="s">
        <v>13</v>
      </c>
      <c r="E162" s="51" t="s">
        <v>1714</v>
      </c>
      <c r="F162" s="51" t="s">
        <v>2973</v>
      </c>
      <c r="G162" s="52"/>
      <c r="H162" s="52" t="s">
        <v>540</v>
      </c>
      <c r="I162" s="51" t="s">
        <v>3155</v>
      </c>
      <c r="J162" s="51" t="s">
        <v>1702</v>
      </c>
      <c r="K162" s="51" t="s">
        <v>12</v>
      </c>
      <c r="L162" s="384">
        <v>1250</v>
      </c>
      <c r="M162" s="54" t="s">
        <v>224</v>
      </c>
      <c r="N162" s="389">
        <v>4000000</v>
      </c>
      <c r="O162" s="389">
        <v>5400000</v>
      </c>
    </row>
    <row r="163" spans="1:15" ht="37.5">
      <c r="A163" s="51">
        <v>142</v>
      </c>
      <c r="B163" s="51" t="s">
        <v>3162</v>
      </c>
      <c r="C163" s="51" t="s">
        <v>3163</v>
      </c>
      <c r="D163" s="51" t="s">
        <v>13</v>
      </c>
      <c r="E163" s="51" t="s">
        <v>1701</v>
      </c>
      <c r="F163" s="51" t="s">
        <v>2973</v>
      </c>
      <c r="G163" s="52"/>
      <c r="H163" s="52">
        <v>46089</v>
      </c>
      <c r="I163" s="51" t="s">
        <v>3155</v>
      </c>
      <c r="J163" s="51" t="s">
        <v>1702</v>
      </c>
      <c r="K163" s="51" t="s">
        <v>12</v>
      </c>
      <c r="L163" s="384">
        <v>10</v>
      </c>
      <c r="M163" s="54" t="s">
        <v>2148</v>
      </c>
      <c r="N163" s="389">
        <v>4500000</v>
      </c>
      <c r="O163" s="389">
        <v>2000000</v>
      </c>
    </row>
    <row r="164" spans="1:15" ht="50">
      <c r="A164" s="51">
        <v>143</v>
      </c>
      <c r="B164" s="51" t="s">
        <v>3164</v>
      </c>
      <c r="C164" s="51" t="s">
        <v>3165</v>
      </c>
      <c r="D164" s="51" t="s">
        <v>13</v>
      </c>
      <c r="E164" s="51" t="s">
        <v>1714</v>
      </c>
      <c r="F164" s="51" t="s">
        <v>2973</v>
      </c>
      <c r="G164" s="52"/>
      <c r="H164" s="52" t="s">
        <v>540</v>
      </c>
      <c r="I164" s="51" t="s">
        <v>3155</v>
      </c>
      <c r="J164" s="51" t="s">
        <v>1702</v>
      </c>
      <c r="K164" s="51" t="s">
        <v>12</v>
      </c>
      <c r="L164" s="384">
        <v>1</v>
      </c>
      <c r="M164" s="54" t="s">
        <v>2148</v>
      </c>
      <c r="N164" s="368">
        <v>20000000</v>
      </c>
      <c r="O164" s="368">
        <v>10000000</v>
      </c>
    </row>
    <row r="165" spans="1:15" ht="100">
      <c r="A165" s="51">
        <v>144</v>
      </c>
      <c r="B165" s="51" t="s">
        <v>3166</v>
      </c>
      <c r="C165" s="51" t="s">
        <v>3167</v>
      </c>
      <c r="D165" s="51" t="s">
        <v>13</v>
      </c>
      <c r="E165" s="51" t="s">
        <v>1714</v>
      </c>
      <c r="F165" s="51" t="s">
        <v>2973</v>
      </c>
      <c r="G165" s="52"/>
      <c r="H165" s="52" t="s">
        <v>540</v>
      </c>
      <c r="I165" s="51" t="s">
        <v>3155</v>
      </c>
      <c r="J165" s="51" t="s">
        <v>1702</v>
      </c>
      <c r="K165" s="51" t="s">
        <v>2647</v>
      </c>
      <c r="L165" s="384">
        <v>8</v>
      </c>
      <c r="M165" s="54" t="s">
        <v>3168</v>
      </c>
      <c r="N165" s="389">
        <v>2500000</v>
      </c>
      <c r="O165" s="389">
        <v>5000000</v>
      </c>
    </row>
    <row r="166" spans="1:15" ht="100">
      <c r="A166" s="51">
        <v>145</v>
      </c>
      <c r="B166" s="51" t="s">
        <v>3169</v>
      </c>
      <c r="C166" s="51" t="s">
        <v>3170</v>
      </c>
      <c r="D166" s="51" t="s">
        <v>13</v>
      </c>
      <c r="E166" s="51" t="s">
        <v>1714</v>
      </c>
      <c r="F166" s="51" t="s">
        <v>2973</v>
      </c>
      <c r="G166" s="52"/>
      <c r="H166" s="52" t="s">
        <v>540</v>
      </c>
      <c r="I166" s="51" t="s">
        <v>3155</v>
      </c>
      <c r="J166" s="51" t="s">
        <v>1702</v>
      </c>
      <c r="K166" s="51" t="s">
        <v>2647</v>
      </c>
      <c r="L166" s="384">
        <v>10</v>
      </c>
      <c r="M166" s="54" t="s">
        <v>3171</v>
      </c>
      <c r="N166" s="389">
        <v>20000000</v>
      </c>
      <c r="O166" s="389">
        <v>20000000</v>
      </c>
    </row>
    <row r="167" spans="1:15" ht="87.5">
      <c r="A167" s="51">
        <v>146</v>
      </c>
      <c r="B167" s="51" t="s">
        <v>3172</v>
      </c>
      <c r="C167" s="51" t="s">
        <v>3173</v>
      </c>
      <c r="D167" s="51" t="s">
        <v>13</v>
      </c>
      <c r="E167" s="51" t="s">
        <v>1714</v>
      </c>
      <c r="F167" s="51" t="s">
        <v>2973</v>
      </c>
      <c r="G167" s="52"/>
      <c r="H167" s="52" t="s">
        <v>540</v>
      </c>
      <c r="I167" s="51" t="s">
        <v>3155</v>
      </c>
      <c r="J167" s="51" t="s">
        <v>1702</v>
      </c>
      <c r="K167" s="51" t="s">
        <v>2647</v>
      </c>
      <c r="L167" s="384">
        <v>4</v>
      </c>
      <c r="M167" s="54" t="s">
        <v>3171</v>
      </c>
      <c r="N167" s="389">
        <v>10000000</v>
      </c>
      <c r="O167" s="389">
        <v>10000000</v>
      </c>
    </row>
    <row r="168" spans="1:15" ht="87.5">
      <c r="A168" s="51">
        <v>147</v>
      </c>
      <c r="B168" s="51" t="s">
        <v>3174</v>
      </c>
      <c r="C168" s="51" t="s">
        <v>3175</v>
      </c>
      <c r="D168" s="51" t="s">
        <v>13</v>
      </c>
      <c r="E168" s="51" t="s">
        <v>1714</v>
      </c>
      <c r="F168" s="51" t="s">
        <v>2973</v>
      </c>
      <c r="G168" s="52"/>
      <c r="H168" s="52" t="s">
        <v>540</v>
      </c>
      <c r="I168" s="51" t="s">
        <v>3155</v>
      </c>
      <c r="J168" s="51" t="s">
        <v>1702</v>
      </c>
      <c r="K168" s="51" t="s">
        <v>12</v>
      </c>
      <c r="L168" s="384">
        <v>15</v>
      </c>
      <c r="M168" s="54" t="s">
        <v>3176</v>
      </c>
      <c r="N168" s="389">
        <v>12500000</v>
      </c>
      <c r="O168" s="389">
        <v>3000000</v>
      </c>
    </row>
    <row r="169" spans="1:15" ht="52">
      <c r="A169" s="390"/>
      <c r="B169" s="369" t="s">
        <v>3177</v>
      </c>
      <c r="C169" s="390"/>
      <c r="D169" s="390"/>
      <c r="E169" s="390"/>
      <c r="F169" s="390"/>
      <c r="G169" s="391"/>
      <c r="H169" s="391"/>
      <c r="I169" s="390"/>
      <c r="J169" s="390"/>
      <c r="K169" s="390"/>
      <c r="L169" s="392"/>
      <c r="M169" s="393"/>
      <c r="N169" s="394">
        <f>SUM(N9:N168)</f>
        <v>101462152.37</v>
      </c>
      <c r="O169" s="394">
        <f>SUM(O9:O168)</f>
        <v>69551052</v>
      </c>
    </row>
    <row r="170" spans="1:15" ht="150">
      <c r="A170" s="370">
        <v>172</v>
      </c>
      <c r="B170" s="370" t="s">
        <v>3178</v>
      </c>
      <c r="C170" s="370" t="s">
        <v>3179</v>
      </c>
      <c r="D170" s="395" t="s">
        <v>3180</v>
      </c>
      <c r="E170" s="396"/>
      <c r="F170" s="396"/>
      <c r="G170" s="396"/>
      <c r="H170" s="396"/>
      <c r="I170" s="396"/>
      <c r="J170" s="396"/>
      <c r="K170" s="396"/>
      <c r="L170" s="396"/>
      <c r="M170" s="396"/>
      <c r="N170" s="396"/>
      <c r="O170" s="397"/>
    </row>
    <row r="171" spans="1:15" ht="150">
      <c r="A171" s="370">
        <v>173</v>
      </c>
      <c r="B171" s="370" t="s">
        <v>3181</v>
      </c>
      <c r="C171" s="370" t="s">
        <v>3179</v>
      </c>
      <c r="D171" s="395" t="s">
        <v>3182</v>
      </c>
      <c r="E171" s="396"/>
      <c r="F171" s="396"/>
      <c r="G171" s="396"/>
      <c r="H171" s="396"/>
      <c r="I171" s="396"/>
      <c r="J171" s="396"/>
      <c r="K171" s="396"/>
      <c r="L171" s="396"/>
      <c r="M171" s="396"/>
      <c r="N171" s="396"/>
      <c r="O171" s="397"/>
    </row>
    <row r="172" spans="1:15" ht="150">
      <c r="A172" s="370">
        <v>174</v>
      </c>
      <c r="B172" s="370" t="s">
        <v>3183</v>
      </c>
      <c r="C172" s="370" t="s">
        <v>3179</v>
      </c>
      <c r="D172" s="395" t="s">
        <v>3184</v>
      </c>
      <c r="E172" s="396"/>
      <c r="F172" s="396"/>
      <c r="G172" s="396"/>
      <c r="H172" s="396"/>
      <c r="I172" s="396"/>
      <c r="J172" s="396"/>
      <c r="K172" s="396"/>
      <c r="L172" s="396"/>
      <c r="M172" s="396"/>
      <c r="N172" s="396"/>
      <c r="O172" s="397"/>
    </row>
    <row r="173" spans="1:15" ht="250">
      <c r="A173" s="370">
        <v>175</v>
      </c>
      <c r="B173" s="370" t="s">
        <v>3185</v>
      </c>
      <c r="C173" s="370" t="s">
        <v>3179</v>
      </c>
      <c r="D173" s="395" t="s">
        <v>3186</v>
      </c>
      <c r="E173" s="396"/>
      <c r="F173" s="396"/>
      <c r="G173" s="396"/>
      <c r="H173" s="396"/>
      <c r="I173" s="396"/>
      <c r="J173" s="396"/>
      <c r="K173" s="396"/>
      <c r="L173" s="396"/>
      <c r="M173" s="396"/>
      <c r="N173" s="396"/>
      <c r="O173" s="397"/>
    </row>
    <row r="174" spans="1:15" ht="150">
      <c r="A174" s="370">
        <v>176</v>
      </c>
      <c r="B174" s="370" t="s">
        <v>3187</v>
      </c>
      <c r="C174" s="370" t="s">
        <v>3179</v>
      </c>
      <c r="D174" s="395" t="s">
        <v>3188</v>
      </c>
      <c r="E174" s="396"/>
      <c r="F174" s="396"/>
      <c r="G174" s="396"/>
      <c r="H174" s="396"/>
      <c r="I174" s="396"/>
      <c r="J174" s="396"/>
      <c r="K174" s="396"/>
      <c r="L174" s="396"/>
      <c r="M174" s="396"/>
      <c r="N174" s="396"/>
      <c r="O174" s="397"/>
    </row>
    <row r="175" spans="1:15" ht="150">
      <c r="A175" s="370">
        <v>177</v>
      </c>
      <c r="B175" s="370" t="s">
        <v>3189</v>
      </c>
      <c r="C175" s="370" t="s">
        <v>3179</v>
      </c>
      <c r="D175" s="395" t="s">
        <v>3190</v>
      </c>
      <c r="E175" s="396"/>
      <c r="F175" s="396"/>
      <c r="G175" s="396"/>
      <c r="H175" s="396"/>
      <c r="I175" s="396"/>
      <c r="J175" s="396"/>
      <c r="K175" s="396"/>
      <c r="L175" s="396"/>
      <c r="M175" s="396"/>
      <c r="N175" s="396"/>
      <c r="O175" s="397"/>
    </row>
    <row r="176" spans="1:15" ht="150">
      <c r="A176" s="370">
        <v>178</v>
      </c>
      <c r="B176" s="370" t="s">
        <v>3191</v>
      </c>
      <c r="C176" s="370" t="s">
        <v>3179</v>
      </c>
      <c r="D176" s="395" t="s">
        <v>3192</v>
      </c>
      <c r="E176" s="396"/>
      <c r="F176" s="396"/>
      <c r="G176" s="396"/>
      <c r="H176" s="396"/>
      <c r="I176" s="396"/>
      <c r="J176" s="396"/>
      <c r="K176" s="396"/>
      <c r="L176" s="396"/>
      <c r="M176" s="396"/>
      <c r="N176" s="396"/>
      <c r="O176" s="397"/>
    </row>
    <row r="177" spans="1:15" ht="150">
      <c r="A177" s="370">
        <v>179</v>
      </c>
      <c r="B177" s="370" t="s">
        <v>3193</v>
      </c>
      <c r="C177" s="370" t="s">
        <v>3179</v>
      </c>
      <c r="D177" s="395" t="s">
        <v>3194</v>
      </c>
      <c r="E177" s="396"/>
      <c r="F177" s="396"/>
      <c r="G177" s="396"/>
      <c r="H177" s="396"/>
      <c r="I177" s="396"/>
      <c r="J177" s="396"/>
      <c r="K177" s="396"/>
      <c r="L177" s="396"/>
      <c r="M177" s="396"/>
      <c r="N177" s="396"/>
      <c r="O177" s="397"/>
    </row>
    <row r="178" spans="1:15" ht="150">
      <c r="A178" s="370">
        <v>180</v>
      </c>
      <c r="B178" s="370" t="s">
        <v>3195</v>
      </c>
      <c r="C178" s="370" t="s">
        <v>3179</v>
      </c>
      <c r="D178" s="395" t="s">
        <v>3196</v>
      </c>
      <c r="E178" s="396"/>
      <c r="F178" s="396"/>
      <c r="G178" s="396"/>
      <c r="H178" s="396"/>
      <c r="I178" s="396"/>
      <c r="J178" s="396"/>
      <c r="K178" s="396"/>
      <c r="L178" s="396"/>
      <c r="M178" s="396"/>
      <c r="N178" s="396"/>
      <c r="O178" s="397"/>
    </row>
    <row r="179" spans="1:15" ht="150">
      <c r="A179" s="370">
        <v>181</v>
      </c>
      <c r="B179" s="370" t="s">
        <v>3197</v>
      </c>
      <c r="C179" s="370" t="s">
        <v>3179</v>
      </c>
      <c r="D179" s="395" t="s">
        <v>3198</v>
      </c>
      <c r="E179" s="396"/>
      <c r="F179" s="396"/>
      <c r="G179" s="396"/>
      <c r="H179" s="396"/>
      <c r="I179" s="396"/>
      <c r="J179" s="396"/>
      <c r="K179" s="396"/>
      <c r="L179" s="396"/>
      <c r="M179" s="396"/>
      <c r="N179" s="396"/>
      <c r="O179" s="397"/>
    </row>
    <row r="180" spans="1:15" ht="150">
      <c r="A180" s="370">
        <v>182</v>
      </c>
      <c r="B180" s="370" t="s">
        <v>3199</v>
      </c>
      <c r="C180" s="370" t="s">
        <v>3179</v>
      </c>
      <c r="D180" s="395" t="s">
        <v>3200</v>
      </c>
      <c r="E180" s="396"/>
      <c r="F180" s="396"/>
      <c r="G180" s="396"/>
      <c r="H180" s="396"/>
      <c r="I180" s="396"/>
      <c r="J180" s="396"/>
      <c r="K180" s="396"/>
      <c r="L180" s="396"/>
      <c r="M180" s="396"/>
      <c r="N180" s="396"/>
      <c r="O180" s="397"/>
    </row>
    <row r="181" spans="1:15" ht="150">
      <c r="A181" s="370">
        <v>183</v>
      </c>
      <c r="B181" s="370" t="s">
        <v>3201</v>
      </c>
      <c r="C181" s="370" t="s">
        <v>3179</v>
      </c>
      <c r="D181" s="395" t="s">
        <v>3202</v>
      </c>
      <c r="E181" s="396"/>
      <c r="F181" s="396"/>
      <c r="G181" s="396"/>
      <c r="H181" s="396"/>
      <c r="I181" s="396"/>
      <c r="J181" s="396"/>
      <c r="K181" s="396"/>
      <c r="L181" s="396"/>
      <c r="M181" s="396"/>
      <c r="N181" s="396"/>
      <c r="O181" s="397"/>
    </row>
    <row r="182" spans="1:15" ht="150">
      <c r="A182" s="370">
        <v>184</v>
      </c>
      <c r="B182" s="370" t="s">
        <v>3203</v>
      </c>
      <c r="C182" s="370" t="s">
        <v>3179</v>
      </c>
      <c r="D182" s="395" t="s">
        <v>3204</v>
      </c>
      <c r="E182" s="396"/>
      <c r="F182" s="396"/>
      <c r="G182" s="396"/>
      <c r="H182" s="396"/>
      <c r="I182" s="396"/>
      <c r="J182" s="396"/>
      <c r="K182" s="396"/>
      <c r="L182" s="396"/>
      <c r="M182" s="396"/>
      <c r="N182" s="396"/>
      <c r="O182" s="397"/>
    </row>
    <row r="183" spans="1:15" ht="150">
      <c r="A183" s="370">
        <v>185</v>
      </c>
      <c r="B183" s="370" t="s">
        <v>3205</v>
      </c>
      <c r="C183" s="370" t="s">
        <v>3179</v>
      </c>
      <c r="D183" s="395" t="s">
        <v>3206</v>
      </c>
      <c r="E183" s="396"/>
      <c r="F183" s="396"/>
      <c r="G183" s="396"/>
      <c r="H183" s="396"/>
      <c r="I183" s="396"/>
      <c r="J183" s="396"/>
      <c r="K183" s="396"/>
      <c r="L183" s="396"/>
      <c r="M183" s="396"/>
      <c r="N183" s="396"/>
      <c r="O183" s="397"/>
    </row>
    <row r="184" spans="1:15" ht="150">
      <c r="A184" s="370">
        <v>186</v>
      </c>
      <c r="B184" s="370" t="s">
        <v>3207</v>
      </c>
      <c r="C184" s="370" t="s">
        <v>3208</v>
      </c>
      <c r="D184" s="395" t="s">
        <v>3209</v>
      </c>
      <c r="E184" s="396"/>
      <c r="F184" s="396"/>
      <c r="G184" s="396"/>
      <c r="H184" s="396"/>
      <c r="I184" s="396"/>
      <c r="J184" s="396"/>
      <c r="K184" s="396"/>
      <c r="L184" s="396"/>
      <c r="M184" s="396"/>
      <c r="N184" s="396"/>
      <c r="O184" s="397"/>
    </row>
    <row r="185" spans="1:15" ht="150">
      <c r="A185" s="370">
        <v>187</v>
      </c>
      <c r="B185" s="370" t="s">
        <v>3210</v>
      </c>
      <c r="C185" s="370" t="s">
        <v>3208</v>
      </c>
      <c r="D185" s="395" t="s">
        <v>3211</v>
      </c>
      <c r="E185" s="396"/>
      <c r="F185" s="396"/>
      <c r="G185" s="396"/>
      <c r="H185" s="396"/>
      <c r="I185" s="396"/>
      <c r="J185" s="396"/>
      <c r="K185" s="396"/>
      <c r="L185" s="396"/>
      <c r="M185" s="396"/>
      <c r="N185" s="396"/>
      <c r="O185" s="397"/>
    </row>
    <row r="186" spans="1:15" ht="15.5">
      <c r="A186" s="398" t="s">
        <v>2389</v>
      </c>
      <c r="B186" s="398"/>
      <c r="C186" s="398"/>
      <c r="D186" s="398"/>
      <c r="E186" s="398"/>
      <c r="F186" s="398"/>
      <c r="G186" s="398"/>
      <c r="H186" s="398"/>
      <c r="I186" s="398"/>
      <c r="J186" s="398"/>
      <c r="K186" s="398"/>
      <c r="L186" s="398"/>
      <c r="M186" s="398"/>
      <c r="N186" s="399"/>
      <c r="O186" s="400">
        <f>SUM(O9:O168)</f>
        <v>69551052</v>
      </c>
    </row>
  </sheetData>
  <protectedRanges>
    <protectedRange sqref="B28" name="Intervalo1"/>
    <protectedRange sqref="C28" name="Intervalo1_1"/>
  </protectedRanges>
  <mergeCells count="32">
    <mergeCell ref="D185:O185"/>
    <mergeCell ref="A186:M186"/>
    <mergeCell ref="D179:O179"/>
    <mergeCell ref="D180:O180"/>
    <mergeCell ref="D181:O181"/>
    <mergeCell ref="D182:O182"/>
    <mergeCell ref="D183:O183"/>
    <mergeCell ref="D184:O184"/>
    <mergeCell ref="D173:O173"/>
    <mergeCell ref="D174:O174"/>
    <mergeCell ref="D175:O175"/>
    <mergeCell ref="D176:O176"/>
    <mergeCell ref="D177:O177"/>
    <mergeCell ref="D178:O178"/>
    <mergeCell ref="M6:M7"/>
    <mergeCell ref="N6:N7"/>
    <mergeCell ref="O6:O7"/>
    <mergeCell ref="D170:O170"/>
    <mergeCell ref="D171:O171"/>
    <mergeCell ref="D172:O172"/>
    <mergeCell ref="G6:G7"/>
    <mergeCell ref="H6:H7"/>
    <mergeCell ref="I6:I7"/>
    <mergeCell ref="J6:J7"/>
    <mergeCell ref="K6:K7"/>
    <mergeCell ref="L6:L7"/>
    <mergeCell ref="A6:A7"/>
    <mergeCell ref="B6:B7"/>
    <mergeCell ref="C6:C7"/>
    <mergeCell ref="D6:D7"/>
    <mergeCell ref="E6:E7"/>
    <mergeCell ref="F6:F7"/>
  </mergeCells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ED66F-9138-4A1F-8677-0AC95B036FD6}">
  <dimension ref="A1:M49"/>
  <sheetViews>
    <sheetView workbookViewId="0">
      <selection activeCell="G10" sqref="G10"/>
    </sheetView>
  </sheetViews>
  <sheetFormatPr defaultRowHeight="14.5"/>
  <cols>
    <col min="1" max="1" width="13.81640625" customWidth="1"/>
    <col min="2" max="2" width="39.54296875" customWidth="1"/>
    <col min="3" max="3" width="16.6328125" customWidth="1"/>
    <col min="7" max="7" width="21" customWidth="1"/>
    <col min="8" max="8" width="26.7265625" customWidth="1"/>
    <col min="11" max="11" width="25" customWidth="1"/>
    <col min="13" max="13" width="36.08984375" customWidth="1"/>
  </cols>
  <sheetData>
    <row r="1" spans="1:13" ht="58">
      <c r="A1" s="401" t="s">
        <v>1819</v>
      </c>
      <c r="B1" s="401" t="s">
        <v>1964</v>
      </c>
      <c r="C1" s="401" t="s">
        <v>1965</v>
      </c>
      <c r="D1" s="401" t="s">
        <v>0</v>
      </c>
      <c r="E1" s="401" t="s">
        <v>1966</v>
      </c>
      <c r="F1" s="401" t="s">
        <v>7</v>
      </c>
      <c r="G1" s="401" t="s">
        <v>1967</v>
      </c>
      <c r="H1" s="402" t="s">
        <v>2</v>
      </c>
      <c r="I1" s="401" t="s">
        <v>3</v>
      </c>
      <c r="J1" s="401" t="s">
        <v>4</v>
      </c>
      <c r="K1" s="401" t="s">
        <v>1968</v>
      </c>
      <c r="L1" s="401" t="s">
        <v>6</v>
      </c>
      <c r="M1" s="401" t="s">
        <v>10</v>
      </c>
    </row>
    <row r="2" spans="1:13">
      <c r="A2" s="124">
        <v>1</v>
      </c>
      <c r="B2" s="124" t="s">
        <v>1983</v>
      </c>
      <c r="C2" s="124" t="s">
        <v>1721</v>
      </c>
      <c r="D2" s="124" t="s">
        <v>1731</v>
      </c>
      <c r="E2" s="124">
        <v>2</v>
      </c>
      <c r="F2" s="124" t="s">
        <v>2148</v>
      </c>
      <c r="G2" s="124" t="s">
        <v>1879</v>
      </c>
      <c r="H2" s="403">
        <v>11000</v>
      </c>
      <c r="I2" s="124" t="s">
        <v>12</v>
      </c>
      <c r="J2" s="124" t="s">
        <v>1971</v>
      </c>
      <c r="K2" s="404">
        <v>46054</v>
      </c>
      <c r="L2" s="124" t="s">
        <v>12</v>
      </c>
      <c r="M2" s="124" t="s">
        <v>3212</v>
      </c>
    </row>
    <row r="3" spans="1:13">
      <c r="A3" s="124">
        <v>2</v>
      </c>
      <c r="B3" s="124" t="s">
        <v>3213</v>
      </c>
      <c r="C3" s="124" t="s">
        <v>1814</v>
      </c>
      <c r="D3" s="124" t="s">
        <v>1731</v>
      </c>
      <c r="E3" s="124">
        <v>4</v>
      </c>
      <c r="F3" s="124" t="s">
        <v>7</v>
      </c>
      <c r="G3" s="124" t="s">
        <v>1879</v>
      </c>
      <c r="H3" s="403">
        <v>24000</v>
      </c>
      <c r="I3" s="124" t="s">
        <v>12</v>
      </c>
      <c r="J3" s="124" t="s">
        <v>1971</v>
      </c>
      <c r="K3" s="404">
        <v>46055</v>
      </c>
      <c r="L3" s="124" t="s">
        <v>12</v>
      </c>
      <c r="M3" s="124" t="s">
        <v>3212</v>
      </c>
    </row>
    <row r="4" spans="1:13">
      <c r="A4" s="124">
        <v>3</v>
      </c>
      <c r="B4" s="124" t="s">
        <v>3214</v>
      </c>
      <c r="C4" s="124" t="s">
        <v>1721</v>
      </c>
      <c r="D4" s="124" t="s">
        <v>1724</v>
      </c>
      <c r="E4" s="124">
        <v>3</v>
      </c>
      <c r="F4" s="124" t="s">
        <v>2148</v>
      </c>
      <c r="G4" s="124" t="s">
        <v>1987</v>
      </c>
      <c r="H4" s="403">
        <v>150</v>
      </c>
      <c r="I4" s="124" t="s">
        <v>12</v>
      </c>
      <c r="J4" s="124" t="s">
        <v>2245</v>
      </c>
      <c r="K4" s="404">
        <v>46056</v>
      </c>
      <c r="L4" s="124" t="s">
        <v>12</v>
      </c>
      <c r="M4" s="124" t="s">
        <v>3212</v>
      </c>
    </row>
    <row r="5" spans="1:13">
      <c r="A5" s="124">
        <v>4</v>
      </c>
      <c r="B5" s="124" t="s">
        <v>3215</v>
      </c>
      <c r="C5" s="124" t="s">
        <v>1721</v>
      </c>
      <c r="D5" s="124" t="s">
        <v>1724</v>
      </c>
      <c r="E5" s="124">
        <v>3</v>
      </c>
      <c r="F5" s="124" t="s">
        <v>2148</v>
      </c>
      <c r="G5" s="124" t="s">
        <v>1987</v>
      </c>
      <c r="H5" s="403">
        <v>150</v>
      </c>
      <c r="I5" s="124" t="s">
        <v>12</v>
      </c>
      <c r="J5" s="124" t="s">
        <v>2245</v>
      </c>
      <c r="K5" s="404">
        <v>46057</v>
      </c>
      <c r="L5" s="124" t="s">
        <v>12</v>
      </c>
      <c r="M5" s="124" t="s">
        <v>3212</v>
      </c>
    </row>
    <row r="6" spans="1:13">
      <c r="A6" s="124">
        <v>5</v>
      </c>
      <c r="B6" s="124" t="s">
        <v>3216</v>
      </c>
      <c r="C6" s="124" t="s">
        <v>1721</v>
      </c>
      <c r="D6" s="124" t="s">
        <v>1724</v>
      </c>
      <c r="E6" s="124">
        <v>30</v>
      </c>
      <c r="F6" s="124" t="s">
        <v>2148</v>
      </c>
      <c r="G6" s="124" t="s">
        <v>1987</v>
      </c>
      <c r="H6" s="403">
        <v>150</v>
      </c>
      <c r="I6" s="124" t="s">
        <v>12</v>
      </c>
      <c r="J6" s="124" t="s">
        <v>1971</v>
      </c>
      <c r="K6" s="404">
        <v>46058</v>
      </c>
      <c r="L6" s="124" t="s">
        <v>12</v>
      </c>
      <c r="M6" s="124" t="s">
        <v>3212</v>
      </c>
    </row>
    <row r="7" spans="1:13">
      <c r="A7" s="124">
        <v>6</v>
      </c>
      <c r="B7" s="124" t="s">
        <v>3217</v>
      </c>
      <c r="C7" s="124" t="s">
        <v>1721</v>
      </c>
      <c r="D7" s="124" t="s">
        <v>1724</v>
      </c>
      <c r="E7" s="124">
        <v>200</v>
      </c>
      <c r="F7" s="124" t="s">
        <v>2148</v>
      </c>
      <c r="G7" s="124" t="s">
        <v>1987</v>
      </c>
      <c r="H7" s="403">
        <v>900</v>
      </c>
      <c r="I7" s="124" t="s">
        <v>12</v>
      </c>
      <c r="J7" s="124" t="s">
        <v>1971</v>
      </c>
      <c r="K7" s="404">
        <v>46059</v>
      </c>
      <c r="L7" s="124" t="s">
        <v>12</v>
      </c>
      <c r="M7" s="124" t="s">
        <v>3212</v>
      </c>
    </row>
    <row r="8" spans="1:13">
      <c r="A8" s="124">
        <v>7</v>
      </c>
      <c r="B8" s="124" t="s">
        <v>2582</v>
      </c>
      <c r="C8" s="124" t="s">
        <v>1721</v>
      </c>
      <c r="D8" s="124" t="s">
        <v>1724</v>
      </c>
      <c r="E8" s="405">
        <v>500</v>
      </c>
      <c r="F8" s="124" t="s">
        <v>2148</v>
      </c>
      <c r="G8" s="124" t="s">
        <v>1987</v>
      </c>
      <c r="H8" s="403">
        <v>2500</v>
      </c>
      <c r="I8" s="124" t="s">
        <v>12</v>
      </c>
      <c r="J8" s="124" t="s">
        <v>2243</v>
      </c>
      <c r="K8" s="404">
        <v>46060</v>
      </c>
      <c r="L8" s="124" t="s">
        <v>12</v>
      </c>
      <c r="M8" s="124" t="s">
        <v>3212</v>
      </c>
    </row>
    <row r="9" spans="1:13">
      <c r="A9" s="124">
        <v>10</v>
      </c>
      <c r="B9" s="124" t="s">
        <v>3218</v>
      </c>
      <c r="C9" s="124" t="s">
        <v>1721</v>
      </c>
      <c r="D9" s="124" t="s">
        <v>1724</v>
      </c>
      <c r="E9" s="124">
        <v>20</v>
      </c>
      <c r="F9" s="124" t="s">
        <v>2148</v>
      </c>
      <c r="G9" s="124" t="s">
        <v>1987</v>
      </c>
      <c r="H9" s="403">
        <v>120</v>
      </c>
      <c r="I9" s="124" t="s">
        <v>12</v>
      </c>
      <c r="J9" s="124" t="s">
        <v>2245</v>
      </c>
      <c r="K9" s="404">
        <v>46063</v>
      </c>
      <c r="L9" s="124" t="s">
        <v>12</v>
      </c>
      <c r="M9" s="124" t="s">
        <v>3212</v>
      </c>
    </row>
    <row r="10" spans="1:13">
      <c r="A10" s="124">
        <v>11</v>
      </c>
      <c r="B10" s="124" t="s">
        <v>3219</v>
      </c>
      <c r="C10" s="124" t="s">
        <v>1721</v>
      </c>
      <c r="D10" s="124" t="s">
        <v>1724</v>
      </c>
      <c r="E10" s="405">
        <v>30</v>
      </c>
      <c r="F10" s="124" t="s">
        <v>2148</v>
      </c>
      <c r="G10" s="124" t="s">
        <v>1987</v>
      </c>
      <c r="H10" s="403">
        <v>200</v>
      </c>
      <c r="I10" s="124" t="s">
        <v>12</v>
      </c>
      <c r="J10" s="124" t="s">
        <v>2245</v>
      </c>
      <c r="K10" s="404">
        <v>46064</v>
      </c>
      <c r="L10" s="124" t="s">
        <v>12</v>
      </c>
      <c r="M10" s="124" t="s">
        <v>3212</v>
      </c>
    </row>
    <row r="11" spans="1:13">
      <c r="A11" s="124">
        <v>12</v>
      </c>
      <c r="B11" s="124" t="s">
        <v>1920</v>
      </c>
      <c r="C11" s="124" t="s">
        <v>1721</v>
      </c>
      <c r="D11" s="124" t="s">
        <v>1724</v>
      </c>
      <c r="E11" s="124">
        <v>5</v>
      </c>
      <c r="F11" s="124" t="s">
        <v>2148</v>
      </c>
      <c r="G11" s="124" t="s">
        <v>1987</v>
      </c>
      <c r="H11" s="403">
        <v>40</v>
      </c>
      <c r="I11" s="124" t="s">
        <v>12</v>
      </c>
      <c r="J11" s="124" t="s">
        <v>2245</v>
      </c>
      <c r="K11" s="404">
        <v>46065</v>
      </c>
      <c r="L11" s="124" t="s">
        <v>12</v>
      </c>
      <c r="M11" s="124" t="s">
        <v>3212</v>
      </c>
    </row>
    <row r="12" spans="1:13">
      <c r="A12" s="124">
        <v>13</v>
      </c>
      <c r="B12" s="124" t="s">
        <v>3220</v>
      </c>
      <c r="C12" s="124" t="s">
        <v>1721</v>
      </c>
      <c r="D12" s="124" t="s">
        <v>1724</v>
      </c>
      <c r="E12" s="124">
        <v>20</v>
      </c>
      <c r="F12" s="124" t="s">
        <v>2148</v>
      </c>
      <c r="G12" s="124" t="s">
        <v>1987</v>
      </c>
      <c r="H12" s="403">
        <v>60</v>
      </c>
      <c r="I12" s="124" t="s">
        <v>12</v>
      </c>
      <c r="J12" s="124" t="s">
        <v>1971</v>
      </c>
      <c r="K12" s="404">
        <v>46066</v>
      </c>
      <c r="L12" s="124" t="s">
        <v>12</v>
      </c>
      <c r="M12" s="124" t="s">
        <v>3212</v>
      </c>
    </row>
    <row r="13" spans="1:13">
      <c r="A13" s="124">
        <v>14</v>
      </c>
      <c r="B13" s="124" t="s">
        <v>3221</v>
      </c>
      <c r="C13" s="124" t="s">
        <v>1721</v>
      </c>
      <c r="D13" s="124" t="s">
        <v>1724</v>
      </c>
      <c r="E13" s="405">
        <v>100</v>
      </c>
      <c r="F13" s="124" t="s">
        <v>2466</v>
      </c>
      <c r="G13" s="124" t="s">
        <v>1987</v>
      </c>
      <c r="H13" s="403">
        <v>2000</v>
      </c>
      <c r="I13" s="124" t="s">
        <v>12</v>
      </c>
      <c r="J13" s="124" t="s">
        <v>1971</v>
      </c>
      <c r="K13" s="404">
        <v>46067</v>
      </c>
      <c r="L13" s="124" t="s">
        <v>12</v>
      </c>
      <c r="M13" s="124" t="s">
        <v>3212</v>
      </c>
    </row>
    <row r="14" spans="1:13">
      <c r="A14" s="124">
        <v>15</v>
      </c>
      <c r="B14" s="124" t="s">
        <v>3222</v>
      </c>
      <c r="C14" s="124" t="s">
        <v>1721</v>
      </c>
      <c r="D14" s="124" t="s">
        <v>1724</v>
      </c>
      <c r="E14" s="124">
        <v>1000</v>
      </c>
      <c r="F14" s="124" t="s">
        <v>2629</v>
      </c>
      <c r="G14" s="124" t="s">
        <v>1721</v>
      </c>
      <c r="H14" s="403">
        <v>31200</v>
      </c>
      <c r="I14" s="124" t="s">
        <v>12</v>
      </c>
      <c r="J14" s="124" t="s">
        <v>1971</v>
      </c>
      <c r="K14" s="404">
        <v>46068</v>
      </c>
      <c r="L14" s="124" t="s">
        <v>12</v>
      </c>
      <c r="M14" s="124" t="s">
        <v>3212</v>
      </c>
    </row>
    <row r="15" spans="1:13">
      <c r="A15" s="124">
        <v>16</v>
      </c>
      <c r="B15" s="124" t="s">
        <v>3223</v>
      </c>
      <c r="C15" s="124" t="s">
        <v>13</v>
      </c>
      <c r="D15" s="124" t="s">
        <v>3224</v>
      </c>
      <c r="E15" s="124">
        <v>20</v>
      </c>
      <c r="F15" s="124" t="s">
        <v>2148</v>
      </c>
      <c r="G15" s="124" t="s">
        <v>3225</v>
      </c>
      <c r="H15" s="403">
        <v>50000</v>
      </c>
      <c r="I15" s="124" t="s">
        <v>12</v>
      </c>
      <c r="J15" s="124" t="s">
        <v>1971</v>
      </c>
      <c r="K15" s="404">
        <v>46069</v>
      </c>
      <c r="L15" s="124" t="s">
        <v>12</v>
      </c>
      <c r="M15" s="124" t="s">
        <v>3212</v>
      </c>
    </row>
    <row r="16" spans="1:13">
      <c r="A16" s="124">
        <v>17</v>
      </c>
      <c r="B16" s="124" t="s">
        <v>3226</v>
      </c>
      <c r="C16" s="124" t="s">
        <v>1814</v>
      </c>
      <c r="D16" s="124" t="s">
        <v>1731</v>
      </c>
      <c r="E16" s="124">
        <v>1</v>
      </c>
      <c r="F16" s="124" t="s">
        <v>2148</v>
      </c>
      <c r="G16" s="124" t="s">
        <v>1879</v>
      </c>
      <c r="H16" s="403">
        <v>5000</v>
      </c>
      <c r="I16" s="124" t="s">
        <v>12</v>
      </c>
      <c r="J16" s="124" t="s">
        <v>1971</v>
      </c>
      <c r="K16" s="404">
        <v>46070</v>
      </c>
      <c r="L16" s="124" t="s">
        <v>12</v>
      </c>
      <c r="M16" s="124" t="s">
        <v>3212</v>
      </c>
    </row>
    <row r="17" spans="1:13">
      <c r="A17" s="124">
        <v>18</v>
      </c>
      <c r="B17" s="406" t="s">
        <v>3227</v>
      </c>
      <c r="C17" s="124" t="s">
        <v>1721</v>
      </c>
      <c r="D17" s="124" t="s">
        <v>1724</v>
      </c>
      <c r="E17" s="124">
        <v>10</v>
      </c>
      <c r="F17" s="124" t="s">
        <v>2148</v>
      </c>
      <c r="G17" s="124" t="s">
        <v>1987</v>
      </c>
      <c r="H17" s="403">
        <v>150</v>
      </c>
      <c r="I17" s="124" t="s">
        <v>12</v>
      </c>
      <c r="J17" s="124" t="s">
        <v>1971</v>
      </c>
      <c r="K17" s="404">
        <v>46071</v>
      </c>
      <c r="L17" s="124" t="s">
        <v>12</v>
      </c>
      <c r="M17" s="124" t="s">
        <v>3212</v>
      </c>
    </row>
    <row r="18" spans="1:13">
      <c r="A18" s="124">
        <v>19</v>
      </c>
      <c r="B18" s="124" t="s">
        <v>3228</v>
      </c>
      <c r="C18" s="124" t="s">
        <v>1721</v>
      </c>
      <c r="D18" s="124" t="s">
        <v>1724</v>
      </c>
      <c r="E18" s="124">
        <v>50</v>
      </c>
      <c r="F18" s="124" t="s">
        <v>2148</v>
      </c>
      <c r="G18" s="124" t="s">
        <v>1987</v>
      </c>
      <c r="H18" s="403">
        <v>995</v>
      </c>
      <c r="I18" s="124" t="s">
        <v>12</v>
      </c>
      <c r="J18" s="124" t="s">
        <v>1971</v>
      </c>
      <c r="K18" s="404">
        <v>46072</v>
      </c>
      <c r="L18" s="124" t="s">
        <v>12</v>
      </c>
      <c r="M18" s="124" t="s">
        <v>3212</v>
      </c>
    </row>
    <row r="19" spans="1:13">
      <c r="A19" s="124">
        <v>20</v>
      </c>
      <c r="B19" s="124" t="s">
        <v>3229</v>
      </c>
      <c r="C19" s="124" t="s">
        <v>1814</v>
      </c>
      <c r="D19" s="124" t="s">
        <v>1731</v>
      </c>
      <c r="E19" s="124">
        <v>1</v>
      </c>
      <c r="F19" s="124" t="s">
        <v>2148</v>
      </c>
      <c r="G19" s="124" t="s">
        <v>1987</v>
      </c>
      <c r="H19" s="403">
        <v>4000</v>
      </c>
      <c r="I19" s="124" t="s">
        <v>12</v>
      </c>
      <c r="J19" s="124" t="s">
        <v>1971</v>
      </c>
      <c r="K19" s="404">
        <v>46073</v>
      </c>
      <c r="L19" s="124" t="s">
        <v>12</v>
      </c>
      <c r="M19" s="124" t="s">
        <v>3212</v>
      </c>
    </row>
    <row r="20" spans="1:13">
      <c r="A20" s="124">
        <v>21</v>
      </c>
      <c r="B20" s="124" t="s">
        <v>3230</v>
      </c>
      <c r="C20" s="124" t="s">
        <v>1721</v>
      </c>
      <c r="D20" s="124" t="s">
        <v>1724</v>
      </c>
      <c r="E20" s="124">
        <v>3</v>
      </c>
      <c r="F20" s="124" t="s">
        <v>2148</v>
      </c>
      <c r="G20" s="124" t="s">
        <v>1987</v>
      </c>
      <c r="H20" s="407">
        <v>48</v>
      </c>
      <c r="I20" s="124" t="s">
        <v>12</v>
      </c>
      <c r="J20" s="124" t="s">
        <v>1971</v>
      </c>
      <c r="K20" s="404">
        <v>46074</v>
      </c>
      <c r="L20" s="124" t="s">
        <v>12</v>
      </c>
      <c r="M20" s="124" t="s">
        <v>3212</v>
      </c>
    </row>
    <row r="21" spans="1:13">
      <c r="A21" s="124">
        <v>22</v>
      </c>
      <c r="B21" s="124" t="s">
        <v>3231</v>
      </c>
      <c r="C21" s="124" t="s">
        <v>1721</v>
      </c>
      <c r="D21" s="124" t="s">
        <v>1724</v>
      </c>
      <c r="E21" s="124">
        <v>10</v>
      </c>
      <c r="F21" s="124" t="s">
        <v>2148</v>
      </c>
      <c r="G21" s="124" t="s">
        <v>1987</v>
      </c>
      <c r="H21" s="407">
        <v>108</v>
      </c>
      <c r="I21" s="124" t="s">
        <v>12</v>
      </c>
      <c r="J21" s="124" t="s">
        <v>1971</v>
      </c>
      <c r="K21" s="404">
        <v>46075</v>
      </c>
      <c r="L21" s="124" t="s">
        <v>12</v>
      </c>
      <c r="M21" s="124" t="s">
        <v>3212</v>
      </c>
    </row>
    <row r="22" spans="1:13">
      <c r="A22" s="124">
        <v>23</v>
      </c>
      <c r="B22" s="124" t="s">
        <v>1755</v>
      </c>
      <c r="C22" s="124" t="s">
        <v>1721</v>
      </c>
      <c r="D22" s="124" t="s">
        <v>2213</v>
      </c>
      <c r="E22" s="124">
        <v>10</v>
      </c>
      <c r="F22" s="124" t="s">
        <v>2148</v>
      </c>
      <c r="G22" s="124" t="s">
        <v>1987</v>
      </c>
      <c r="H22" s="407">
        <v>20</v>
      </c>
      <c r="I22" s="124" t="s">
        <v>12</v>
      </c>
      <c r="J22" s="124" t="s">
        <v>1971</v>
      </c>
      <c r="K22" s="404">
        <v>46076</v>
      </c>
      <c r="L22" s="124" t="s">
        <v>12</v>
      </c>
      <c r="M22" s="124" t="s">
        <v>3212</v>
      </c>
    </row>
    <row r="23" spans="1:13">
      <c r="A23" s="124">
        <v>24</v>
      </c>
      <c r="B23" s="124" t="s">
        <v>3232</v>
      </c>
      <c r="C23" s="124" t="s">
        <v>1721</v>
      </c>
      <c r="D23" s="124" t="s">
        <v>1724</v>
      </c>
      <c r="E23" s="124">
        <v>5</v>
      </c>
      <c r="F23" s="124" t="s">
        <v>2148</v>
      </c>
      <c r="G23" s="124" t="s">
        <v>1987</v>
      </c>
      <c r="H23" s="407">
        <v>50</v>
      </c>
      <c r="I23" s="124" t="s">
        <v>12</v>
      </c>
      <c r="J23" s="124" t="s">
        <v>1971</v>
      </c>
      <c r="K23" s="404">
        <v>46077</v>
      </c>
      <c r="L23" s="124" t="s">
        <v>12</v>
      </c>
      <c r="M23" s="124" t="s">
        <v>3212</v>
      </c>
    </row>
    <row r="24" spans="1:13">
      <c r="A24" s="124">
        <v>25</v>
      </c>
      <c r="B24" s="124" t="s">
        <v>2108</v>
      </c>
      <c r="C24" s="124" t="s">
        <v>1721</v>
      </c>
      <c r="D24" s="124" t="s">
        <v>1724</v>
      </c>
      <c r="E24" s="124">
        <v>100</v>
      </c>
      <c r="F24" s="124" t="s">
        <v>2148</v>
      </c>
      <c r="G24" s="124" t="s">
        <v>1987</v>
      </c>
      <c r="H24" s="407">
        <v>200</v>
      </c>
      <c r="I24" s="124" t="s">
        <v>12</v>
      </c>
      <c r="J24" s="124" t="s">
        <v>1971</v>
      </c>
      <c r="K24" s="404">
        <v>46078</v>
      </c>
      <c r="L24" s="124" t="s">
        <v>12</v>
      </c>
      <c r="M24" s="124" t="s">
        <v>3212</v>
      </c>
    </row>
    <row r="25" spans="1:13">
      <c r="A25" s="124">
        <v>26</v>
      </c>
      <c r="B25" s="124" t="s">
        <v>1776</v>
      </c>
      <c r="C25" s="124" t="s">
        <v>1721</v>
      </c>
      <c r="D25" s="124" t="s">
        <v>1724</v>
      </c>
      <c r="E25" s="405">
        <v>10</v>
      </c>
      <c r="F25" s="124" t="s">
        <v>2148</v>
      </c>
      <c r="G25" s="124" t="s">
        <v>1987</v>
      </c>
      <c r="H25" s="407">
        <v>480</v>
      </c>
      <c r="I25" s="124" t="s">
        <v>12</v>
      </c>
      <c r="J25" s="124" t="s">
        <v>2245</v>
      </c>
      <c r="K25" s="404">
        <v>46079</v>
      </c>
      <c r="L25" s="124" t="s">
        <v>12</v>
      </c>
      <c r="M25" s="124" t="s">
        <v>3212</v>
      </c>
    </row>
    <row r="26" spans="1:13">
      <c r="A26" s="124">
        <v>27</v>
      </c>
      <c r="B26" s="124" t="s">
        <v>3233</v>
      </c>
      <c r="C26" s="124" t="s">
        <v>1721</v>
      </c>
      <c r="D26" s="124" t="s">
        <v>1724</v>
      </c>
      <c r="E26" s="124">
        <v>5</v>
      </c>
      <c r="F26" s="124" t="s">
        <v>2148</v>
      </c>
      <c r="G26" s="124" t="s">
        <v>1987</v>
      </c>
      <c r="H26" s="407">
        <v>320</v>
      </c>
      <c r="I26" s="124" t="s">
        <v>12</v>
      </c>
      <c r="J26" s="124" t="s">
        <v>2245</v>
      </c>
      <c r="K26" s="404">
        <v>46080</v>
      </c>
      <c r="L26" s="124" t="s">
        <v>12</v>
      </c>
      <c r="M26" s="124" t="s">
        <v>3212</v>
      </c>
    </row>
    <row r="27" spans="1:13">
      <c r="A27" s="124">
        <v>28</v>
      </c>
      <c r="B27" s="124" t="s">
        <v>3234</v>
      </c>
      <c r="C27" s="124" t="s">
        <v>1721</v>
      </c>
      <c r="D27" s="124" t="s">
        <v>1724</v>
      </c>
      <c r="E27" s="124">
        <v>50</v>
      </c>
      <c r="F27" s="124" t="s">
        <v>2148</v>
      </c>
      <c r="G27" s="124" t="s">
        <v>1987</v>
      </c>
      <c r="H27" s="407">
        <v>1000</v>
      </c>
      <c r="I27" s="124" t="s">
        <v>12</v>
      </c>
      <c r="J27" s="124" t="s">
        <v>2245</v>
      </c>
      <c r="K27" s="404">
        <v>46081</v>
      </c>
      <c r="L27" s="124" t="s">
        <v>12</v>
      </c>
      <c r="M27" s="124" t="s">
        <v>3212</v>
      </c>
    </row>
    <row r="28" spans="1:13">
      <c r="A28" s="124">
        <v>29</v>
      </c>
      <c r="B28" s="124" t="s">
        <v>3235</v>
      </c>
      <c r="C28" s="124" t="s">
        <v>1721</v>
      </c>
      <c r="D28" s="124" t="s">
        <v>1724</v>
      </c>
      <c r="E28" s="124">
        <v>10</v>
      </c>
      <c r="F28" s="124" t="s">
        <v>2148</v>
      </c>
      <c r="G28" s="124" t="s">
        <v>1987</v>
      </c>
      <c r="H28" s="407">
        <v>1900</v>
      </c>
      <c r="I28" s="124" t="s">
        <v>12</v>
      </c>
      <c r="J28" s="124" t="s">
        <v>2245</v>
      </c>
      <c r="K28" s="404">
        <v>46082</v>
      </c>
      <c r="L28" s="124" t="s">
        <v>12</v>
      </c>
      <c r="M28" s="124" t="s">
        <v>3212</v>
      </c>
    </row>
    <row r="29" spans="1:13">
      <c r="A29" s="124">
        <v>30</v>
      </c>
      <c r="B29" s="124" t="s">
        <v>2576</v>
      </c>
      <c r="C29" s="124" t="s">
        <v>1721</v>
      </c>
      <c r="D29" s="124" t="s">
        <v>1724</v>
      </c>
      <c r="E29" s="405">
        <v>10</v>
      </c>
      <c r="F29" s="124" t="s">
        <v>2148</v>
      </c>
      <c r="G29" s="124" t="s">
        <v>1987</v>
      </c>
      <c r="H29" s="407">
        <v>245</v>
      </c>
      <c r="I29" s="124" t="s">
        <v>12</v>
      </c>
      <c r="J29" s="124" t="s">
        <v>2245</v>
      </c>
      <c r="K29" s="404">
        <v>46083</v>
      </c>
      <c r="L29" s="124" t="s">
        <v>12</v>
      </c>
      <c r="M29" s="124" t="s">
        <v>3212</v>
      </c>
    </row>
    <row r="30" spans="1:13">
      <c r="A30" s="124">
        <v>31</v>
      </c>
      <c r="B30" s="124" t="s">
        <v>2404</v>
      </c>
      <c r="C30" s="124" t="s">
        <v>1721</v>
      </c>
      <c r="D30" s="124" t="s">
        <v>1724</v>
      </c>
      <c r="E30" s="124">
        <v>10</v>
      </c>
      <c r="F30" s="124" t="s">
        <v>2148</v>
      </c>
      <c r="G30" s="124" t="s">
        <v>1987</v>
      </c>
      <c r="H30" s="407">
        <v>110</v>
      </c>
      <c r="I30" s="124" t="s">
        <v>12</v>
      </c>
      <c r="J30" s="124" t="s">
        <v>2245</v>
      </c>
      <c r="K30" s="404">
        <v>46084</v>
      </c>
      <c r="L30" s="124" t="s">
        <v>12</v>
      </c>
      <c r="M30" s="124" t="s">
        <v>3212</v>
      </c>
    </row>
    <row r="31" spans="1:13">
      <c r="A31" s="124">
        <v>32</v>
      </c>
      <c r="B31" s="124" t="s">
        <v>3236</v>
      </c>
      <c r="C31" s="124" t="s">
        <v>1721</v>
      </c>
      <c r="D31" s="124" t="s">
        <v>1724</v>
      </c>
      <c r="E31" s="405">
        <v>30</v>
      </c>
      <c r="F31" s="124" t="s">
        <v>2148</v>
      </c>
      <c r="G31" s="124" t="s">
        <v>1987</v>
      </c>
      <c r="H31" s="407">
        <v>50</v>
      </c>
      <c r="I31" s="124" t="s">
        <v>12</v>
      </c>
      <c r="J31" s="124" t="s">
        <v>2245</v>
      </c>
      <c r="K31" s="404">
        <v>46085</v>
      </c>
      <c r="L31" s="124" t="s">
        <v>12</v>
      </c>
      <c r="M31" s="124" t="s">
        <v>3212</v>
      </c>
    </row>
    <row r="32" spans="1:13">
      <c r="A32" s="124">
        <v>33</v>
      </c>
      <c r="B32" s="124" t="s">
        <v>2130</v>
      </c>
      <c r="C32" s="124" t="s">
        <v>1721</v>
      </c>
      <c r="D32" s="124" t="s">
        <v>1724</v>
      </c>
      <c r="E32" s="124">
        <v>50</v>
      </c>
      <c r="F32" s="124" t="s">
        <v>2148</v>
      </c>
      <c r="G32" s="124" t="s">
        <v>1987</v>
      </c>
      <c r="H32" s="407">
        <v>1000</v>
      </c>
      <c r="I32" s="124" t="s">
        <v>12</v>
      </c>
      <c r="J32" s="124" t="s">
        <v>2245</v>
      </c>
      <c r="K32" s="404">
        <v>46086</v>
      </c>
      <c r="L32" s="124" t="s">
        <v>12</v>
      </c>
      <c r="M32" s="124" t="s">
        <v>3212</v>
      </c>
    </row>
    <row r="33" spans="1:13">
      <c r="A33" s="124">
        <v>34</v>
      </c>
      <c r="B33" s="124" t="s">
        <v>3237</v>
      </c>
      <c r="C33" s="124" t="s">
        <v>1721</v>
      </c>
      <c r="D33" s="124" t="s">
        <v>1724</v>
      </c>
      <c r="E33" s="124">
        <v>10</v>
      </c>
      <c r="F33" s="124" t="s">
        <v>2148</v>
      </c>
      <c r="G33" s="124" t="s">
        <v>1987</v>
      </c>
      <c r="H33" s="407">
        <v>400</v>
      </c>
      <c r="I33" s="124" t="s">
        <v>12</v>
      </c>
      <c r="J33" s="124" t="s">
        <v>2245</v>
      </c>
      <c r="K33" s="404">
        <v>46087</v>
      </c>
      <c r="L33" s="124" t="s">
        <v>12</v>
      </c>
      <c r="M33" s="124" t="s">
        <v>3212</v>
      </c>
    </row>
    <row r="34" spans="1:13">
      <c r="A34" s="124">
        <v>35</v>
      </c>
      <c r="B34" s="124" t="s">
        <v>3238</v>
      </c>
      <c r="C34" s="124" t="s">
        <v>1721</v>
      </c>
      <c r="D34" s="124" t="s">
        <v>1724</v>
      </c>
      <c r="E34" s="405">
        <v>10</v>
      </c>
      <c r="F34" s="124" t="s">
        <v>2148</v>
      </c>
      <c r="G34" s="124" t="s">
        <v>1987</v>
      </c>
      <c r="H34" s="407">
        <v>700</v>
      </c>
      <c r="I34" s="124" t="s">
        <v>12</v>
      </c>
      <c r="J34" s="124" t="s">
        <v>2245</v>
      </c>
      <c r="K34" s="404">
        <v>46088</v>
      </c>
      <c r="L34" s="124" t="s">
        <v>12</v>
      </c>
      <c r="M34" s="124" t="s">
        <v>3212</v>
      </c>
    </row>
    <row r="35" spans="1:13">
      <c r="A35" s="124">
        <v>36</v>
      </c>
      <c r="B35" s="124" t="s">
        <v>3239</v>
      </c>
      <c r="C35" s="124" t="s">
        <v>1721</v>
      </c>
      <c r="D35" s="124" t="s">
        <v>1724</v>
      </c>
      <c r="E35" s="124">
        <v>10</v>
      </c>
      <c r="F35" s="124" t="s">
        <v>2148</v>
      </c>
      <c r="G35" s="124" t="s">
        <v>1987</v>
      </c>
      <c r="H35" s="407">
        <v>300</v>
      </c>
      <c r="I35" s="124" t="s">
        <v>12</v>
      </c>
      <c r="J35" s="124" t="s">
        <v>2245</v>
      </c>
      <c r="K35" s="404">
        <v>46089</v>
      </c>
      <c r="L35" s="124" t="s">
        <v>12</v>
      </c>
      <c r="M35" s="124" t="s">
        <v>3212</v>
      </c>
    </row>
    <row r="36" spans="1:13">
      <c r="A36" s="124">
        <v>37</v>
      </c>
      <c r="B36" s="124" t="s">
        <v>3240</v>
      </c>
      <c r="C36" s="124" t="s">
        <v>1721</v>
      </c>
      <c r="D36" s="124" t="s">
        <v>1724</v>
      </c>
      <c r="E36" s="405">
        <v>15</v>
      </c>
      <c r="F36" s="124" t="s">
        <v>2148</v>
      </c>
      <c r="G36" s="124" t="s">
        <v>1987</v>
      </c>
      <c r="H36" s="407">
        <v>390</v>
      </c>
      <c r="I36" s="124" t="s">
        <v>12</v>
      </c>
      <c r="J36" s="124" t="s">
        <v>2245</v>
      </c>
      <c r="K36" s="404">
        <v>46090</v>
      </c>
      <c r="L36" s="124" t="s">
        <v>12</v>
      </c>
      <c r="M36" s="124" t="s">
        <v>3212</v>
      </c>
    </row>
    <row r="37" spans="1:13">
      <c r="A37" s="124">
        <v>38</v>
      </c>
      <c r="B37" s="124" t="s">
        <v>3241</v>
      </c>
      <c r="C37" s="124" t="s">
        <v>1721</v>
      </c>
      <c r="D37" s="124" t="s">
        <v>1724</v>
      </c>
      <c r="E37" s="124">
        <v>10</v>
      </c>
      <c r="F37" s="124" t="s">
        <v>2148</v>
      </c>
      <c r="G37" s="124" t="s">
        <v>1987</v>
      </c>
      <c r="H37" s="407">
        <v>200</v>
      </c>
      <c r="I37" s="124" t="s">
        <v>12</v>
      </c>
      <c r="J37" s="124" t="s">
        <v>1971</v>
      </c>
      <c r="K37" s="404">
        <v>46091</v>
      </c>
      <c r="L37" s="124" t="s">
        <v>12</v>
      </c>
      <c r="M37" s="124" t="s">
        <v>3212</v>
      </c>
    </row>
    <row r="38" spans="1:13">
      <c r="A38" s="124">
        <v>39</v>
      </c>
      <c r="B38" s="124" t="s">
        <v>3242</v>
      </c>
      <c r="C38" s="124" t="s">
        <v>1721</v>
      </c>
      <c r="D38" s="124" t="s">
        <v>1724</v>
      </c>
      <c r="E38" s="124">
        <v>5</v>
      </c>
      <c r="F38" s="124" t="s">
        <v>2148</v>
      </c>
      <c r="G38" s="124" t="s">
        <v>1987</v>
      </c>
      <c r="H38" s="407">
        <v>80</v>
      </c>
      <c r="I38" s="124" t="s">
        <v>12</v>
      </c>
      <c r="J38" s="124" t="s">
        <v>2243</v>
      </c>
      <c r="K38" s="404">
        <v>46092</v>
      </c>
      <c r="L38" s="124" t="s">
        <v>12</v>
      </c>
      <c r="M38" s="124" t="s">
        <v>3212</v>
      </c>
    </row>
    <row r="39" spans="1:13">
      <c r="A39" s="124">
        <v>40</v>
      </c>
      <c r="B39" s="124" t="s">
        <v>3243</v>
      </c>
      <c r="C39" s="124" t="s">
        <v>1721</v>
      </c>
      <c r="D39" s="124" t="s">
        <v>1724</v>
      </c>
      <c r="E39" s="124">
        <v>50</v>
      </c>
      <c r="F39" s="124" t="s">
        <v>2148</v>
      </c>
      <c r="G39" s="124" t="s">
        <v>1987</v>
      </c>
      <c r="H39" s="407">
        <v>2780</v>
      </c>
      <c r="I39" s="124" t="s">
        <v>12</v>
      </c>
      <c r="J39" s="124" t="s">
        <v>2243</v>
      </c>
      <c r="K39" s="404">
        <v>46093</v>
      </c>
      <c r="L39" s="124" t="s">
        <v>12</v>
      </c>
      <c r="M39" s="124" t="s">
        <v>3212</v>
      </c>
    </row>
    <row r="40" spans="1:13">
      <c r="A40" s="124">
        <v>41</v>
      </c>
      <c r="B40" s="124" t="s">
        <v>3244</v>
      </c>
      <c r="C40" s="124" t="s">
        <v>1721</v>
      </c>
      <c r="D40" s="124" t="s">
        <v>1724</v>
      </c>
      <c r="E40" s="405">
        <v>5</v>
      </c>
      <c r="F40" s="124" t="s">
        <v>2148</v>
      </c>
      <c r="G40" s="124" t="s">
        <v>1987</v>
      </c>
      <c r="H40" s="407">
        <v>350</v>
      </c>
      <c r="I40" s="124" t="s">
        <v>12</v>
      </c>
      <c r="J40" s="124" t="s">
        <v>1971</v>
      </c>
      <c r="K40" s="404">
        <v>46094</v>
      </c>
      <c r="L40" s="124" t="s">
        <v>12</v>
      </c>
      <c r="M40" s="124" t="s">
        <v>3212</v>
      </c>
    </row>
    <row r="41" spans="1:13">
      <c r="A41" s="124">
        <v>42</v>
      </c>
      <c r="B41" s="124" t="s">
        <v>3245</v>
      </c>
      <c r="C41" s="124" t="s">
        <v>1721</v>
      </c>
      <c r="D41" s="124" t="s">
        <v>1724</v>
      </c>
      <c r="E41" s="124">
        <v>5</v>
      </c>
      <c r="F41" s="124" t="s">
        <v>2148</v>
      </c>
      <c r="G41" s="124" t="s">
        <v>1987</v>
      </c>
      <c r="H41" s="407">
        <v>500</v>
      </c>
      <c r="I41" s="124" t="s">
        <v>12</v>
      </c>
      <c r="J41" s="124" t="s">
        <v>1971</v>
      </c>
      <c r="K41" s="404">
        <v>46095</v>
      </c>
      <c r="L41" s="124" t="s">
        <v>12</v>
      </c>
      <c r="M41" s="124" t="s">
        <v>3212</v>
      </c>
    </row>
    <row r="42" spans="1:13">
      <c r="A42" s="124">
        <v>43</v>
      </c>
      <c r="B42" s="124" t="s">
        <v>3246</v>
      </c>
      <c r="C42" s="124" t="s">
        <v>1721</v>
      </c>
      <c r="D42" s="124" t="s">
        <v>1724</v>
      </c>
      <c r="E42" s="405">
        <v>5</v>
      </c>
      <c r="F42" s="124" t="s">
        <v>2148</v>
      </c>
      <c r="G42" s="124" t="s">
        <v>1987</v>
      </c>
      <c r="H42" s="407">
        <v>500</v>
      </c>
      <c r="I42" s="124" t="s">
        <v>12</v>
      </c>
      <c r="J42" s="124" t="s">
        <v>2245</v>
      </c>
      <c r="K42" s="404">
        <v>46096</v>
      </c>
      <c r="L42" s="124" t="s">
        <v>12</v>
      </c>
      <c r="M42" s="124" t="s">
        <v>3212</v>
      </c>
    </row>
    <row r="43" spans="1:13">
      <c r="A43" s="124">
        <v>44</v>
      </c>
      <c r="B43" s="124" t="s">
        <v>3247</v>
      </c>
      <c r="C43" s="124" t="s">
        <v>1814</v>
      </c>
      <c r="D43" s="124" t="s">
        <v>1731</v>
      </c>
      <c r="E43" s="124">
        <v>5</v>
      </c>
      <c r="F43" s="124" t="s">
        <v>2148</v>
      </c>
      <c r="G43" s="124" t="s">
        <v>1814</v>
      </c>
      <c r="H43" s="407">
        <v>2500</v>
      </c>
      <c r="I43" s="124" t="s">
        <v>12</v>
      </c>
      <c r="J43" s="124" t="s">
        <v>1971</v>
      </c>
      <c r="K43" s="404">
        <v>46097</v>
      </c>
      <c r="L43" s="124" t="s">
        <v>12</v>
      </c>
      <c r="M43" s="124" t="s">
        <v>3212</v>
      </c>
    </row>
    <row r="44" spans="1:13">
      <c r="A44" s="124">
        <v>45</v>
      </c>
      <c r="B44" s="124" t="s">
        <v>3248</v>
      </c>
      <c r="C44" s="124" t="s">
        <v>1721</v>
      </c>
      <c r="D44" s="124" t="s">
        <v>1724</v>
      </c>
      <c r="E44" s="124">
        <v>100</v>
      </c>
      <c r="F44" s="124" t="s">
        <v>2466</v>
      </c>
      <c r="G44" s="124" t="s">
        <v>1987</v>
      </c>
      <c r="H44" s="407">
        <v>2800</v>
      </c>
      <c r="I44" s="124" t="s">
        <v>12</v>
      </c>
      <c r="J44" s="124" t="s">
        <v>1971</v>
      </c>
      <c r="K44" s="404">
        <v>46098</v>
      </c>
      <c r="L44" s="124" t="s">
        <v>12</v>
      </c>
      <c r="M44" s="124" t="s">
        <v>3212</v>
      </c>
    </row>
    <row r="45" spans="1:13">
      <c r="C45" s="110"/>
      <c r="E45" s="110"/>
      <c r="H45" s="408"/>
      <c r="J45" s="110"/>
      <c r="K45" s="110"/>
    </row>
    <row r="46" spans="1:13">
      <c r="C46" s="110"/>
      <c r="E46" s="110"/>
      <c r="H46" s="408"/>
      <c r="J46" s="110"/>
      <c r="K46" s="110"/>
    </row>
    <row r="47" spans="1:13">
      <c r="C47" s="110"/>
      <c r="E47" s="110"/>
      <c r="H47" s="408"/>
      <c r="J47" s="110"/>
      <c r="K47" s="110"/>
    </row>
    <row r="48" spans="1:13">
      <c r="C48" s="110"/>
      <c r="E48" s="110"/>
      <c r="H48" s="408"/>
      <c r="J48" s="110"/>
      <c r="K48" s="110"/>
    </row>
    <row r="49" spans="3:11">
      <c r="C49" s="110"/>
      <c r="E49" s="110"/>
      <c r="G49" t="s">
        <v>3249</v>
      </c>
      <c r="H49" s="408">
        <f>SUM(H2:H44)</f>
        <v>149646</v>
      </c>
      <c r="J49" s="110"/>
      <c r="K49" s="110"/>
    </row>
  </sheetData>
  <pageMargins left="0.511811024" right="0.511811024" top="0.78740157499999996" bottom="0.78740157499999996" header="0.31496062000000002" footer="0.3149606200000000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134B4-1010-42F0-B695-F4F9465ABF8F}">
  <dimension ref="A1:J113"/>
  <sheetViews>
    <sheetView topLeftCell="A38" workbookViewId="0">
      <selection activeCell="N41" sqref="N41"/>
    </sheetView>
  </sheetViews>
  <sheetFormatPr defaultRowHeight="14.5"/>
  <cols>
    <col min="1" max="1" width="7.7265625" bestFit="1" customWidth="1"/>
    <col min="2" max="2" width="40.6328125" bestFit="1" customWidth="1"/>
    <col min="4" max="4" width="11" bestFit="1" customWidth="1"/>
    <col min="6" max="6" width="19" bestFit="1" customWidth="1"/>
    <col min="7" max="7" width="17.26953125" bestFit="1" customWidth="1"/>
    <col min="8" max="8" width="14.7265625" bestFit="1" customWidth="1"/>
    <col min="9" max="9" width="12.1796875" bestFit="1" customWidth="1"/>
    <col min="10" max="10" width="15.26953125" bestFit="1" customWidth="1"/>
  </cols>
  <sheetData>
    <row r="1" spans="1:10" ht="17.5" thickBot="1">
      <c r="A1" s="103" t="s">
        <v>3250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17.5" thickBot="1">
      <c r="A2" s="106"/>
      <c r="B2" s="107"/>
      <c r="C2" s="107"/>
      <c r="D2" s="107"/>
      <c r="E2" s="107"/>
      <c r="F2" s="107"/>
      <c r="G2" s="107"/>
      <c r="H2" s="107"/>
      <c r="I2" s="107"/>
      <c r="J2" s="107"/>
    </row>
    <row r="3" spans="1:10" ht="17.5" thickBot="1">
      <c r="A3" s="103" t="s">
        <v>2144</v>
      </c>
      <c r="B3" s="108"/>
      <c r="C3" s="108"/>
      <c r="D3" s="108"/>
      <c r="E3" s="108"/>
      <c r="F3" s="108"/>
      <c r="G3" s="108"/>
      <c r="H3" s="108"/>
      <c r="I3" s="108"/>
      <c r="J3" s="109"/>
    </row>
    <row r="4" spans="1:10">
      <c r="A4" s="110"/>
    </row>
    <row r="5" spans="1:10">
      <c r="A5" s="110"/>
    </row>
    <row r="6" spans="1:10" ht="77.5">
      <c r="A6" s="409" t="s">
        <v>1819</v>
      </c>
      <c r="B6" s="410" t="s">
        <v>1964</v>
      </c>
      <c r="C6" s="410" t="s">
        <v>1965</v>
      </c>
      <c r="D6" s="410" t="s">
        <v>0</v>
      </c>
      <c r="E6" s="410" t="s">
        <v>1966</v>
      </c>
      <c r="F6" s="410" t="s">
        <v>7</v>
      </c>
      <c r="G6" s="410" t="s">
        <v>1967</v>
      </c>
      <c r="H6" s="410" t="s">
        <v>2145</v>
      </c>
      <c r="I6" s="411" t="s">
        <v>2</v>
      </c>
      <c r="J6" s="412" t="s">
        <v>10</v>
      </c>
    </row>
    <row r="7" spans="1:10" ht="65.5">
      <c r="A7" s="413">
        <v>1</v>
      </c>
      <c r="B7" s="330" t="s">
        <v>3251</v>
      </c>
      <c r="C7" s="330" t="s">
        <v>1721</v>
      </c>
      <c r="D7" s="330" t="s">
        <v>2349</v>
      </c>
      <c r="E7" s="330">
        <v>1</v>
      </c>
      <c r="F7" s="330" t="s">
        <v>2148</v>
      </c>
      <c r="G7" s="330" t="s">
        <v>2149</v>
      </c>
      <c r="H7" s="414">
        <v>120000</v>
      </c>
      <c r="I7" s="415">
        <f t="shared" ref="I7:I70" si="0">E7*H7</f>
        <v>120000</v>
      </c>
      <c r="J7" s="299" t="s">
        <v>3252</v>
      </c>
    </row>
    <row r="8" spans="1:10" ht="65.5">
      <c r="A8" s="413">
        <v>2</v>
      </c>
      <c r="B8" s="330" t="s">
        <v>2146</v>
      </c>
      <c r="C8" s="330" t="s">
        <v>2188</v>
      </c>
      <c r="D8" s="330" t="s">
        <v>2147</v>
      </c>
      <c r="E8" s="416">
        <v>20</v>
      </c>
      <c r="F8" s="330" t="s">
        <v>2148</v>
      </c>
      <c r="G8" s="330" t="s">
        <v>2149</v>
      </c>
      <c r="H8" s="415">
        <v>1.2</v>
      </c>
      <c r="I8" s="415">
        <f t="shared" si="0"/>
        <v>24</v>
      </c>
      <c r="J8" s="299" t="s">
        <v>3252</v>
      </c>
    </row>
    <row r="9" spans="1:10" ht="65.5">
      <c r="A9" s="413">
        <v>3</v>
      </c>
      <c r="B9" s="367" t="s">
        <v>2151</v>
      </c>
      <c r="C9" s="330" t="s">
        <v>1721</v>
      </c>
      <c r="D9" s="330" t="s">
        <v>2147</v>
      </c>
      <c r="E9" s="416">
        <v>20</v>
      </c>
      <c r="F9" s="330" t="s">
        <v>2148</v>
      </c>
      <c r="G9" s="330" t="s">
        <v>2149</v>
      </c>
      <c r="H9" s="414">
        <v>1.2</v>
      </c>
      <c r="I9" s="415">
        <f t="shared" si="0"/>
        <v>24</v>
      </c>
      <c r="J9" s="299" t="s">
        <v>3252</v>
      </c>
    </row>
    <row r="10" spans="1:10" ht="65.5">
      <c r="A10" s="413">
        <v>4</v>
      </c>
      <c r="B10" s="367" t="s">
        <v>2152</v>
      </c>
      <c r="C10" s="330" t="s">
        <v>1721</v>
      </c>
      <c r="D10" s="330" t="s">
        <v>2147</v>
      </c>
      <c r="E10" s="330">
        <v>20</v>
      </c>
      <c r="F10" s="330" t="s">
        <v>2148</v>
      </c>
      <c r="G10" s="330" t="s">
        <v>2149</v>
      </c>
      <c r="H10" s="414">
        <v>1.2</v>
      </c>
      <c r="I10" s="415">
        <f t="shared" si="0"/>
        <v>24</v>
      </c>
      <c r="J10" s="299" t="s">
        <v>3252</v>
      </c>
    </row>
    <row r="11" spans="1:10" ht="65.5">
      <c r="A11" s="413">
        <v>5</v>
      </c>
      <c r="B11" s="367" t="s">
        <v>2153</v>
      </c>
      <c r="C11" s="330" t="s">
        <v>1721</v>
      </c>
      <c r="D11" s="330" t="s">
        <v>2147</v>
      </c>
      <c r="E11" s="330">
        <v>5</v>
      </c>
      <c r="F11" s="330" t="s">
        <v>2148</v>
      </c>
      <c r="G11" s="330" t="s">
        <v>2149</v>
      </c>
      <c r="H11" s="414">
        <v>1.8</v>
      </c>
      <c r="I11" s="415">
        <f t="shared" si="0"/>
        <v>9</v>
      </c>
      <c r="J11" s="299" t="s">
        <v>3252</v>
      </c>
    </row>
    <row r="12" spans="1:10" ht="65.5">
      <c r="A12" s="413">
        <v>6</v>
      </c>
      <c r="B12" s="367" t="s">
        <v>2154</v>
      </c>
      <c r="C12" s="330" t="s">
        <v>1721</v>
      </c>
      <c r="D12" s="330" t="s">
        <v>2147</v>
      </c>
      <c r="E12" s="330">
        <v>5</v>
      </c>
      <c r="F12" s="330" t="s">
        <v>2148</v>
      </c>
      <c r="G12" s="330" t="s">
        <v>2149</v>
      </c>
      <c r="H12" s="414">
        <v>1.8</v>
      </c>
      <c r="I12" s="415">
        <f t="shared" si="0"/>
        <v>9</v>
      </c>
      <c r="J12" s="299" t="s">
        <v>3252</v>
      </c>
    </row>
    <row r="13" spans="1:10" ht="65.5">
      <c r="A13" s="413">
        <v>7</v>
      </c>
      <c r="B13" s="367" t="s">
        <v>2155</v>
      </c>
      <c r="C13" s="330" t="s">
        <v>1721</v>
      </c>
      <c r="D13" s="330" t="s">
        <v>2147</v>
      </c>
      <c r="E13" s="330">
        <v>5</v>
      </c>
      <c r="F13" s="330" t="s">
        <v>2156</v>
      </c>
      <c r="G13" s="330" t="s">
        <v>2149</v>
      </c>
      <c r="H13" s="414">
        <v>1.8</v>
      </c>
      <c r="I13" s="415">
        <f t="shared" si="0"/>
        <v>9</v>
      </c>
      <c r="J13" s="299" t="s">
        <v>3252</v>
      </c>
    </row>
    <row r="14" spans="1:10" ht="65.5">
      <c r="A14" s="413">
        <v>8</v>
      </c>
      <c r="B14" s="417" t="s">
        <v>2157</v>
      </c>
      <c r="C14" s="330" t="s">
        <v>1721</v>
      </c>
      <c r="D14" s="330" t="s">
        <v>2147</v>
      </c>
      <c r="E14" s="330">
        <v>8</v>
      </c>
      <c r="F14" s="330" t="s">
        <v>2148</v>
      </c>
      <c r="G14" s="330" t="s">
        <v>2149</v>
      </c>
      <c r="H14" s="414">
        <v>1.9</v>
      </c>
      <c r="I14" s="415">
        <f t="shared" si="0"/>
        <v>15.2</v>
      </c>
      <c r="J14" s="299" t="s">
        <v>3252</v>
      </c>
    </row>
    <row r="15" spans="1:10" ht="65.5">
      <c r="A15" s="413">
        <v>9</v>
      </c>
      <c r="B15" s="417" t="s">
        <v>2158</v>
      </c>
      <c r="C15" s="330" t="s">
        <v>1721</v>
      </c>
      <c r="D15" s="330" t="s">
        <v>2147</v>
      </c>
      <c r="E15" s="330">
        <v>8</v>
      </c>
      <c r="F15" s="330" t="s">
        <v>2148</v>
      </c>
      <c r="G15" s="330" t="s">
        <v>2149</v>
      </c>
      <c r="H15" s="414">
        <v>1.9</v>
      </c>
      <c r="I15" s="415">
        <f t="shared" si="0"/>
        <v>15.2</v>
      </c>
      <c r="J15" s="299" t="s">
        <v>3252</v>
      </c>
    </row>
    <row r="16" spans="1:10" ht="65.5">
      <c r="A16" s="413">
        <v>10</v>
      </c>
      <c r="B16" s="417" t="s">
        <v>2159</v>
      </c>
      <c r="C16" s="330" t="s">
        <v>1721</v>
      </c>
      <c r="D16" s="330" t="s">
        <v>2147</v>
      </c>
      <c r="E16" s="330">
        <v>8</v>
      </c>
      <c r="F16" s="330" t="s">
        <v>2148</v>
      </c>
      <c r="G16" s="330" t="s">
        <v>2149</v>
      </c>
      <c r="H16" s="414">
        <v>1.9</v>
      </c>
      <c r="I16" s="415">
        <f t="shared" si="0"/>
        <v>15.2</v>
      </c>
      <c r="J16" s="299" t="s">
        <v>3252</v>
      </c>
    </row>
    <row r="17" spans="1:10" ht="65.5">
      <c r="A17" s="413">
        <v>11</v>
      </c>
      <c r="B17" s="367" t="s">
        <v>2160</v>
      </c>
      <c r="C17" s="330" t="s">
        <v>1721</v>
      </c>
      <c r="D17" s="330" t="s">
        <v>2147</v>
      </c>
      <c r="E17" s="330">
        <v>12</v>
      </c>
      <c r="F17" s="330" t="s">
        <v>2148</v>
      </c>
      <c r="G17" s="330" t="s">
        <v>2149</v>
      </c>
      <c r="H17" s="414">
        <v>1</v>
      </c>
      <c r="I17" s="415">
        <f t="shared" si="0"/>
        <v>12</v>
      </c>
      <c r="J17" s="299" t="s">
        <v>3252</v>
      </c>
    </row>
    <row r="18" spans="1:10" ht="65.5">
      <c r="A18" s="413">
        <v>12</v>
      </c>
      <c r="B18" s="367" t="s">
        <v>2161</v>
      </c>
      <c r="C18" s="330" t="s">
        <v>1721</v>
      </c>
      <c r="D18" s="330" t="s">
        <v>2147</v>
      </c>
      <c r="E18" s="330">
        <v>15</v>
      </c>
      <c r="F18" s="330" t="s">
        <v>2156</v>
      </c>
      <c r="G18" s="330" t="s">
        <v>2149</v>
      </c>
      <c r="H18" s="414">
        <v>32.9</v>
      </c>
      <c r="I18" s="415">
        <f t="shared" si="0"/>
        <v>493.5</v>
      </c>
      <c r="J18" s="299" t="s">
        <v>3252</v>
      </c>
    </row>
    <row r="19" spans="1:10" ht="65.5">
      <c r="A19" s="413">
        <v>13</v>
      </c>
      <c r="B19" s="367" t="s">
        <v>2162</v>
      </c>
      <c r="C19" s="330" t="s">
        <v>1721</v>
      </c>
      <c r="D19" s="330" t="s">
        <v>2147</v>
      </c>
      <c r="E19" s="330">
        <v>3</v>
      </c>
      <c r="F19" s="330" t="s">
        <v>2071</v>
      </c>
      <c r="G19" s="330" t="s">
        <v>2149</v>
      </c>
      <c r="H19" s="414">
        <v>34.9</v>
      </c>
      <c r="I19" s="415">
        <f t="shared" si="0"/>
        <v>104.69999999999999</v>
      </c>
      <c r="J19" s="299" t="s">
        <v>3252</v>
      </c>
    </row>
    <row r="20" spans="1:10" ht="87.5">
      <c r="A20" s="413">
        <v>14</v>
      </c>
      <c r="B20" s="51" t="s">
        <v>2163</v>
      </c>
      <c r="C20" s="330" t="s">
        <v>1721</v>
      </c>
      <c r="D20" s="330" t="s">
        <v>2147</v>
      </c>
      <c r="E20" s="330">
        <v>2</v>
      </c>
      <c r="F20" s="330" t="s">
        <v>2071</v>
      </c>
      <c r="G20" s="330" t="s">
        <v>2149</v>
      </c>
      <c r="H20" s="414">
        <v>13.5</v>
      </c>
      <c r="I20" s="415">
        <f t="shared" si="0"/>
        <v>27</v>
      </c>
      <c r="J20" s="299" t="s">
        <v>3252</v>
      </c>
    </row>
    <row r="21" spans="1:10" ht="100">
      <c r="A21" s="413">
        <v>15</v>
      </c>
      <c r="B21" s="51" t="s">
        <v>2164</v>
      </c>
      <c r="C21" s="418" t="s">
        <v>1721</v>
      </c>
      <c r="D21" s="330" t="s">
        <v>2147</v>
      </c>
      <c r="E21" s="330">
        <v>2</v>
      </c>
      <c r="F21" s="330" t="s">
        <v>2071</v>
      </c>
      <c r="G21" s="330" t="s">
        <v>2149</v>
      </c>
      <c r="H21" s="414">
        <v>14.9</v>
      </c>
      <c r="I21" s="415">
        <f t="shared" si="0"/>
        <v>29.8</v>
      </c>
      <c r="J21" s="299" t="s">
        <v>3252</v>
      </c>
    </row>
    <row r="22" spans="1:10" ht="65.5">
      <c r="A22" s="413">
        <v>16</v>
      </c>
      <c r="B22" s="367" t="s">
        <v>2165</v>
      </c>
      <c r="C22" s="418" t="s">
        <v>1721</v>
      </c>
      <c r="D22" s="330" t="s">
        <v>2147</v>
      </c>
      <c r="E22" s="330">
        <v>2</v>
      </c>
      <c r="F22" s="330" t="s">
        <v>2071</v>
      </c>
      <c r="G22" s="418" t="s">
        <v>2149</v>
      </c>
      <c r="H22" s="414">
        <v>22.9</v>
      </c>
      <c r="I22" s="415">
        <f t="shared" si="0"/>
        <v>45.8</v>
      </c>
      <c r="J22" s="299" t="s">
        <v>3252</v>
      </c>
    </row>
    <row r="23" spans="1:10" ht="65.5">
      <c r="A23" s="413">
        <v>17</v>
      </c>
      <c r="B23" s="367" t="s">
        <v>2166</v>
      </c>
      <c r="C23" s="330" t="s">
        <v>1721</v>
      </c>
      <c r="D23" s="330" t="s">
        <v>2147</v>
      </c>
      <c r="E23" s="330">
        <v>6</v>
      </c>
      <c r="F23" s="330" t="s">
        <v>2148</v>
      </c>
      <c r="G23" s="330" t="s">
        <v>2149</v>
      </c>
      <c r="H23" s="414">
        <v>2.4</v>
      </c>
      <c r="I23" s="415">
        <f t="shared" si="0"/>
        <v>14.399999999999999</v>
      </c>
      <c r="J23" s="299" t="s">
        <v>3252</v>
      </c>
    </row>
    <row r="24" spans="1:10" ht="65.5">
      <c r="A24" s="413">
        <v>18</v>
      </c>
      <c r="B24" s="367" t="s">
        <v>2167</v>
      </c>
      <c r="C24" s="330" t="s">
        <v>1721</v>
      </c>
      <c r="D24" s="330" t="s">
        <v>2147</v>
      </c>
      <c r="E24" s="330">
        <v>6</v>
      </c>
      <c r="F24" s="418" t="s">
        <v>2148</v>
      </c>
      <c r="G24" s="418" t="s">
        <v>2149</v>
      </c>
      <c r="H24" s="414">
        <v>5.7</v>
      </c>
      <c r="I24" s="415">
        <f t="shared" si="0"/>
        <v>34.200000000000003</v>
      </c>
      <c r="J24" s="299" t="s">
        <v>3252</v>
      </c>
    </row>
    <row r="25" spans="1:10" ht="65.5">
      <c r="A25" s="413">
        <v>19</v>
      </c>
      <c r="B25" s="367" t="s">
        <v>2168</v>
      </c>
      <c r="C25" s="418" t="s">
        <v>1721</v>
      </c>
      <c r="D25" s="330" t="s">
        <v>2147</v>
      </c>
      <c r="E25" s="330">
        <v>12</v>
      </c>
      <c r="F25" s="330" t="s">
        <v>2148</v>
      </c>
      <c r="G25" s="330" t="s">
        <v>2149</v>
      </c>
      <c r="H25" s="414">
        <v>7.9</v>
      </c>
      <c r="I25" s="415">
        <f t="shared" si="0"/>
        <v>94.800000000000011</v>
      </c>
      <c r="J25" s="299" t="s">
        <v>3252</v>
      </c>
    </row>
    <row r="26" spans="1:10" ht="65.5">
      <c r="A26" s="413">
        <v>20</v>
      </c>
      <c r="B26" s="367" t="s">
        <v>2169</v>
      </c>
      <c r="C26" s="330" t="s">
        <v>1721</v>
      </c>
      <c r="D26" s="330" t="s">
        <v>2147</v>
      </c>
      <c r="E26" s="330">
        <v>12</v>
      </c>
      <c r="F26" s="418" t="s">
        <v>2148</v>
      </c>
      <c r="G26" s="418" t="s">
        <v>2149</v>
      </c>
      <c r="H26" s="414">
        <v>2.4500000000000002</v>
      </c>
      <c r="I26" s="415">
        <f t="shared" si="0"/>
        <v>29.400000000000002</v>
      </c>
      <c r="J26" s="299" t="s">
        <v>3252</v>
      </c>
    </row>
    <row r="27" spans="1:10" ht="65.5">
      <c r="A27" s="413">
        <v>21</v>
      </c>
      <c r="B27" s="367" t="s">
        <v>2170</v>
      </c>
      <c r="C27" s="418" t="s">
        <v>1721</v>
      </c>
      <c r="D27" s="330" t="s">
        <v>2147</v>
      </c>
      <c r="E27" s="330">
        <v>20</v>
      </c>
      <c r="F27" s="418" t="s">
        <v>2148</v>
      </c>
      <c r="G27" s="330" t="s">
        <v>2149</v>
      </c>
      <c r="H27" s="414">
        <v>1</v>
      </c>
      <c r="I27" s="415">
        <f t="shared" si="0"/>
        <v>20</v>
      </c>
      <c r="J27" s="299" t="s">
        <v>3252</v>
      </c>
    </row>
    <row r="28" spans="1:10" ht="65.5">
      <c r="A28" s="413">
        <v>22</v>
      </c>
      <c r="B28" s="367" t="s">
        <v>2170</v>
      </c>
      <c r="C28" s="418" t="s">
        <v>1721</v>
      </c>
      <c r="D28" s="330" t="s">
        <v>2147</v>
      </c>
      <c r="E28" s="330">
        <v>20</v>
      </c>
      <c r="F28" s="418" t="s">
        <v>2148</v>
      </c>
      <c r="G28" s="330" t="s">
        <v>2149</v>
      </c>
      <c r="H28" s="414">
        <v>1</v>
      </c>
      <c r="I28" s="415">
        <f t="shared" si="0"/>
        <v>20</v>
      </c>
      <c r="J28" s="299" t="s">
        <v>3252</v>
      </c>
    </row>
    <row r="29" spans="1:10" ht="100">
      <c r="A29" s="413">
        <v>23</v>
      </c>
      <c r="B29" s="51" t="s">
        <v>2171</v>
      </c>
      <c r="C29" s="330" t="s">
        <v>1721</v>
      </c>
      <c r="D29" s="330" t="s">
        <v>2147</v>
      </c>
      <c r="E29" s="330">
        <v>20</v>
      </c>
      <c r="F29" s="418" t="s">
        <v>2148</v>
      </c>
      <c r="G29" s="418" t="s">
        <v>2149</v>
      </c>
      <c r="H29" s="414">
        <v>1</v>
      </c>
      <c r="I29" s="415">
        <f t="shared" si="0"/>
        <v>20</v>
      </c>
      <c r="J29" s="299" t="s">
        <v>3252</v>
      </c>
    </row>
    <row r="30" spans="1:10" ht="65.5">
      <c r="A30" s="413">
        <v>24</v>
      </c>
      <c r="B30" s="367" t="s">
        <v>2172</v>
      </c>
      <c r="C30" s="330" t="s">
        <v>1721</v>
      </c>
      <c r="D30" s="330" t="s">
        <v>2147</v>
      </c>
      <c r="E30" s="330">
        <v>6</v>
      </c>
      <c r="F30" s="418" t="s">
        <v>2148</v>
      </c>
      <c r="G30" s="330" t="s">
        <v>2149</v>
      </c>
      <c r="H30" s="414">
        <v>6.5</v>
      </c>
      <c r="I30" s="415">
        <f t="shared" si="0"/>
        <v>39</v>
      </c>
      <c r="J30" s="299" t="s">
        <v>3252</v>
      </c>
    </row>
    <row r="31" spans="1:10" ht="65.5">
      <c r="A31" s="413">
        <v>25</v>
      </c>
      <c r="B31" s="367" t="s">
        <v>2173</v>
      </c>
      <c r="C31" s="330" t="s">
        <v>1721</v>
      </c>
      <c r="D31" s="330" t="s">
        <v>2147</v>
      </c>
      <c r="E31" s="330">
        <v>20</v>
      </c>
      <c r="F31" s="418" t="s">
        <v>2148</v>
      </c>
      <c r="G31" s="418" t="s">
        <v>2149</v>
      </c>
      <c r="H31" s="414">
        <v>5.75</v>
      </c>
      <c r="I31" s="415">
        <f t="shared" si="0"/>
        <v>115</v>
      </c>
      <c r="J31" s="299" t="s">
        <v>3252</v>
      </c>
    </row>
    <row r="32" spans="1:10" ht="65.5">
      <c r="A32" s="413">
        <v>26</v>
      </c>
      <c r="B32" s="367" t="s">
        <v>2174</v>
      </c>
      <c r="C32" s="330" t="s">
        <v>1721</v>
      </c>
      <c r="D32" s="330" t="s">
        <v>2147</v>
      </c>
      <c r="E32" s="330">
        <v>1</v>
      </c>
      <c r="F32" s="418" t="s">
        <v>2148</v>
      </c>
      <c r="G32" s="330" t="s">
        <v>2149</v>
      </c>
      <c r="H32" s="414">
        <v>5</v>
      </c>
      <c r="I32" s="415">
        <f t="shared" si="0"/>
        <v>5</v>
      </c>
      <c r="J32" s="299" t="s">
        <v>3252</v>
      </c>
    </row>
    <row r="33" spans="1:10" ht="65.5">
      <c r="A33" s="413">
        <v>27</v>
      </c>
      <c r="B33" s="367" t="s">
        <v>2175</v>
      </c>
      <c r="C33" s="330" t="s">
        <v>1721</v>
      </c>
      <c r="D33" s="330" t="s">
        <v>2147</v>
      </c>
      <c r="E33" s="330">
        <v>2</v>
      </c>
      <c r="F33" s="418" t="s">
        <v>2148</v>
      </c>
      <c r="G33" s="418" t="s">
        <v>2149</v>
      </c>
      <c r="H33" s="414">
        <v>19.68</v>
      </c>
      <c r="I33" s="415">
        <f t="shared" si="0"/>
        <v>39.36</v>
      </c>
      <c r="J33" s="299" t="s">
        <v>3252</v>
      </c>
    </row>
    <row r="34" spans="1:10" ht="65.5">
      <c r="A34" s="413">
        <v>28</v>
      </c>
      <c r="B34" s="367" t="s">
        <v>2176</v>
      </c>
      <c r="C34" s="418" t="s">
        <v>1721</v>
      </c>
      <c r="D34" s="330" t="s">
        <v>2147</v>
      </c>
      <c r="E34" s="330">
        <v>6</v>
      </c>
      <c r="F34" s="418" t="s">
        <v>2148</v>
      </c>
      <c r="G34" s="330" t="s">
        <v>2149</v>
      </c>
      <c r="H34" s="414">
        <v>9.99</v>
      </c>
      <c r="I34" s="415">
        <f t="shared" si="0"/>
        <v>59.94</v>
      </c>
      <c r="J34" s="299" t="s">
        <v>3252</v>
      </c>
    </row>
    <row r="35" spans="1:10" ht="65.5">
      <c r="A35" s="413">
        <v>29</v>
      </c>
      <c r="B35" s="367" t="s">
        <v>2177</v>
      </c>
      <c r="C35" s="418" t="s">
        <v>1721</v>
      </c>
      <c r="D35" s="330" t="s">
        <v>2147</v>
      </c>
      <c r="E35" s="330">
        <v>1</v>
      </c>
      <c r="F35" s="418" t="s">
        <v>2148</v>
      </c>
      <c r="G35" s="418" t="s">
        <v>2149</v>
      </c>
      <c r="H35" s="414">
        <v>29.95</v>
      </c>
      <c r="I35" s="415">
        <f t="shared" si="0"/>
        <v>29.95</v>
      </c>
      <c r="J35" s="299" t="s">
        <v>3252</v>
      </c>
    </row>
    <row r="36" spans="1:10" ht="100">
      <c r="A36" s="413">
        <v>30</v>
      </c>
      <c r="B36" s="51" t="s">
        <v>2178</v>
      </c>
      <c r="C36" s="330" t="s">
        <v>1721</v>
      </c>
      <c r="D36" s="330" t="s">
        <v>2147</v>
      </c>
      <c r="E36" s="330">
        <v>2</v>
      </c>
      <c r="F36" s="418" t="s">
        <v>2148</v>
      </c>
      <c r="G36" s="330" t="s">
        <v>2149</v>
      </c>
      <c r="H36" s="414">
        <v>44.17</v>
      </c>
      <c r="I36" s="415">
        <f t="shared" si="0"/>
        <v>88.34</v>
      </c>
      <c r="J36" s="299" t="s">
        <v>3252</v>
      </c>
    </row>
    <row r="37" spans="1:10" ht="137.5">
      <c r="A37" s="413">
        <v>31</v>
      </c>
      <c r="B37" s="51" t="s">
        <v>2179</v>
      </c>
      <c r="C37" s="330" t="s">
        <v>1721</v>
      </c>
      <c r="D37" s="330" t="s">
        <v>2147</v>
      </c>
      <c r="E37" s="330">
        <v>2</v>
      </c>
      <c r="F37" s="418" t="s">
        <v>2148</v>
      </c>
      <c r="G37" s="418" t="s">
        <v>2149</v>
      </c>
      <c r="H37" s="414">
        <v>25</v>
      </c>
      <c r="I37" s="415">
        <f t="shared" si="0"/>
        <v>50</v>
      </c>
      <c r="J37" s="299" t="s">
        <v>3252</v>
      </c>
    </row>
    <row r="38" spans="1:10" ht="137.5">
      <c r="A38" s="413">
        <v>32</v>
      </c>
      <c r="B38" s="51" t="s">
        <v>2180</v>
      </c>
      <c r="C38" s="330" t="s">
        <v>1721</v>
      </c>
      <c r="D38" s="330" t="s">
        <v>2147</v>
      </c>
      <c r="E38" s="330">
        <v>4</v>
      </c>
      <c r="F38" s="418" t="s">
        <v>2148</v>
      </c>
      <c r="G38" s="330" t="s">
        <v>2149</v>
      </c>
      <c r="H38" s="414">
        <v>21.3</v>
      </c>
      <c r="I38" s="415">
        <f t="shared" si="0"/>
        <v>85.2</v>
      </c>
      <c r="J38" s="299" t="s">
        <v>3252</v>
      </c>
    </row>
    <row r="39" spans="1:10" ht="65.5">
      <c r="A39" s="413">
        <v>33</v>
      </c>
      <c r="B39" s="367" t="s">
        <v>2181</v>
      </c>
      <c r="C39" s="330" t="s">
        <v>1721</v>
      </c>
      <c r="D39" s="330" t="s">
        <v>2147</v>
      </c>
      <c r="E39" s="330">
        <v>1</v>
      </c>
      <c r="F39" s="418" t="s">
        <v>2148</v>
      </c>
      <c r="G39" s="330" t="s">
        <v>2149</v>
      </c>
      <c r="H39" s="414">
        <v>113.13</v>
      </c>
      <c r="I39" s="415">
        <f t="shared" si="0"/>
        <v>113.13</v>
      </c>
      <c r="J39" s="299" t="s">
        <v>3252</v>
      </c>
    </row>
    <row r="40" spans="1:10" ht="112.5">
      <c r="A40" s="413">
        <v>34</v>
      </c>
      <c r="B40" s="51" t="s">
        <v>2182</v>
      </c>
      <c r="C40" s="330" t="s">
        <v>1721</v>
      </c>
      <c r="D40" s="330" t="s">
        <v>2147</v>
      </c>
      <c r="E40" s="330">
        <v>40</v>
      </c>
      <c r="F40" s="418" t="s">
        <v>2148</v>
      </c>
      <c r="G40" s="330" t="s">
        <v>2149</v>
      </c>
      <c r="H40" s="414">
        <v>0.2</v>
      </c>
      <c r="I40" s="415">
        <f t="shared" si="0"/>
        <v>8</v>
      </c>
      <c r="J40" s="299" t="s">
        <v>3252</v>
      </c>
    </row>
    <row r="41" spans="1:10" ht="125">
      <c r="A41" s="413">
        <v>35</v>
      </c>
      <c r="B41" s="51" t="s">
        <v>2183</v>
      </c>
      <c r="C41" s="330" t="s">
        <v>1721</v>
      </c>
      <c r="D41" s="330" t="s">
        <v>2147</v>
      </c>
      <c r="E41" s="330">
        <v>2</v>
      </c>
      <c r="F41" s="418" t="s">
        <v>2148</v>
      </c>
      <c r="G41" s="330" t="s">
        <v>2149</v>
      </c>
      <c r="H41" s="414">
        <v>18.739999999999998</v>
      </c>
      <c r="I41" s="415">
        <f t="shared" si="0"/>
        <v>37.479999999999997</v>
      </c>
      <c r="J41" s="299" t="s">
        <v>3252</v>
      </c>
    </row>
    <row r="42" spans="1:10" ht="175">
      <c r="A42" s="413">
        <v>36</v>
      </c>
      <c r="B42" s="51" t="s">
        <v>2184</v>
      </c>
      <c r="C42" s="330" t="s">
        <v>1721</v>
      </c>
      <c r="D42" s="330" t="s">
        <v>2147</v>
      </c>
      <c r="E42" s="330">
        <v>10</v>
      </c>
      <c r="F42" s="330" t="s">
        <v>2185</v>
      </c>
      <c r="G42" s="330" t="s">
        <v>2149</v>
      </c>
      <c r="H42" s="414">
        <v>14.89</v>
      </c>
      <c r="I42" s="415">
        <f t="shared" si="0"/>
        <v>148.9</v>
      </c>
      <c r="J42" s="299" t="s">
        <v>3252</v>
      </c>
    </row>
    <row r="43" spans="1:10" ht="65.5">
      <c r="A43" s="413">
        <v>37</v>
      </c>
      <c r="B43" s="51" t="s">
        <v>2186</v>
      </c>
      <c r="C43" s="330" t="s">
        <v>1721</v>
      </c>
      <c r="D43" s="330" t="s">
        <v>2147</v>
      </c>
      <c r="E43" s="330">
        <v>6</v>
      </c>
      <c r="F43" s="330" t="s">
        <v>2148</v>
      </c>
      <c r="G43" s="330" t="s">
        <v>2149</v>
      </c>
      <c r="H43" s="414">
        <v>3.6</v>
      </c>
      <c r="I43" s="415">
        <f t="shared" si="0"/>
        <v>21.6</v>
      </c>
      <c r="J43" s="299" t="s">
        <v>3252</v>
      </c>
    </row>
    <row r="44" spans="1:10" ht="75">
      <c r="A44" s="413">
        <v>38</v>
      </c>
      <c r="B44" s="51" t="s">
        <v>2187</v>
      </c>
      <c r="C44" s="330" t="s">
        <v>2188</v>
      </c>
      <c r="D44" s="330" t="s">
        <v>2147</v>
      </c>
      <c r="E44" s="330">
        <v>50</v>
      </c>
      <c r="F44" s="330" t="s">
        <v>2148</v>
      </c>
      <c r="G44" s="330" t="s">
        <v>2149</v>
      </c>
      <c r="H44" s="414">
        <v>10</v>
      </c>
      <c r="I44" s="415">
        <f t="shared" si="0"/>
        <v>500</v>
      </c>
      <c r="J44" s="299" t="s">
        <v>3252</v>
      </c>
    </row>
    <row r="45" spans="1:10" ht="65.5">
      <c r="A45" s="413">
        <v>39</v>
      </c>
      <c r="B45" s="367" t="s">
        <v>2189</v>
      </c>
      <c r="C45" s="330" t="s">
        <v>1721</v>
      </c>
      <c r="D45" s="330" t="s">
        <v>1731</v>
      </c>
      <c r="E45" s="330">
        <v>4</v>
      </c>
      <c r="F45" s="330" t="s">
        <v>2148</v>
      </c>
      <c r="G45" s="330" t="s">
        <v>2149</v>
      </c>
      <c r="H45" s="127">
        <v>100</v>
      </c>
      <c r="I45" s="135">
        <f t="shared" si="0"/>
        <v>400</v>
      </c>
      <c r="J45" s="299" t="s">
        <v>3252</v>
      </c>
    </row>
    <row r="46" spans="1:10" ht="112.5">
      <c r="A46" s="413">
        <v>40</v>
      </c>
      <c r="B46" s="51" t="s">
        <v>2190</v>
      </c>
      <c r="C46" s="330" t="s">
        <v>2067</v>
      </c>
      <c r="D46" s="330" t="s">
        <v>1731</v>
      </c>
      <c r="E46" s="330">
        <v>4</v>
      </c>
      <c r="F46" s="330" t="s">
        <v>2148</v>
      </c>
      <c r="G46" s="330" t="s">
        <v>2149</v>
      </c>
      <c r="H46" s="127">
        <v>369</v>
      </c>
      <c r="I46" s="135">
        <f t="shared" si="0"/>
        <v>1476</v>
      </c>
      <c r="J46" s="299" t="s">
        <v>3252</v>
      </c>
    </row>
    <row r="47" spans="1:10" ht="65.5">
      <c r="A47" s="413">
        <v>41</v>
      </c>
      <c r="B47" s="367" t="s">
        <v>3253</v>
      </c>
      <c r="C47" s="330" t="s">
        <v>2192</v>
      </c>
      <c r="D47" s="330" t="s">
        <v>1731</v>
      </c>
      <c r="E47" s="330">
        <v>4</v>
      </c>
      <c r="F47" s="330" t="s">
        <v>2148</v>
      </c>
      <c r="G47" s="330" t="s">
        <v>2193</v>
      </c>
      <c r="H47" s="127">
        <v>299</v>
      </c>
      <c r="I47" s="135">
        <f t="shared" si="0"/>
        <v>1196</v>
      </c>
      <c r="J47" s="299" t="s">
        <v>3252</v>
      </c>
    </row>
    <row r="48" spans="1:10" ht="65.5">
      <c r="A48" s="413">
        <v>43</v>
      </c>
      <c r="B48" s="367" t="s">
        <v>2194</v>
      </c>
      <c r="C48" s="330" t="s">
        <v>1721</v>
      </c>
      <c r="D48" s="330" t="s">
        <v>1731</v>
      </c>
      <c r="E48" s="330">
        <v>1</v>
      </c>
      <c r="F48" s="330" t="s">
        <v>2148</v>
      </c>
      <c r="G48" s="330" t="s">
        <v>2149</v>
      </c>
      <c r="H48" s="415">
        <v>60</v>
      </c>
      <c r="I48" s="415">
        <f t="shared" si="0"/>
        <v>60</v>
      </c>
      <c r="J48" s="299" t="s">
        <v>3252</v>
      </c>
    </row>
    <row r="49" spans="1:10" ht="100">
      <c r="A49" s="413">
        <v>44</v>
      </c>
      <c r="B49" s="419" t="s">
        <v>3254</v>
      </c>
      <c r="C49" s="330" t="s">
        <v>1721</v>
      </c>
      <c r="D49" s="330" t="s">
        <v>2196</v>
      </c>
      <c r="E49" s="330">
        <v>1</v>
      </c>
      <c r="F49" s="330" t="s">
        <v>2148</v>
      </c>
      <c r="G49" s="330" t="s">
        <v>2149</v>
      </c>
      <c r="H49" s="415">
        <v>1200</v>
      </c>
      <c r="I49" s="415">
        <f t="shared" si="0"/>
        <v>1200</v>
      </c>
      <c r="J49" s="299" t="s">
        <v>3252</v>
      </c>
    </row>
    <row r="50" spans="1:10" ht="87.5">
      <c r="A50" s="413">
        <v>45</v>
      </c>
      <c r="B50" s="419" t="s">
        <v>3255</v>
      </c>
      <c r="C50" s="330" t="s">
        <v>1721</v>
      </c>
      <c r="D50" s="330" t="s">
        <v>1731</v>
      </c>
      <c r="E50" s="330">
        <v>50</v>
      </c>
      <c r="F50" s="330" t="s">
        <v>2148</v>
      </c>
      <c r="G50" s="330" t="s">
        <v>2149</v>
      </c>
      <c r="H50" s="415">
        <v>50</v>
      </c>
      <c r="I50" s="415">
        <f t="shared" si="0"/>
        <v>2500</v>
      </c>
      <c r="J50" s="299" t="s">
        <v>3252</v>
      </c>
    </row>
    <row r="51" spans="1:10" ht="65.5">
      <c r="A51" s="413">
        <v>46</v>
      </c>
      <c r="B51" s="51" t="s">
        <v>3256</v>
      </c>
      <c r="C51" s="330" t="s">
        <v>1721</v>
      </c>
      <c r="D51" s="330" t="s">
        <v>1731</v>
      </c>
      <c r="E51" s="330">
        <v>10</v>
      </c>
      <c r="F51" s="330" t="s">
        <v>2148</v>
      </c>
      <c r="G51" s="330" t="s">
        <v>2149</v>
      </c>
      <c r="H51" s="420">
        <v>80</v>
      </c>
      <c r="I51" s="415">
        <f t="shared" si="0"/>
        <v>800</v>
      </c>
      <c r="J51" s="299" t="s">
        <v>3252</v>
      </c>
    </row>
    <row r="52" spans="1:10" ht="65.5">
      <c r="A52" s="413">
        <v>47</v>
      </c>
      <c r="B52" s="330" t="s">
        <v>2199</v>
      </c>
      <c r="C52" s="330" t="s">
        <v>1721</v>
      </c>
      <c r="D52" s="330" t="s">
        <v>1731</v>
      </c>
      <c r="E52" s="330">
        <v>3</v>
      </c>
      <c r="F52" s="330" t="s">
        <v>2148</v>
      </c>
      <c r="G52" s="330" t="s">
        <v>2149</v>
      </c>
      <c r="H52" s="415">
        <v>289.89999999999998</v>
      </c>
      <c r="I52" s="415">
        <f t="shared" si="0"/>
        <v>869.69999999999993</v>
      </c>
      <c r="J52" s="299" t="s">
        <v>3252</v>
      </c>
    </row>
    <row r="53" spans="1:10" ht="65.5">
      <c r="A53" s="413">
        <v>48</v>
      </c>
      <c r="B53" s="330" t="s">
        <v>2200</v>
      </c>
      <c r="C53" s="330" t="s">
        <v>1721</v>
      </c>
      <c r="D53" s="330" t="s">
        <v>1731</v>
      </c>
      <c r="E53" s="416">
        <v>1</v>
      </c>
      <c r="F53" s="330" t="s">
        <v>2148</v>
      </c>
      <c r="G53" s="330" t="s">
        <v>2149</v>
      </c>
      <c r="H53" s="415">
        <v>50</v>
      </c>
      <c r="I53" s="415">
        <f t="shared" si="0"/>
        <v>50</v>
      </c>
      <c r="J53" s="299" t="s">
        <v>3252</v>
      </c>
    </row>
    <row r="54" spans="1:10" ht="65.5">
      <c r="A54" s="413">
        <v>49</v>
      </c>
      <c r="B54" s="330" t="s">
        <v>3257</v>
      </c>
      <c r="C54" s="330" t="s">
        <v>2067</v>
      </c>
      <c r="D54" s="330" t="s">
        <v>1731</v>
      </c>
      <c r="E54" s="416">
        <v>2</v>
      </c>
      <c r="F54" s="330" t="s">
        <v>2148</v>
      </c>
      <c r="G54" s="330" t="s">
        <v>2149</v>
      </c>
      <c r="H54" s="415">
        <v>200</v>
      </c>
      <c r="I54" s="415">
        <f t="shared" si="0"/>
        <v>400</v>
      </c>
      <c r="J54" s="299" t="s">
        <v>3252</v>
      </c>
    </row>
    <row r="55" spans="1:10" ht="65.5">
      <c r="A55" s="413">
        <v>50</v>
      </c>
      <c r="B55" s="330" t="s">
        <v>3258</v>
      </c>
      <c r="C55" s="330" t="s">
        <v>1721</v>
      </c>
      <c r="D55" s="330" t="s">
        <v>1731</v>
      </c>
      <c r="E55" s="416">
        <v>1</v>
      </c>
      <c r="F55" s="330" t="s">
        <v>2148</v>
      </c>
      <c r="G55" s="330" t="s">
        <v>2149</v>
      </c>
      <c r="H55" s="415">
        <v>1500</v>
      </c>
      <c r="I55" s="415">
        <f t="shared" si="0"/>
        <v>1500</v>
      </c>
      <c r="J55" s="299" t="s">
        <v>3252</v>
      </c>
    </row>
    <row r="56" spans="1:10" ht="65.5">
      <c r="A56" s="413">
        <v>51</v>
      </c>
      <c r="B56" s="330" t="s">
        <v>3259</v>
      </c>
      <c r="C56" s="330" t="s">
        <v>2188</v>
      </c>
      <c r="D56" s="330" t="s">
        <v>1731</v>
      </c>
      <c r="E56" s="416">
        <v>4</v>
      </c>
      <c r="F56" s="330" t="s">
        <v>2148</v>
      </c>
      <c r="G56" s="330" t="s">
        <v>2149</v>
      </c>
      <c r="H56" s="415">
        <v>500</v>
      </c>
      <c r="I56" s="415">
        <f t="shared" si="0"/>
        <v>2000</v>
      </c>
      <c r="J56" s="299" t="s">
        <v>3252</v>
      </c>
    </row>
    <row r="57" spans="1:10" ht="65.5">
      <c r="A57" s="413">
        <v>52</v>
      </c>
      <c r="B57" s="330" t="s">
        <v>3260</v>
      </c>
      <c r="C57" s="330" t="s">
        <v>2067</v>
      </c>
      <c r="D57" s="330" t="s">
        <v>1731</v>
      </c>
      <c r="E57" s="416">
        <v>2</v>
      </c>
      <c r="F57" s="330" t="s">
        <v>2148</v>
      </c>
      <c r="G57" s="330" t="s">
        <v>2149</v>
      </c>
      <c r="H57" s="415">
        <v>1200</v>
      </c>
      <c r="I57" s="415">
        <f t="shared" si="0"/>
        <v>2400</v>
      </c>
      <c r="J57" s="299" t="s">
        <v>3252</v>
      </c>
    </row>
    <row r="58" spans="1:10" ht="65.5">
      <c r="A58" s="413">
        <v>53</v>
      </c>
      <c r="B58" s="330" t="s">
        <v>3261</v>
      </c>
      <c r="C58" s="330" t="s">
        <v>2192</v>
      </c>
      <c r="D58" s="330" t="s">
        <v>1731</v>
      </c>
      <c r="E58" s="416">
        <v>4</v>
      </c>
      <c r="F58" s="330" t="s">
        <v>2148</v>
      </c>
      <c r="G58" s="330" t="s">
        <v>2149</v>
      </c>
      <c r="H58" s="415">
        <v>280</v>
      </c>
      <c r="I58" s="415">
        <f t="shared" si="0"/>
        <v>1120</v>
      </c>
      <c r="J58" s="299" t="s">
        <v>3252</v>
      </c>
    </row>
    <row r="59" spans="1:10" ht="65.5">
      <c r="A59" s="413">
        <v>54</v>
      </c>
      <c r="B59" s="330" t="s">
        <v>3262</v>
      </c>
      <c r="C59" s="330" t="s">
        <v>2188</v>
      </c>
      <c r="D59" s="330" t="s">
        <v>1731</v>
      </c>
      <c r="E59" s="416">
        <v>3</v>
      </c>
      <c r="F59" s="330" t="s">
        <v>2148</v>
      </c>
      <c r="G59" s="330" t="s">
        <v>2149</v>
      </c>
      <c r="H59" s="415">
        <v>160</v>
      </c>
      <c r="I59" s="415">
        <f t="shared" si="0"/>
        <v>480</v>
      </c>
      <c r="J59" s="299" t="s">
        <v>3263</v>
      </c>
    </row>
    <row r="60" spans="1:10" ht="65.5">
      <c r="A60" s="413">
        <v>55</v>
      </c>
      <c r="B60" s="330" t="s">
        <v>3264</v>
      </c>
      <c r="C60" s="330" t="s">
        <v>1721</v>
      </c>
      <c r="D60" s="330" t="s">
        <v>1731</v>
      </c>
      <c r="E60" s="416">
        <v>2</v>
      </c>
      <c r="F60" s="330" t="s">
        <v>2148</v>
      </c>
      <c r="G60" s="330" t="s">
        <v>2149</v>
      </c>
      <c r="H60" s="415">
        <v>1500</v>
      </c>
      <c r="I60" s="415">
        <f t="shared" si="0"/>
        <v>3000</v>
      </c>
      <c r="J60" s="299" t="s">
        <v>3263</v>
      </c>
    </row>
    <row r="61" spans="1:10" ht="143">
      <c r="A61" s="413">
        <v>56</v>
      </c>
      <c r="B61" s="306" t="s">
        <v>2204</v>
      </c>
      <c r="C61" s="330" t="s">
        <v>64</v>
      </c>
      <c r="D61" s="330" t="s">
        <v>2205</v>
      </c>
      <c r="E61" s="330">
        <v>2</v>
      </c>
      <c r="F61" s="330" t="s">
        <v>2206</v>
      </c>
      <c r="G61" s="330" t="s">
        <v>2149</v>
      </c>
      <c r="H61" s="414">
        <v>600</v>
      </c>
      <c r="I61" s="421">
        <f t="shared" si="0"/>
        <v>1200</v>
      </c>
      <c r="J61" s="299" t="s">
        <v>3263</v>
      </c>
    </row>
    <row r="62" spans="1:10" ht="234">
      <c r="A62" s="413">
        <v>57</v>
      </c>
      <c r="B62" s="306" t="s">
        <v>2496</v>
      </c>
      <c r="C62" s="330" t="s">
        <v>64</v>
      </c>
      <c r="D62" s="330" t="s">
        <v>2497</v>
      </c>
      <c r="E62" s="330">
        <v>12</v>
      </c>
      <c r="F62" s="330" t="s">
        <v>2206</v>
      </c>
      <c r="G62" s="330" t="s">
        <v>2149</v>
      </c>
      <c r="H62" s="414">
        <v>170.33</v>
      </c>
      <c r="I62" s="421">
        <f t="shared" si="0"/>
        <v>2043.96</v>
      </c>
      <c r="J62" s="299" t="s">
        <v>3263</v>
      </c>
    </row>
    <row r="63" spans="1:10" ht="65.5">
      <c r="A63" s="413">
        <v>58</v>
      </c>
      <c r="B63" s="367" t="s">
        <v>2194</v>
      </c>
      <c r="C63" s="330" t="s">
        <v>1721</v>
      </c>
      <c r="D63" s="330" t="s">
        <v>1731</v>
      </c>
      <c r="E63" s="330">
        <v>1</v>
      </c>
      <c r="F63" s="330" t="s">
        <v>2148</v>
      </c>
      <c r="G63" s="330" t="s">
        <v>2149</v>
      </c>
      <c r="H63" s="415">
        <v>60</v>
      </c>
      <c r="I63" s="415">
        <f t="shared" si="0"/>
        <v>60</v>
      </c>
      <c r="J63" s="299" t="s">
        <v>3252</v>
      </c>
    </row>
    <row r="64" spans="1:10" ht="65.5">
      <c r="A64" s="413">
        <v>59</v>
      </c>
      <c r="B64" s="367" t="s">
        <v>2195</v>
      </c>
      <c r="C64" s="330" t="s">
        <v>1721</v>
      </c>
      <c r="D64" s="330" t="s">
        <v>2196</v>
      </c>
      <c r="E64" s="330">
        <v>1</v>
      </c>
      <c r="F64" s="330" t="s">
        <v>2148</v>
      </c>
      <c r="G64" s="330" t="s">
        <v>2149</v>
      </c>
      <c r="H64" s="415">
        <v>350</v>
      </c>
      <c r="I64" s="415">
        <f t="shared" si="0"/>
        <v>350</v>
      </c>
      <c r="J64" s="299" t="s">
        <v>3252</v>
      </c>
    </row>
    <row r="65" spans="1:10" ht="137.5">
      <c r="A65" s="413">
        <v>60</v>
      </c>
      <c r="B65" s="51" t="s">
        <v>2197</v>
      </c>
      <c r="C65" s="330" t="s">
        <v>1721</v>
      </c>
      <c r="D65" s="330" t="s">
        <v>1731</v>
      </c>
      <c r="E65" s="330">
        <v>1</v>
      </c>
      <c r="F65" s="330" t="s">
        <v>2148</v>
      </c>
      <c r="G65" s="330" t="s">
        <v>2149</v>
      </c>
      <c r="H65" s="415">
        <v>6500</v>
      </c>
      <c r="I65" s="415">
        <f t="shared" si="0"/>
        <v>6500</v>
      </c>
      <c r="J65" s="299" t="s">
        <v>3252</v>
      </c>
    </row>
    <row r="66" spans="1:10" ht="212.5">
      <c r="A66" s="413">
        <v>61</v>
      </c>
      <c r="B66" s="51" t="s">
        <v>2198</v>
      </c>
      <c r="C66" s="330" t="s">
        <v>1721</v>
      </c>
      <c r="D66" s="330" t="s">
        <v>1731</v>
      </c>
      <c r="E66" s="330">
        <v>1</v>
      </c>
      <c r="F66" s="330" t="s">
        <v>2148</v>
      </c>
      <c r="G66" s="330" t="s">
        <v>2149</v>
      </c>
      <c r="H66" s="420">
        <v>2399</v>
      </c>
      <c r="I66" s="415">
        <f t="shared" si="0"/>
        <v>2399</v>
      </c>
      <c r="J66" s="299" t="s">
        <v>3252</v>
      </c>
    </row>
    <row r="67" spans="1:10" ht="65.5">
      <c r="A67" s="413">
        <v>62</v>
      </c>
      <c r="B67" s="330" t="s">
        <v>2199</v>
      </c>
      <c r="C67" s="330" t="s">
        <v>1721</v>
      </c>
      <c r="D67" s="330" t="s">
        <v>1731</v>
      </c>
      <c r="E67" s="330">
        <v>3</v>
      </c>
      <c r="F67" s="330" t="s">
        <v>2148</v>
      </c>
      <c r="G67" s="330" t="s">
        <v>2149</v>
      </c>
      <c r="H67" s="415">
        <v>289.89999999999998</v>
      </c>
      <c r="I67" s="415">
        <f t="shared" si="0"/>
        <v>869.69999999999993</v>
      </c>
      <c r="J67" s="299" t="s">
        <v>3252</v>
      </c>
    </row>
    <row r="68" spans="1:10" ht="65.5">
      <c r="A68" s="413">
        <v>63</v>
      </c>
      <c r="B68" s="422" t="s">
        <v>2200</v>
      </c>
      <c r="C68" s="330" t="s">
        <v>1721</v>
      </c>
      <c r="D68" s="330" t="s">
        <v>1731</v>
      </c>
      <c r="E68" s="416">
        <v>1</v>
      </c>
      <c r="F68" s="330" t="s">
        <v>2148</v>
      </c>
      <c r="G68" s="330" t="s">
        <v>2149</v>
      </c>
      <c r="H68" s="415">
        <v>50</v>
      </c>
      <c r="I68" s="415">
        <f t="shared" si="0"/>
        <v>50</v>
      </c>
      <c r="J68" s="299" t="s">
        <v>3252</v>
      </c>
    </row>
    <row r="69" spans="1:10" ht="78">
      <c r="A69" s="413">
        <v>64</v>
      </c>
      <c r="B69" s="136" t="s">
        <v>2495</v>
      </c>
      <c r="C69" s="330" t="s">
        <v>1721</v>
      </c>
      <c r="D69" s="330" t="s">
        <v>1731</v>
      </c>
      <c r="E69" s="330">
        <v>2</v>
      </c>
      <c r="F69" s="330" t="s">
        <v>2148</v>
      </c>
      <c r="G69" s="330" t="s">
        <v>2149</v>
      </c>
      <c r="H69" s="414">
        <v>1099</v>
      </c>
      <c r="I69" s="415">
        <f t="shared" si="0"/>
        <v>2198</v>
      </c>
      <c r="J69" s="299" t="s">
        <v>3252</v>
      </c>
    </row>
    <row r="70" spans="1:10" ht="65.5">
      <c r="A70" s="413">
        <v>65</v>
      </c>
      <c r="B70" s="367" t="s">
        <v>2212</v>
      </c>
      <c r="C70" s="330" t="s">
        <v>2192</v>
      </c>
      <c r="D70" s="330" t="s">
        <v>2213</v>
      </c>
      <c r="E70" s="330">
        <v>200</v>
      </c>
      <c r="F70" s="330" t="s">
        <v>2148</v>
      </c>
      <c r="G70" s="330" t="s">
        <v>2149</v>
      </c>
      <c r="H70" s="414">
        <v>1.5</v>
      </c>
      <c r="I70" s="421">
        <f t="shared" si="0"/>
        <v>300</v>
      </c>
      <c r="J70" s="299" t="s">
        <v>3252</v>
      </c>
    </row>
    <row r="71" spans="1:10" ht="65.5">
      <c r="A71" s="413">
        <v>66</v>
      </c>
      <c r="B71" s="367" t="s">
        <v>2670</v>
      </c>
      <c r="C71" s="330" t="s">
        <v>2192</v>
      </c>
      <c r="D71" s="330" t="s">
        <v>2213</v>
      </c>
      <c r="E71" s="330">
        <v>50</v>
      </c>
      <c r="F71" s="330" t="s">
        <v>3265</v>
      </c>
      <c r="G71" s="330" t="s">
        <v>2149</v>
      </c>
      <c r="H71" s="414">
        <v>5</v>
      </c>
      <c r="I71" s="421">
        <f t="shared" ref="I71:I81" si="1">E71*H71</f>
        <v>250</v>
      </c>
      <c r="J71" s="299" t="s">
        <v>3263</v>
      </c>
    </row>
    <row r="72" spans="1:10" ht="65.5">
      <c r="A72" s="413">
        <v>67</v>
      </c>
      <c r="B72" s="367" t="s">
        <v>3266</v>
      </c>
      <c r="C72" s="330" t="s">
        <v>2192</v>
      </c>
      <c r="D72" s="330" t="s">
        <v>2349</v>
      </c>
      <c r="E72" s="330">
        <v>1</v>
      </c>
      <c r="F72" s="330" t="s">
        <v>2148</v>
      </c>
      <c r="G72" s="330" t="s">
        <v>2149</v>
      </c>
      <c r="H72" s="414">
        <v>70</v>
      </c>
      <c r="I72" s="421">
        <f t="shared" si="1"/>
        <v>70</v>
      </c>
      <c r="J72" s="299" t="s">
        <v>3263</v>
      </c>
    </row>
    <row r="73" spans="1:10" ht="125">
      <c r="A73" s="413">
        <v>68</v>
      </c>
      <c r="B73" s="419" t="s">
        <v>3267</v>
      </c>
      <c r="C73" s="330" t="s">
        <v>2192</v>
      </c>
      <c r="D73" s="330" t="s">
        <v>2349</v>
      </c>
      <c r="E73" s="330">
        <v>1</v>
      </c>
      <c r="F73" s="330" t="s">
        <v>2148</v>
      </c>
      <c r="G73" s="330" t="s">
        <v>2149</v>
      </c>
      <c r="H73" s="414">
        <v>40</v>
      </c>
      <c r="I73" s="421">
        <f t="shared" si="1"/>
        <v>40</v>
      </c>
      <c r="J73" s="299" t="s">
        <v>3263</v>
      </c>
    </row>
    <row r="74" spans="1:10" ht="65.5">
      <c r="A74" s="413">
        <v>69</v>
      </c>
      <c r="B74" s="419" t="s">
        <v>3268</v>
      </c>
      <c r="C74" s="330" t="s">
        <v>2192</v>
      </c>
      <c r="D74" s="330" t="s">
        <v>1731</v>
      </c>
      <c r="E74" s="330">
        <v>12</v>
      </c>
      <c r="F74" s="330" t="s">
        <v>2148</v>
      </c>
      <c r="G74" s="330" t="s">
        <v>2149</v>
      </c>
      <c r="H74" s="414">
        <v>17</v>
      </c>
      <c r="I74" s="421">
        <f t="shared" si="1"/>
        <v>204</v>
      </c>
      <c r="J74" s="299" t="s">
        <v>3263</v>
      </c>
    </row>
    <row r="75" spans="1:10" ht="87.5">
      <c r="A75" s="413">
        <v>70</v>
      </c>
      <c r="B75" s="419" t="s">
        <v>3269</v>
      </c>
      <c r="C75" s="423" t="s">
        <v>2192</v>
      </c>
      <c r="D75" s="330" t="s">
        <v>3270</v>
      </c>
      <c r="E75" s="330">
        <v>1</v>
      </c>
      <c r="F75" s="330" t="s">
        <v>2148</v>
      </c>
      <c r="G75" s="330" t="s">
        <v>2149</v>
      </c>
      <c r="H75" s="414">
        <v>35</v>
      </c>
      <c r="I75" s="421">
        <f t="shared" si="1"/>
        <v>35</v>
      </c>
      <c r="J75" s="299" t="s">
        <v>3263</v>
      </c>
    </row>
    <row r="76" spans="1:10" ht="87.5">
      <c r="A76" s="413">
        <v>71</v>
      </c>
      <c r="B76" s="419" t="s">
        <v>3271</v>
      </c>
      <c r="C76" s="424" t="s">
        <v>2192</v>
      </c>
      <c r="D76" s="425" t="s">
        <v>1731</v>
      </c>
      <c r="E76" s="330">
        <v>1</v>
      </c>
      <c r="F76" s="330" t="s">
        <v>2148</v>
      </c>
      <c r="G76" s="330" t="s">
        <v>2149</v>
      </c>
      <c r="H76" s="414">
        <v>80</v>
      </c>
      <c r="I76" s="421">
        <f t="shared" si="1"/>
        <v>80</v>
      </c>
      <c r="J76" s="299" t="s">
        <v>3263</v>
      </c>
    </row>
    <row r="77" spans="1:10" ht="125">
      <c r="A77" s="413">
        <v>72</v>
      </c>
      <c r="B77" s="419" t="s">
        <v>3272</v>
      </c>
      <c r="C77" s="424" t="s">
        <v>2192</v>
      </c>
      <c r="D77" s="425" t="s">
        <v>2349</v>
      </c>
      <c r="E77" s="330">
        <v>5</v>
      </c>
      <c r="F77" s="330" t="s">
        <v>2148</v>
      </c>
      <c r="G77" s="330" t="s">
        <v>2149</v>
      </c>
      <c r="H77" s="414">
        <v>50</v>
      </c>
      <c r="I77" s="421">
        <f t="shared" si="1"/>
        <v>250</v>
      </c>
      <c r="J77" s="299" t="s">
        <v>3263</v>
      </c>
    </row>
    <row r="78" spans="1:10" ht="72.5">
      <c r="A78" s="413">
        <v>73</v>
      </c>
      <c r="B78" s="426" t="s">
        <v>3273</v>
      </c>
      <c r="C78" s="424" t="s">
        <v>2192</v>
      </c>
      <c r="D78" s="425" t="s">
        <v>2349</v>
      </c>
      <c r="E78" s="330">
        <v>5</v>
      </c>
      <c r="F78" s="330" t="s">
        <v>2148</v>
      </c>
      <c r="G78" s="330" t="s">
        <v>2149</v>
      </c>
      <c r="H78" s="414">
        <v>22</v>
      </c>
      <c r="I78" s="421">
        <f t="shared" si="1"/>
        <v>110</v>
      </c>
      <c r="J78" s="299" t="s">
        <v>3263</v>
      </c>
    </row>
    <row r="79" spans="1:10" ht="112">
      <c r="A79" s="413">
        <v>74</v>
      </c>
      <c r="B79" s="427" t="s">
        <v>3274</v>
      </c>
      <c r="C79" s="424" t="s">
        <v>2192</v>
      </c>
      <c r="D79" s="425" t="s">
        <v>2349</v>
      </c>
      <c r="E79" s="330">
        <v>10</v>
      </c>
      <c r="F79" s="330" t="s">
        <v>2148</v>
      </c>
      <c r="G79" s="330" t="s">
        <v>2149</v>
      </c>
      <c r="H79" s="414">
        <v>22</v>
      </c>
      <c r="I79" s="421">
        <f t="shared" si="1"/>
        <v>220</v>
      </c>
      <c r="J79" s="299" t="s">
        <v>3263</v>
      </c>
    </row>
    <row r="80" spans="1:10" ht="70">
      <c r="A80" s="413">
        <v>75</v>
      </c>
      <c r="B80" s="427" t="s">
        <v>3275</v>
      </c>
      <c r="C80" s="424" t="s">
        <v>2192</v>
      </c>
      <c r="D80" s="425" t="s">
        <v>1731</v>
      </c>
      <c r="E80" s="330">
        <v>12</v>
      </c>
      <c r="F80" s="330" t="s">
        <v>2148</v>
      </c>
      <c r="G80" s="330" t="s">
        <v>2149</v>
      </c>
      <c r="H80" s="414">
        <v>20</v>
      </c>
      <c r="I80" s="421">
        <f t="shared" si="1"/>
        <v>240</v>
      </c>
      <c r="J80" s="299" t="s">
        <v>3263</v>
      </c>
    </row>
    <row r="81" spans="1:10" ht="65.5">
      <c r="A81" s="413">
        <v>76</v>
      </c>
      <c r="B81" s="419" t="s">
        <v>3276</v>
      </c>
      <c r="C81" s="424" t="s">
        <v>2192</v>
      </c>
      <c r="D81" s="425" t="s">
        <v>1731</v>
      </c>
      <c r="E81" s="330">
        <v>12</v>
      </c>
      <c r="F81" s="330" t="s">
        <v>2148</v>
      </c>
      <c r="G81" s="330" t="s">
        <v>2149</v>
      </c>
      <c r="H81" s="414">
        <v>15</v>
      </c>
      <c r="I81" s="421">
        <f t="shared" si="1"/>
        <v>180</v>
      </c>
      <c r="J81" s="299" t="s">
        <v>3263</v>
      </c>
    </row>
    <row r="82" spans="1:10" ht="75">
      <c r="A82" s="413">
        <v>77</v>
      </c>
      <c r="B82" s="419" t="s">
        <v>3277</v>
      </c>
      <c r="C82" s="424" t="s">
        <v>1721</v>
      </c>
      <c r="D82" s="425" t="s">
        <v>1724</v>
      </c>
      <c r="E82" s="330">
        <v>12</v>
      </c>
      <c r="F82" s="330" t="s">
        <v>2148</v>
      </c>
      <c r="G82" s="330" t="s">
        <v>1724</v>
      </c>
      <c r="H82" s="414">
        <v>25</v>
      </c>
      <c r="I82" s="421"/>
      <c r="J82" s="299" t="s">
        <v>3263</v>
      </c>
    </row>
    <row r="83" spans="1:10" ht="75">
      <c r="A83" s="413">
        <v>78</v>
      </c>
      <c r="B83" s="419" t="s">
        <v>3278</v>
      </c>
      <c r="C83" s="424" t="s">
        <v>2192</v>
      </c>
      <c r="D83" s="330" t="s">
        <v>3270</v>
      </c>
      <c r="E83" s="330">
        <v>4</v>
      </c>
      <c r="F83" s="330" t="s">
        <v>2148</v>
      </c>
      <c r="G83" s="330" t="s">
        <v>2149</v>
      </c>
      <c r="H83" s="414">
        <v>100</v>
      </c>
      <c r="I83" s="421">
        <v>400</v>
      </c>
      <c r="J83" s="299" t="s">
        <v>3263</v>
      </c>
    </row>
    <row r="84" spans="1:10" ht="112.5">
      <c r="A84" s="413">
        <v>79</v>
      </c>
      <c r="B84" s="428" t="s">
        <v>3279</v>
      </c>
      <c r="C84" s="424" t="s">
        <v>2192</v>
      </c>
      <c r="D84" s="330"/>
      <c r="E84" s="330">
        <v>6</v>
      </c>
      <c r="F84" s="330" t="s">
        <v>2148</v>
      </c>
      <c r="G84" s="330" t="s">
        <v>2149</v>
      </c>
      <c r="H84" s="414">
        <v>20</v>
      </c>
      <c r="I84" s="421">
        <v>120</v>
      </c>
      <c r="J84" s="299" t="s">
        <v>3263</v>
      </c>
    </row>
    <row r="85" spans="1:10" ht="65.5">
      <c r="A85" s="413">
        <v>80</v>
      </c>
      <c r="B85" s="367" t="s">
        <v>3280</v>
      </c>
      <c r="C85" s="354" t="s">
        <v>2192</v>
      </c>
      <c r="D85" s="330" t="s">
        <v>2213</v>
      </c>
      <c r="E85" s="330">
        <v>100</v>
      </c>
      <c r="F85" s="330"/>
      <c r="G85" s="330" t="s">
        <v>2149</v>
      </c>
      <c r="H85" s="414">
        <v>20</v>
      </c>
      <c r="I85" s="421">
        <f>E85*H85</f>
        <v>2000</v>
      </c>
      <c r="J85" s="299" t="s">
        <v>3263</v>
      </c>
    </row>
    <row r="86" spans="1:10" ht="65.5">
      <c r="A86" s="413">
        <v>81</v>
      </c>
      <c r="B86" s="367" t="s">
        <v>2219</v>
      </c>
      <c r="C86" s="426" t="s">
        <v>2188</v>
      </c>
      <c r="D86" s="330" t="s">
        <v>2213</v>
      </c>
      <c r="E86" s="423">
        <v>60</v>
      </c>
      <c r="F86" s="423" t="s">
        <v>2220</v>
      </c>
      <c r="G86" s="423" t="s">
        <v>2149</v>
      </c>
      <c r="H86" s="429">
        <v>12</v>
      </c>
      <c r="I86" s="430">
        <f>E86*H86</f>
        <v>720</v>
      </c>
      <c r="J86" s="431" t="s">
        <v>3252</v>
      </c>
    </row>
    <row r="87" spans="1:10" ht="65.5">
      <c r="A87" s="413">
        <v>82</v>
      </c>
      <c r="B87" s="367" t="s">
        <v>2680</v>
      </c>
      <c r="C87" s="426" t="s">
        <v>2192</v>
      </c>
      <c r="D87" s="330" t="s">
        <v>2213</v>
      </c>
      <c r="E87" s="330">
        <v>36</v>
      </c>
      <c r="F87" s="330" t="s">
        <v>3281</v>
      </c>
      <c r="G87" s="330" t="s">
        <v>2682</v>
      </c>
      <c r="H87" s="414">
        <v>3</v>
      </c>
      <c r="I87" s="430">
        <f t="shared" ref="I87:I108" si="2">E87*H87</f>
        <v>108</v>
      </c>
      <c r="J87" s="431" t="s">
        <v>3252</v>
      </c>
    </row>
    <row r="88" spans="1:10" ht="65.5">
      <c r="A88" s="413">
        <v>83</v>
      </c>
      <c r="B88" s="367" t="s">
        <v>3282</v>
      </c>
      <c r="C88" s="426" t="s">
        <v>2192</v>
      </c>
      <c r="D88" s="330" t="s">
        <v>2213</v>
      </c>
      <c r="E88" s="330">
        <v>24</v>
      </c>
      <c r="F88" s="330" t="s">
        <v>3283</v>
      </c>
      <c r="G88" s="330" t="s">
        <v>2682</v>
      </c>
      <c r="H88" s="414">
        <v>10</v>
      </c>
      <c r="I88" s="430">
        <f t="shared" si="2"/>
        <v>240</v>
      </c>
      <c r="J88" s="431" t="s">
        <v>3252</v>
      </c>
    </row>
    <row r="89" spans="1:10" ht="65.5">
      <c r="A89" s="413">
        <v>84</v>
      </c>
      <c r="B89" s="367" t="s">
        <v>2688</v>
      </c>
      <c r="C89" s="426" t="s">
        <v>2192</v>
      </c>
      <c r="D89" s="330" t="s">
        <v>2213</v>
      </c>
      <c r="E89" s="330">
        <v>96</v>
      </c>
      <c r="F89" s="330" t="s">
        <v>3284</v>
      </c>
      <c r="G89" s="330" t="s">
        <v>2682</v>
      </c>
      <c r="H89" s="414">
        <v>4</v>
      </c>
      <c r="I89" s="430">
        <f t="shared" si="2"/>
        <v>384</v>
      </c>
      <c r="J89" s="431" t="s">
        <v>3252</v>
      </c>
    </row>
    <row r="90" spans="1:10" ht="65.5">
      <c r="A90" s="413">
        <v>85</v>
      </c>
      <c r="B90" s="367" t="s">
        <v>2625</v>
      </c>
      <c r="C90" s="426" t="s">
        <v>2192</v>
      </c>
      <c r="D90" s="330" t="s">
        <v>2213</v>
      </c>
      <c r="E90" s="330">
        <v>60</v>
      </c>
      <c r="F90" s="330" t="s">
        <v>3285</v>
      </c>
      <c r="G90" s="330" t="s">
        <v>2682</v>
      </c>
      <c r="H90" s="414">
        <v>3</v>
      </c>
      <c r="I90" s="430">
        <f t="shared" si="2"/>
        <v>180</v>
      </c>
      <c r="J90" s="431" t="s">
        <v>3252</v>
      </c>
    </row>
    <row r="91" spans="1:10" ht="65.5">
      <c r="A91" s="413">
        <v>86</v>
      </c>
      <c r="B91" s="367" t="s">
        <v>3286</v>
      </c>
      <c r="C91" s="426" t="s">
        <v>2192</v>
      </c>
      <c r="D91" s="330" t="s">
        <v>2213</v>
      </c>
      <c r="E91" s="330">
        <v>48</v>
      </c>
      <c r="F91" s="330" t="s">
        <v>3287</v>
      </c>
      <c r="G91" s="330" t="s">
        <v>2682</v>
      </c>
      <c r="H91" s="414">
        <v>3</v>
      </c>
      <c r="I91" s="430">
        <f t="shared" si="2"/>
        <v>144</v>
      </c>
      <c r="J91" s="431" t="s">
        <v>3252</v>
      </c>
    </row>
    <row r="92" spans="1:10" ht="65.5">
      <c r="A92" s="413">
        <v>87</v>
      </c>
      <c r="B92" s="367" t="s">
        <v>2693</v>
      </c>
      <c r="C92" s="426" t="s">
        <v>2192</v>
      </c>
      <c r="D92" s="330" t="s">
        <v>2213</v>
      </c>
      <c r="E92" s="330">
        <v>8</v>
      </c>
      <c r="F92" s="330" t="s">
        <v>3288</v>
      </c>
      <c r="G92" s="330" t="s">
        <v>3289</v>
      </c>
      <c r="H92" s="414">
        <v>20</v>
      </c>
      <c r="I92" s="430">
        <f t="shared" si="2"/>
        <v>160</v>
      </c>
      <c r="J92" s="431" t="s">
        <v>3252</v>
      </c>
    </row>
    <row r="93" spans="1:10" ht="65.5">
      <c r="A93" s="413">
        <v>88</v>
      </c>
      <c r="B93" s="367" t="s">
        <v>2696</v>
      </c>
      <c r="C93" s="426" t="s">
        <v>2192</v>
      </c>
      <c r="D93" s="330" t="s">
        <v>2213</v>
      </c>
      <c r="E93" s="330">
        <v>8</v>
      </c>
      <c r="F93" s="330" t="s">
        <v>3288</v>
      </c>
      <c r="G93" s="330" t="s">
        <v>3289</v>
      </c>
      <c r="H93" s="414">
        <v>20</v>
      </c>
      <c r="I93" s="430">
        <f t="shared" si="2"/>
        <v>160</v>
      </c>
      <c r="J93" s="431" t="s">
        <v>3252</v>
      </c>
    </row>
    <row r="94" spans="1:10" ht="65.5">
      <c r="A94" s="413">
        <v>89</v>
      </c>
      <c r="B94" s="367" t="s">
        <v>3290</v>
      </c>
      <c r="C94" s="426" t="s">
        <v>2192</v>
      </c>
      <c r="D94" s="330" t="s">
        <v>2213</v>
      </c>
      <c r="E94" s="330">
        <v>10</v>
      </c>
      <c r="F94" s="330" t="s">
        <v>2698</v>
      </c>
      <c r="G94" s="330" t="s">
        <v>3289</v>
      </c>
      <c r="H94" s="414">
        <v>5</v>
      </c>
      <c r="I94" s="430">
        <f t="shared" si="2"/>
        <v>50</v>
      </c>
      <c r="J94" s="431" t="s">
        <v>3252</v>
      </c>
    </row>
    <row r="95" spans="1:10" ht="65.5">
      <c r="A95" s="413">
        <v>90</v>
      </c>
      <c r="B95" s="367" t="s">
        <v>3291</v>
      </c>
      <c r="C95" s="426" t="s">
        <v>2192</v>
      </c>
      <c r="D95" s="330" t="s">
        <v>2213</v>
      </c>
      <c r="E95" s="330">
        <v>10</v>
      </c>
      <c r="F95" s="330" t="s">
        <v>2698</v>
      </c>
      <c r="G95" s="330" t="s">
        <v>3289</v>
      </c>
      <c r="H95" s="414">
        <v>5</v>
      </c>
      <c r="I95" s="430">
        <f t="shared" si="2"/>
        <v>50</v>
      </c>
      <c r="J95" s="431" t="s">
        <v>3252</v>
      </c>
    </row>
    <row r="96" spans="1:10" ht="65.5">
      <c r="A96" s="413">
        <v>91</v>
      </c>
      <c r="B96" s="367" t="s">
        <v>2703</v>
      </c>
      <c r="C96" s="426" t="s">
        <v>2192</v>
      </c>
      <c r="D96" s="330" t="s">
        <v>2213</v>
      </c>
      <c r="E96" s="330">
        <v>48</v>
      </c>
      <c r="F96" s="330" t="s">
        <v>3292</v>
      </c>
      <c r="G96" s="330" t="s">
        <v>1797</v>
      </c>
      <c r="H96" s="414">
        <v>3</v>
      </c>
      <c r="I96" s="430">
        <f t="shared" si="2"/>
        <v>144</v>
      </c>
      <c r="J96" s="431" t="s">
        <v>3252</v>
      </c>
    </row>
    <row r="97" spans="1:10" ht="65.5">
      <c r="A97" s="413">
        <v>92</v>
      </c>
      <c r="B97" s="367" t="s">
        <v>2705</v>
      </c>
      <c r="C97" s="426" t="s">
        <v>2192</v>
      </c>
      <c r="D97" s="330" t="s">
        <v>2213</v>
      </c>
      <c r="E97" s="330">
        <v>48</v>
      </c>
      <c r="F97" s="330" t="s">
        <v>3287</v>
      </c>
      <c r="G97" s="330" t="s">
        <v>3289</v>
      </c>
      <c r="H97" s="414">
        <v>1.5</v>
      </c>
      <c r="I97" s="430">
        <f t="shared" si="2"/>
        <v>72</v>
      </c>
      <c r="J97" s="431" t="s">
        <v>3252</v>
      </c>
    </row>
    <row r="98" spans="1:10" ht="65.5">
      <c r="A98" s="413">
        <v>93</v>
      </c>
      <c r="B98" s="367" t="s">
        <v>3293</v>
      </c>
      <c r="C98" s="426" t="s">
        <v>2360</v>
      </c>
      <c r="D98" s="330" t="s">
        <v>1701</v>
      </c>
      <c r="E98" s="330">
        <v>24</v>
      </c>
      <c r="F98" s="330" t="s">
        <v>2709</v>
      </c>
      <c r="G98" s="330" t="s">
        <v>2710</v>
      </c>
      <c r="H98" s="414">
        <v>1320</v>
      </c>
      <c r="I98" s="430">
        <f t="shared" si="2"/>
        <v>31680</v>
      </c>
      <c r="J98" s="431" t="s">
        <v>3252</v>
      </c>
    </row>
    <row r="99" spans="1:10" ht="65.5">
      <c r="A99" s="413">
        <v>94</v>
      </c>
      <c r="B99" s="367" t="s">
        <v>3294</v>
      </c>
      <c r="C99" s="426" t="s">
        <v>13</v>
      </c>
      <c r="D99" s="330" t="s">
        <v>1701</v>
      </c>
      <c r="E99" s="330">
        <v>24</v>
      </c>
      <c r="F99" s="330" t="s">
        <v>2687</v>
      </c>
      <c r="G99" s="330" t="s">
        <v>2710</v>
      </c>
      <c r="H99" s="414">
        <v>2500</v>
      </c>
      <c r="I99" s="430">
        <f t="shared" si="2"/>
        <v>60000</v>
      </c>
      <c r="J99" s="431" t="s">
        <v>3252</v>
      </c>
    </row>
    <row r="100" spans="1:10" ht="65.5">
      <c r="A100" s="413">
        <v>95</v>
      </c>
      <c r="B100" s="367" t="s">
        <v>3295</v>
      </c>
      <c r="C100" s="426" t="s">
        <v>2192</v>
      </c>
      <c r="D100" s="330" t="s">
        <v>1731</v>
      </c>
      <c r="E100" s="330">
        <v>2</v>
      </c>
      <c r="F100" s="330" t="s">
        <v>2013</v>
      </c>
      <c r="G100" s="330" t="s">
        <v>3296</v>
      </c>
      <c r="H100" s="414">
        <v>500</v>
      </c>
      <c r="I100" s="430">
        <f t="shared" si="2"/>
        <v>1000</v>
      </c>
      <c r="J100" s="431" t="s">
        <v>3252</v>
      </c>
    </row>
    <row r="101" spans="1:10" ht="65.5">
      <c r="A101" s="413">
        <v>96</v>
      </c>
      <c r="B101" s="367" t="s">
        <v>3297</v>
      </c>
      <c r="C101" s="426" t="s">
        <v>2192</v>
      </c>
      <c r="D101" s="330" t="s">
        <v>1731</v>
      </c>
      <c r="E101" s="330">
        <v>1</v>
      </c>
      <c r="F101" s="330" t="s">
        <v>2148</v>
      </c>
      <c r="G101" s="330" t="s">
        <v>3296</v>
      </c>
      <c r="H101" s="414">
        <v>700</v>
      </c>
      <c r="I101" s="430">
        <f t="shared" si="2"/>
        <v>700</v>
      </c>
      <c r="J101" s="431" t="s">
        <v>3252</v>
      </c>
    </row>
    <row r="102" spans="1:10" ht="65.5">
      <c r="A102" s="413">
        <v>97</v>
      </c>
      <c r="B102" s="367" t="s">
        <v>3298</v>
      </c>
      <c r="C102" s="426" t="s">
        <v>2192</v>
      </c>
      <c r="D102" s="330" t="s">
        <v>1731</v>
      </c>
      <c r="E102" s="330">
        <v>2</v>
      </c>
      <c r="F102" s="330" t="s">
        <v>2013</v>
      </c>
      <c r="G102" s="330" t="s">
        <v>3296</v>
      </c>
      <c r="H102" s="414">
        <v>150</v>
      </c>
      <c r="I102" s="430">
        <f t="shared" si="2"/>
        <v>300</v>
      </c>
      <c r="J102" s="431" t="s">
        <v>3252</v>
      </c>
    </row>
    <row r="103" spans="1:10" ht="65.5">
      <c r="A103" s="413">
        <v>98</v>
      </c>
      <c r="B103" s="367" t="s">
        <v>3299</v>
      </c>
      <c r="C103" s="426" t="s">
        <v>2188</v>
      </c>
      <c r="D103" s="330" t="s">
        <v>1731</v>
      </c>
      <c r="E103" s="330">
        <v>2</v>
      </c>
      <c r="F103" s="330" t="s">
        <v>2013</v>
      </c>
      <c r="G103" s="330" t="s">
        <v>3300</v>
      </c>
      <c r="H103" s="414">
        <v>450</v>
      </c>
      <c r="I103" s="430">
        <f t="shared" si="2"/>
        <v>900</v>
      </c>
      <c r="J103" s="431" t="s">
        <v>3252</v>
      </c>
    </row>
    <row r="104" spans="1:10" ht="65.5">
      <c r="A104" s="413">
        <v>99</v>
      </c>
      <c r="B104" s="367" t="s">
        <v>3301</v>
      </c>
      <c r="C104" s="426" t="s">
        <v>2188</v>
      </c>
      <c r="D104" s="330" t="s">
        <v>2349</v>
      </c>
      <c r="E104" s="330">
        <v>2</v>
      </c>
      <c r="F104" s="306" t="s">
        <v>3302</v>
      </c>
      <c r="G104" s="330" t="s">
        <v>3300</v>
      </c>
      <c r="H104" s="414">
        <v>510</v>
      </c>
      <c r="I104" s="421">
        <f t="shared" si="2"/>
        <v>1020</v>
      </c>
      <c r="J104" s="299" t="s">
        <v>3252</v>
      </c>
    </row>
    <row r="105" spans="1:10" ht="65.5">
      <c r="A105" s="432">
        <v>100</v>
      </c>
      <c r="B105" s="433" t="s">
        <v>3303</v>
      </c>
      <c r="C105" s="434" t="s">
        <v>2188</v>
      </c>
      <c r="D105" s="423" t="s">
        <v>2349</v>
      </c>
      <c r="E105" s="423">
        <v>3</v>
      </c>
      <c r="F105" s="435" t="s">
        <v>3304</v>
      </c>
      <c r="G105" s="423" t="s">
        <v>1724</v>
      </c>
      <c r="H105" s="429">
        <v>110</v>
      </c>
      <c r="I105" s="430">
        <f t="shared" si="2"/>
        <v>330</v>
      </c>
      <c r="J105" s="431" t="s">
        <v>3252</v>
      </c>
    </row>
    <row r="106" spans="1:10" ht="65.5">
      <c r="A106" s="413">
        <v>101</v>
      </c>
      <c r="B106" s="367" t="s">
        <v>3305</v>
      </c>
      <c r="C106" s="426" t="s">
        <v>2192</v>
      </c>
      <c r="D106" s="330" t="s">
        <v>2349</v>
      </c>
      <c r="E106" s="330">
        <v>2</v>
      </c>
      <c r="F106" s="306" t="s">
        <v>2013</v>
      </c>
      <c r="G106" s="330" t="s">
        <v>2213</v>
      </c>
      <c r="H106" s="414">
        <v>60</v>
      </c>
      <c r="I106" s="421">
        <f t="shared" si="2"/>
        <v>120</v>
      </c>
      <c r="J106" s="299" t="s">
        <v>3252</v>
      </c>
    </row>
    <row r="107" spans="1:10" ht="65.5">
      <c r="A107" s="413">
        <v>102</v>
      </c>
      <c r="B107" s="367" t="s">
        <v>3306</v>
      </c>
      <c r="C107" s="426" t="s">
        <v>2192</v>
      </c>
      <c r="D107" s="330" t="s">
        <v>2349</v>
      </c>
      <c r="E107" s="330">
        <v>2</v>
      </c>
      <c r="F107" s="306" t="s">
        <v>3307</v>
      </c>
      <c r="G107" s="330" t="s">
        <v>2349</v>
      </c>
      <c r="H107" s="414">
        <v>80</v>
      </c>
      <c r="I107" s="421">
        <f t="shared" si="2"/>
        <v>160</v>
      </c>
      <c r="J107" s="299" t="s">
        <v>3252</v>
      </c>
    </row>
    <row r="108" spans="1:10" ht="65.5">
      <c r="A108" s="413">
        <v>103</v>
      </c>
      <c r="B108" s="367" t="s">
        <v>3308</v>
      </c>
      <c r="C108" s="426" t="s">
        <v>2192</v>
      </c>
      <c r="D108" s="330" t="s">
        <v>2349</v>
      </c>
      <c r="E108" s="330">
        <v>2</v>
      </c>
      <c r="F108" s="306" t="s">
        <v>3307</v>
      </c>
      <c r="G108" s="330" t="s">
        <v>2349</v>
      </c>
      <c r="H108" s="414">
        <v>90</v>
      </c>
      <c r="I108" s="421">
        <f t="shared" si="2"/>
        <v>180</v>
      </c>
      <c r="J108" s="299" t="s">
        <v>3252</v>
      </c>
    </row>
    <row r="109" spans="1:10" ht="91">
      <c r="A109" s="413">
        <v>104</v>
      </c>
      <c r="B109" s="367" t="s">
        <v>3309</v>
      </c>
      <c r="C109" s="426" t="s">
        <v>2192</v>
      </c>
      <c r="D109" s="330" t="s">
        <v>2349</v>
      </c>
      <c r="E109" s="330"/>
      <c r="F109" s="306" t="s">
        <v>3310</v>
      </c>
      <c r="G109" s="436" t="s">
        <v>2213</v>
      </c>
      <c r="H109" s="437">
        <v>8000</v>
      </c>
      <c r="I109" s="438">
        <v>8000</v>
      </c>
      <c r="J109" s="299" t="s">
        <v>3252</v>
      </c>
    </row>
    <row r="110" spans="1:10" ht="65.5">
      <c r="A110" s="413">
        <v>105</v>
      </c>
      <c r="B110" s="367" t="s">
        <v>3311</v>
      </c>
      <c r="C110" s="426" t="s">
        <v>2188</v>
      </c>
      <c r="D110" s="330" t="s">
        <v>1731</v>
      </c>
      <c r="E110" s="330"/>
      <c r="F110" s="306">
        <v>1</v>
      </c>
      <c r="G110" s="330" t="s">
        <v>2349</v>
      </c>
      <c r="H110" s="414">
        <v>2000</v>
      </c>
      <c r="I110" s="421">
        <v>2000</v>
      </c>
      <c r="J110" s="299" t="s">
        <v>3252</v>
      </c>
    </row>
    <row r="111" spans="1:10" ht="65.5">
      <c r="A111" s="413">
        <v>106</v>
      </c>
      <c r="B111" s="367" t="s">
        <v>3312</v>
      </c>
      <c r="C111" s="426" t="s">
        <v>2192</v>
      </c>
      <c r="D111" s="330" t="s">
        <v>1731</v>
      </c>
      <c r="E111" s="330">
        <v>4</v>
      </c>
      <c r="F111" s="306" t="s">
        <v>2013</v>
      </c>
      <c r="G111" s="330" t="s">
        <v>2349</v>
      </c>
      <c r="H111" s="437">
        <v>1100</v>
      </c>
      <c r="I111" s="438">
        <f>E111*H111</f>
        <v>4400</v>
      </c>
      <c r="J111" s="299" t="s">
        <v>3252</v>
      </c>
    </row>
    <row r="112" spans="1:10" ht="65.5">
      <c r="A112" s="413">
        <v>107</v>
      </c>
      <c r="B112" s="367" t="s">
        <v>3313</v>
      </c>
      <c r="C112" s="439" t="s">
        <v>2192</v>
      </c>
      <c r="D112" s="330" t="s">
        <v>1731</v>
      </c>
      <c r="E112" s="330">
        <v>1</v>
      </c>
      <c r="F112" s="306" t="s">
        <v>3314</v>
      </c>
      <c r="G112" s="330" t="s">
        <v>2349</v>
      </c>
      <c r="H112" s="437">
        <v>720</v>
      </c>
      <c r="I112" s="438">
        <f>E112*H112</f>
        <v>720</v>
      </c>
      <c r="J112" s="299" t="s">
        <v>3252</v>
      </c>
    </row>
    <row r="113" spans="1:9" ht="15.5">
      <c r="A113" s="440"/>
      <c r="B113" s="441"/>
      <c r="C113" s="442"/>
      <c r="D113" s="443"/>
      <c r="E113" s="443"/>
      <c r="F113" s="444"/>
      <c r="G113" s="445" t="s">
        <v>2222</v>
      </c>
      <c r="H113" s="446"/>
      <c r="I113" s="447">
        <f>SUM(I7:I112)</f>
        <v>275974.45999999996</v>
      </c>
    </row>
  </sheetData>
  <mergeCells count="2">
    <mergeCell ref="A1:J1"/>
    <mergeCell ref="A3:J3"/>
  </mergeCells>
  <pageMargins left="0.511811024" right="0.511811024" top="0.78740157499999996" bottom="0.78740157499999996" header="0.31496062000000002" footer="0.31496062000000002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A61F5-645B-40CF-BA73-469E239314EF}">
  <dimension ref="A1:M3045"/>
  <sheetViews>
    <sheetView workbookViewId="0">
      <selection sqref="A1:M1048576"/>
    </sheetView>
  </sheetViews>
  <sheetFormatPr defaultRowHeight="14.5"/>
  <cols>
    <col min="1" max="1" width="6.36328125" bestFit="1" customWidth="1"/>
    <col min="2" max="2" width="28.7265625" bestFit="1" customWidth="1"/>
    <col min="3" max="3" width="22.36328125" bestFit="1" customWidth="1"/>
    <col min="4" max="4" width="19.90625" customWidth="1"/>
    <col min="5" max="5" width="14.54296875" bestFit="1" customWidth="1"/>
    <col min="6" max="6" width="8.36328125" bestFit="1" customWidth="1"/>
    <col min="7" max="7" width="16.54296875" customWidth="1"/>
    <col min="8" max="8" width="20.1796875" bestFit="1" customWidth="1"/>
    <col min="9" max="9" width="13.08984375" bestFit="1" customWidth="1"/>
    <col min="10" max="10" width="9.6328125" bestFit="1" customWidth="1"/>
    <col min="11" max="11" width="15.81640625" bestFit="1" customWidth="1"/>
    <col min="12" max="12" width="14.54296875" bestFit="1" customWidth="1"/>
    <col min="13" max="13" width="13.453125" bestFit="1" customWidth="1"/>
  </cols>
  <sheetData>
    <row r="1" spans="1:13" ht="42">
      <c r="A1" s="448" t="s">
        <v>2391</v>
      </c>
      <c r="B1" s="448" t="s">
        <v>3315</v>
      </c>
      <c r="C1" s="448" t="s">
        <v>9</v>
      </c>
      <c r="D1" s="448" t="s">
        <v>0</v>
      </c>
      <c r="E1" s="448" t="s">
        <v>1966</v>
      </c>
      <c r="F1" s="448" t="s">
        <v>3316</v>
      </c>
      <c r="G1" s="448" t="s">
        <v>1967</v>
      </c>
      <c r="H1" s="449" t="s">
        <v>2230</v>
      </c>
      <c r="I1" s="448" t="s">
        <v>3317</v>
      </c>
      <c r="J1" s="448" t="s">
        <v>3318</v>
      </c>
      <c r="K1" s="448" t="s">
        <v>5</v>
      </c>
      <c r="L1" s="448" t="s">
        <v>6</v>
      </c>
      <c r="M1" s="448" t="s">
        <v>3319</v>
      </c>
    </row>
    <row r="2" spans="1:13" ht="98">
      <c r="A2" s="448">
        <v>1</v>
      </c>
      <c r="B2" s="448" t="s">
        <v>3320</v>
      </c>
      <c r="C2" s="448" t="s">
        <v>3321</v>
      </c>
      <c r="D2" s="448" t="s">
        <v>3322</v>
      </c>
      <c r="E2" s="450">
        <v>5075.04</v>
      </c>
      <c r="F2" s="448" t="s">
        <v>842</v>
      </c>
      <c r="G2" s="448" t="s">
        <v>3323</v>
      </c>
      <c r="H2" s="449">
        <v>119161.94</v>
      </c>
      <c r="I2" s="448" t="s">
        <v>107</v>
      </c>
      <c r="J2" s="448" t="s">
        <v>48</v>
      </c>
      <c r="K2" s="451">
        <v>46026</v>
      </c>
      <c r="L2" s="448" t="s">
        <v>143</v>
      </c>
      <c r="M2" s="448" t="s">
        <v>3324</v>
      </c>
    </row>
    <row r="3" spans="1:13" ht="126">
      <c r="A3" s="448">
        <v>2</v>
      </c>
      <c r="B3" s="448" t="s">
        <v>3325</v>
      </c>
      <c r="C3" s="448" t="s">
        <v>3321</v>
      </c>
      <c r="D3" s="448" t="s">
        <v>3322</v>
      </c>
      <c r="E3" s="450">
        <v>1512</v>
      </c>
      <c r="F3" s="448" t="s">
        <v>842</v>
      </c>
      <c r="G3" s="448" t="s">
        <v>3323</v>
      </c>
      <c r="H3" s="449">
        <v>26611.200000000001</v>
      </c>
      <c r="I3" s="448" t="s">
        <v>107</v>
      </c>
      <c r="J3" s="448" t="s">
        <v>48</v>
      </c>
      <c r="K3" s="451">
        <v>46026</v>
      </c>
      <c r="L3" s="448" t="s">
        <v>143</v>
      </c>
      <c r="M3" s="448" t="s">
        <v>3324</v>
      </c>
    </row>
    <row r="4" spans="1:13" ht="140">
      <c r="A4" s="448">
        <v>3</v>
      </c>
      <c r="B4" s="448" t="s">
        <v>3326</v>
      </c>
      <c r="C4" s="448" t="s">
        <v>3321</v>
      </c>
      <c r="D4" s="448" t="s">
        <v>3322</v>
      </c>
      <c r="E4" s="450">
        <v>1089.3599999999999</v>
      </c>
      <c r="F4" s="448" t="s">
        <v>842</v>
      </c>
      <c r="G4" s="448" t="s">
        <v>3323</v>
      </c>
      <c r="H4" s="449">
        <v>12745.51</v>
      </c>
      <c r="I4" s="448" t="s">
        <v>107</v>
      </c>
      <c r="J4" s="448" t="s">
        <v>48</v>
      </c>
      <c r="K4" s="451">
        <v>46026</v>
      </c>
      <c r="L4" s="448" t="s">
        <v>143</v>
      </c>
      <c r="M4" s="448" t="s">
        <v>3324</v>
      </c>
    </row>
    <row r="5" spans="1:13" ht="126">
      <c r="A5" s="448">
        <v>4</v>
      </c>
      <c r="B5" s="448" t="s">
        <v>3327</v>
      </c>
      <c r="C5" s="448" t="s">
        <v>3321</v>
      </c>
      <c r="D5" s="448" t="s">
        <v>3322</v>
      </c>
      <c r="E5" s="450">
        <v>1879.2</v>
      </c>
      <c r="F5" s="448" t="s">
        <v>842</v>
      </c>
      <c r="G5" s="448" t="s">
        <v>3323</v>
      </c>
      <c r="H5" s="449">
        <v>1183.9000000000001</v>
      </c>
      <c r="I5" s="448" t="s">
        <v>107</v>
      </c>
      <c r="J5" s="448" t="s">
        <v>48</v>
      </c>
      <c r="K5" s="451">
        <v>46026</v>
      </c>
      <c r="L5" s="448" t="s">
        <v>143</v>
      </c>
      <c r="M5" s="448" t="s">
        <v>3324</v>
      </c>
    </row>
    <row r="6" spans="1:13" ht="154">
      <c r="A6" s="448">
        <v>5</v>
      </c>
      <c r="B6" s="448" t="s">
        <v>3328</v>
      </c>
      <c r="C6" s="448" t="s">
        <v>3321</v>
      </c>
      <c r="D6" s="448" t="s">
        <v>3322</v>
      </c>
      <c r="E6" s="450">
        <v>1118.4000000000001</v>
      </c>
      <c r="F6" s="448" t="s">
        <v>842</v>
      </c>
      <c r="G6" s="448" t="s">
        <v>3323</v>
      </c>
      <c r="H6" s="449">
        <v>8566.94</v>
      </c>
      <c r="I6" s="448" t="s">
        <v>107</v>
      </c>
      <c r="J6" s="448" t="s">
        <v>48</v>
      </c>
      <c r="K6" s="451">
        <v>46026</v>
      </c>
      <c r="L6" s="448" t="s">
        <v>143</v>
      </c>
      <c r="M6" s="448" t="s">
        <v>3324</v>
      </c>
    </row>
    <row r="7" spans="1:13" ht="98">
      <c r="A7" s="448">
        <v>6</v>
      </c>
      <c r="B7" s="448" t="s">
        <v>3329</v>
      </c>
      <c r="C7" s="448" t="s">
        <v>3321</v>
      </c>
      <c r="D7" s="448" t="s">
        <v>3322</v>
      </c>
      <c r="E7" s="448">
        <v>726.96</v>
      </c>
      <c r="F7" s="448" t="s">
        <v>842</v>
      </c>
      <c r="G7" s="448" t="s">
        <v>3323</v>
      </c>
      <c r="H7" s="449">
        <v>17069.02</v>
      </c>
      <c r="I7" s="448" t="s">
        <v>107</v>
      </c>
      <c r="J7" s="448" t="s">
        <v>48</v>
      </c>
      <c r="K7" s="451">
        <v>46026</v>
      </c>
      <c r="L7" s="448" t="s">
        <v>143</v>
      </c>
      <c r="M7" s="448" t="s">
        <v>3324</v>
      </c>
    </row>
    <row r="8" spans="1:13" ht="126">
      <c r="A8" s="448">
        <v>7</v>
      </c>
      <c r="B8" s="448" t="s">
        <v>3330</v>
      </c>
      <c r="C8" s="448" t="s">
        <v>3321</v>
      </c>
      <c r="D8" s="448" t="s">
        <v>3322</v>
      </c>
      <c r="E8" s="448">
        <v>220.2</v>
      </c>
      <c r="F8" s="448" t="s">
        <v>842</v>
      </c>
      <c r="G8" s="448" t="s">
        <v>3323</v>
      </c>
      <c r="H8" s="449">
        <v>3875.52</v>
      </c>
      <c r="I8" s="448" t="s">
        <v>107</v>
      </c>
      <c r="J8" s="448" t="s">
        <v>48</v>
      </c>
      <c r="K8" s="451">
        <v>46026</v>
      </c>
      <c r="L8" s="448" t="s">
        <v>143</v>
      </c>
      <c r="M8" s="448" t="s">
        <v>3324</v>
      </c>
    </row>
    <row r="9" spans="1:13" ht="140">
      <c r="A9" s="448">
        <v>8</v>
      </c>
      <c r="B9" s="448" t="s">
        <v>3331</v>
      </c>
      <c r="C9" s="448" t="s">
        <v>3321</v>
      </c>
      <c r="D9" s="448" t="s">
        <v>3322</v>
      </c>
      <c r="E9" s="448">
        <v>206.4</v>
      </c>
      <c r="F9" s="448" t="s">
        <v>842</v>
      </c>
      <c r="G9" s="448" t="s">
        <v>3323</v>
      </c>
      <c r="H9" s="449">
        <v>5948.45</v>
      </c>
      <c r="I9" s="448" t="s">
        <v>107</v>
      </c>
      <c r="J9" s="448" t="s">
        <v>48</v>
      </c>
      <c r="K9" s="451">
        <v>46026</v>
      </c>
      <c r="L9" s="448" t="s">
        <v>143</v>
      </c>
      <c r="M9" s="448" t="s">
        <v>3324</v>
      </c>
    </row>
    <row r="10" spans="1:13" ht="168">
      <c r="A10" s="448">
        <v>9</v>
      </c>
      <c r="B10" s="448" t="s">
        <v>3332</v>
      </c>
      <c r="C10" s="448" t="s">
        <v>3321</v>
      </c>
      <c r="D10" s="448" t="s">
        <v>3322</v>
      </c>
      <c r="E10" s="450">
        <v>1264.8</v>
      </c>
      <c r="F10" s="448" t="s">
        <v>842</v>
      </c>
      <c r="G10" s="448" t="s">
        <v>3323</v>
      </c>
      <c r="H10" s="449">
        <v>14798.16</v>
      </c>
      <c r="I10" s="448" t="s">
        <v>107</v>
      </c>
      <c r="J10" s="448" t="s">
        <v>48</v>
      </c>
      <c r="K10" s="451">
        <v>46026</v>
      </c>
      <c r="L10" s="448" t="s">
        <v>143</v>
      </c>
      <c r="M10" s="448" t="s">
        <v>3324</v>
      </c>
    </row>
    <row r="11" spans="1:13" ht="140">
      <c r="A11" s="448">
        <v>10</v>
      </c>
      <c r="B11" s="448" t="s">
        <v>3333</v>
      </c>
      <c r="C11" s="448" t="s">
        <v>3321</v>
      </c>
      <c r="D11" s="448" t="s">
        <v>3322</v>
      </c>
      <c r="E11" s="450">
        <v>1095.5999999999999</v>
      </c>
      <c r="F11" s="448" t="s">
        <v>842</v>
      </c>
      <c r="G11" s="448" t="s">
        <v>3323</v>
      </c>
      <c r="H11" s="449">
        <v>690.23</v>
      </c>
      <c r="I11" s="448" t="s">
        <v>107</v>
      </c>
      <c r="J11" s="448" t="s">
        <v>48</v>
      </c>
      <c r="K11" s="451">
        <v>46026</v>
      </c>
      <c r="L11" s="448" t="s">
        <v>143</v>
      </c>
      <c r="M11" s="448" t="s">
        <v>3324</v>
      </c>
    </row>
    <row r="12" spans="1:13" ht="140">
      <c r="A12" s="448">
        <v>11</v>
      </c>
      <c r="B12" s="448" t="s">
        <v>3334</v>
      </c>
      <c r="C12" s="448" t="s">
        <v>3321</v>
      </c>
      <c r="D12" s="448" t="s">
        <v>3322</v>
      </c>
      <c r="E12" s="448">
        <v>130.56</v>
      </c>
      <c r="F12" s="448" t="s">
        <v>842</v>
      </c>
      <c r="G12" s="448" t="s">
        <v>3323</v>
      </c>
      <c r="H12" s="449">
        <v>1000.09</v>
      </c>
      <c r="I12" s="448" t="s">
        <v>107</v>
      </c>
      <c r="J12" s="448" t="s">
        <v>48</v>
      </c>
      <c r="K12" s="451">
        <v>46026</v>
      </c>
      <c r="L12" s="448" t="s">
        <v>143</v>
      </c>
      <c r="M12" s="448" t="s">
        <v>3324</v>
      </c>
    </row>
    <row r="13" spans="1:13" ht="112">
      <c r="A13" s="448">
        <v>12</v>
      </c>
      <c r="B13" s="448" t="s">
        <v>3335</v>
      </c>
      <c r="C13" s="448" t="s">
        <v>3321</v>
      </c>
      <c r="D13" s="448" t="s">
        <v>3322</v>
      </c>
      <c r="E13" s="450">
        <v>2052.6</v>
      </c>
      <c r="F13" s="448" t="s">
        <v>842</v>
      </c>
      <c r="G13" s="448" t="s">
        <v>3323</v>
      </c>
      <c r="H13" s="449">
        <v>48195.05</v>
      </c>
      <c r="I13" s="448" t="s">
        <v>107</v>
      </c>
      <c r="J13" s="448" t="s">
        <v>48</v>
      </c>
      <c r="K13" s="451">
        <v>46026</v>
      </c>
      <c r="L13" s="448" t="s">
        <v>143</v>
      </c>
      <c r="M13" s="448" t="s">
        <v>3324</v>
      </c>
    </row>
    <row r="14" spans="1:13" ht="126">
      <c r="A14" s="448">
        <v>13</v>
      </c>
      <c r="B14" s="448" t="s">
        <v>3336</v>
      </c>
      <c r="C14" s="448" t="s">
        <v>3321</v>
      </c>
      <c r="D14" s="448" t="s">
        <v>3322</v>
      </c>
      <c r="E14" s="448">
        <v>547.79999999999995</v>
      </c>
      <c r="F14" s="448" t="s">
        <v>842</v>
      </c>
      <c r="G14" s="448" t="s">
        <v>3323</v>
      </c>
      <c r="H14" s="449">
        <v>9641.2800000000007</v>
      </c>
      <c r="I14" s="448" t="s">
        <v>107</v>
      </c>
      <c r="J14" s="448" t="s">
        <v>48</v>
      </c>
      <c r="K14" s="451">
        <v>46026</v>
      </c>
      <c r="L14" s="448" t="s">
        <v>143</v>
      </c>
      <c r="M14" s="448" t="s">
        <v>3324</v>
      </c>
    </row>
    <row r="15" spans="1:13" ht="126">
      <c r="A15" s="448">
        <v>14</v>
      </c>
      <c r="B15" s="448" t="s">
        <v>3337</v>
      </c>
      <c r="C15" s="448" t="s">
        <v>3321</v>
      </c>
      <c r="D15" s="448" t="s">
        <v>3322</v>
      </c>
      <c r="E15" s="448">
        <v>172.44</v>
      </c>
      <c r="F15" s="448" t="s">
        <v>842</v>
      </c>
      <c r="G15" s="448" t="s">
        <v>3323</v>
      </c>
      <c r="H15" s="449">
        <v>4969.72</v>
      </c>
      <c r="I15" s="448" t="s">
        <v>107</v>
      </c>
      <c r="J15" s="448" t="s">
        <v>48</v>
      </c>
      <c r="K15" s="451">
        <v>46026</v>
      </c>
      <c r="L15" s="448" t="s">
        <v>143</v>
      </c>
      <c r="M15" s="448" t="s">
        <v>3324</v>
      </c>
    </row>
    <row r="16" spans="1:13" ht="140">
      <c r="A16" s="448">
        <v>15</v>
      </c>
      <c r="B16" s="448" t="s">
        <v>3338</v>
      </c>
      <c r="C16" s="448" t="s">
        <v>3321</v>
      </c>
      <c r="D16" s="448" t="s">
        <v>3322</v>
      </c>
      <c r="E16" s="448">
        <v>133.19999999999999</v>
      </c>
      <c r="F16" s="448" t="s">
        <v>842</v>
      </c>
      <c r="G16" s="448" t="s">
        <v>3323</v>
      </c>
      <c r="H16" s="449">
        <v>1558.44</v>
      </c>
      <c r="I16" s="448" t="s">
        <v>107</v>
      </c>
      <c r="J16" s="448" t="s">
        <v>48</v>
      </c>
      <c r="K16" s="451">
        <v>46026</v>
      </c>
      <c r="L16" s="448" t="s">
        <v>143</v>
      </c>
      <c r="M16" s="448" t="s">
        <v>3324</v>
      </c>
    </row>
    <row r="17" spans="1:13" ht="140">
      <c r="A17" s="448">
        <v>16</v>
      </c>
      <c r="B17" s="448" t="s">
        <v>3339</v>
      </c>
      <c r="C17" s="448" t="s">
        <v>3321</v>
      </c>
      <c r="D17" s="448" t="s">
        <v>3322</v>
      </c>
      <c r="E17" s="450">
        <v>3102</v>
      </c>
      <c r="F17" s="448" t="s">
        <v>842</v>
      </c>
      <c r="G17" s="448" t="s">
        <v>3323</v>
      </c>
      <c r="H17" s="449">
        <v>1954.26</v>
      </c>
      <c r="I17" s="448" t="s">
        <v>107</v>
      </c>
      <c r="J17" s="448" t="s">
        <v>48</v>
      </c>
      <c r="K17" s="451">
        <v>46026</v>
      </c>
      <c r="L17" s="448" t="s">
        <v>143</v>
      </c>
      <c r="M17" s="448" t="s">
        <v>3324</v>
      </c>
    </row>
    <row r="18" spans="1:13" ht="140">
      <c r="A18" s="448">
        <v>17</v>
      </c>
      <c r="B18" s="448" t="s">
        <v>3340</v>
      </c>
      <c r="C18" s="448" t="s">
        <v>3321</v>
      </c>
      <c r="D18" s="448" t="s">
        <v>3322</v>
      </c>
      <c r="E18" s="448">
        <v>277.2</v>
      </c>
      <c r="F18" s="448" t="s">
        <v>842</v>
      </c>
      <c r="G18" s="448" t="s">
        <v>3323</v>
      </c>
      <c r="H18" s="449">
        <v>2123.35</v>
      </c>
      <c r="I18" s="448" t="s">
        <v>107</v>
      </c>
      <c r="J18" s="448" t="s">
        <v>48</v>
      </c>
      <c r="K18" s="451">
        <v>46026</v>
      </c>
      <c r="L18" s="448" t="s">
        <v>143</v>
      </c>
      <c r="M18" s="448" t="s">
        <v>3324</v>
      </c>
    </row>
    <row r="19" spans="1:13" ht="98">
      <c r="A19" s="448">
        <v>18</v>
      </c>
      <c r="B19" s="448" t="s">
        <v>3341</v>
      </c>
      <c r="C19" s="448" t="s">
        <v>3321</v>
      </c>
      <c r="D19" s="448" t="s">
        <v>3322</v>
      </c>
      <c r="E19" s="450">
        <v>2924.04</v>
      </c>
      <c r="F19" s="448" t="s">
        <v>842</v>
      </c>
      <c r="G19" s="448" t="s">
        <v>3323</v>
      </c>
      <c r="H19" s="449">
        <v>68656.460000000006</v>
      </c>
      <c r="I19" s="448" t="s">
        <v>107</v>
      </c>
      <c r="J19" s="448" t="s">
        <v>48</v>
      </c>
      <c r="K19" s="451">
        <v>46026</v>
      </c>
      <c r="L19" s="448" t="s">
        <v>143</v>
      </c>
      <c r="M19" s="448" t="s">
        <v>3324</v>
      </c>
    </row>
    <row r="20" spans="1:13" ht="126">
      <c r="A20" s="448">
        <v>19</v>
      </c>
      <c r="B20" s="448" t="s">
        <v>3342</v>
      </c>
      <c r="C20" s="448" t="s">
        <v>3321</v>
      </c>
      <c r="D20" s="448" t="s">
        <v>3322</v>
      </c>
      <c r="E20" s="450">
        <v>2028.8</v>
      </c>
      <c r="F20" s="448" t="s">
        <v>842</v>
      </c>
      <c r="G20" s="448" t="s">
        <v>3323</v>
      </c>
      <c r="H20" s="449">
        <v>35706.879999999997</v>
      </c>
      <c r="I20" s="448" t="s">
        <v>107</v>
      </c>
      <c r="J20" s="448" t="s">
        <v>48</v>
      </c>
      <c r="K20" s="451">
        <v>46026</v>
      </c>
      <c r="L20" s="448" t="s">
        <v>143</v>
      </c>
      <c r="M20" s="448" t="s">
        <v>3324</v>
      </c>
    </row>
    <row r="21" spans="1:13" ht="140">
      <c r="A21" s="448">
        <v>20</v>
      </c>
      <c r="B21" s="448" t="s">
        <v>3343</v>
      </c>
      <c r="C21" s="448" t="s">
        <v>3321</v>
      </c>
      <c r="D21" s="448" t="s">
        <v>3322</v>
      </c>
      <c r="E21" s="448">
        <v>578.64</v>
      </c>
      <c r="F21" s="448" t="s">
        <v>842</v>
      </c>
      <c r="G21" s="448" t="s">
        <v>3323</v>
      </c>
      <c r="H21" s="449">
        <v>16676.400000000001</v>
      </c>
      <c r="I21" s="448" t="s">
        <v>107</v>
      </c>
      <c r="J21" s="448" t="s">
        <v>48</v>
      </c>
      <c r="K21" s="451">
        <v>46026</v>
      </c>
      <c r="L21" s="448" t="s">
        <v>143</v>
      </c>
      <c r="M21" s="448" t="s">
        <v>3324</v>
      </c>
    </row>
    <row r="22" spans="1:13" ht="140">
      <c r="A22" s="448">
        <v>21</v>
      </c>
      <c r="B22" s="448" t="s">
        <v>3344</v>
      </c>
      <c r="C22" s="448" t="s">
        <v>3321</v>
      </c>
      <c r="D22" s="448" t="s">
        <v>3322</v>
      </c>
      <c r="E22" s="448">
        <v>192.6</v>
      </c>
      <c r="F22" s="448" t="s">
        <v>842</v>
      </c>
      <c r="G22" s="448" t="s">
        <v>3323</v>
      </c>
      <c r="H22" s="449">
        <v>2253.42</v>
      </c>
      <c r="I22" s="448" t="s">
        <v>107</v>
      </c>
      <c r="J22" s="448" t="s">
        <v>48</v>
      </c>
      <c r="K22" s="451">
        <v>46026</v>
      </c>
      <c r="L22" s="448" t="s">
        <v>143</v>
      </c>
      <c r="M22" s="448" t="s">
        <v>3324</v>
      </c>
    </row>
    <row r="23" spans="1:13" ht="126">
      <c r="A23" s="448">
        <v>22</v>
      </c>
      <c r="B23" s="448" t="s">
        <v>3345</v>
      </c>
      <c r="C23" s="448" t="s">
        <v>3321</v>
      </c>
      <c r="D23" s="448" t="s">
        <v>3322</v>
      </c>
      <c r="E23" s="450">
        <v>7524</v>
      </c>
      <c r="F23" s="448" t="s">
        <v>842</v>
      </c>
      <c r="G23" s="448" t="s">
        <v>3323</v>
      </c>
      <c r="H23" s="449">
        <v>4740.12</v>
      </c>
      <c r="I23" s="448" t="s">
        <v>107</v>
      </c>
      <c r="J23" s="448" t="s">
        <v>48</v>
      </c>
      <c r="K23" s="451">
        <v>46026</v>
      </c>
      <c r="L23" s="448" t="s">
        <v>143</v>
      </c>
      <c r="M23" s="448" t="s">
        <v>3324</v>
      </c>
    </row>
    <row r="24" spans="1:13" ht="140">
      <c r="A24" s="448">
        <v>23</v>
      </c>
      <c r="B24" s="448" t="s">
        <v>3346</v>
      </c>
      <c r="C24" s="448" t="s">
        <v>3321</v>
      </c>
      <c r="D24" s="448" t="s">
        <v>3322</v>
      </c>
      <c r="E24" s="448">
        <v>698.52</v>
      </c>
      <c r="F24" s="448" t="s">
        <v>842</v>
      </c>
      <c r="G24" s="448" t="s">
        <v>3323</v>
      </c>
      <c r="H24" s="449">
        <v>5350.66</v>
      </c>
      <c r="I24" s="448" t="s">
        <v>107</v>
      </c>
      <c r="J24" s="448" t="s">
        <v>48</v>
      </c>
      <c r="K24" s="451">
        <v>46026</v>
      </c>
      <c r="L24" s="448" t="s">
        <v>143</v>
      </c>
      <c r="M24" s="448" t="s">
        <v>3324</v>
      </c>
    </row>
    <row r="25" spans="1:13" ht="112">
      <c r="A25" s="448">
        <v>24</v>
      </c>
      <c r="B25" s="448" t="s">
        <v>3347</v>
      </c>
      <c r="C25" s="448" t="s">
        <v>3321</v>
      </c>
      <c r="D25" s="448" t="s">
        <v>3322</v>
      </c>
      <c r="E25" s="450">
        <v>4016.28</v>
      </c>
      <c r="F25" s="448" t="s">
        <v>842</v>
      </c>
      <c r="G25" s="448" t="s">
        <v>3323</v>
      </c>
      <c r="H25" s="449">
        <v>94302.25</v>
      </c>
      <c r="I25" s="448" t="s">
        <v>107</v>
      </c>
      <c r="J25" s="448" t="s">
        <v>48</v>
      </c>
      <c r="K25" s="451">
        <v>46026</v>
      </c>
      <c r="L25" s="448" t="s">
        <v>143</v>
      </c>
      <c r="M25" s="448" t="s">
        <v>3324</v>
      </c>
    </row>
    <row r="26" spans="1:13" ht="140">
      <c r="A26" s="448">
        <v>25</v>
      </c>
      <c r="B26" s="448" t="s">
        <v>3348</v>
      </c>
      <c r="C26" s="448" t="s">
        <v>3321</v>
      </c>
      <c r="D26" s="448" t="s">
        <v>3322</v>
      </c>
      <c r="E26" s="450">
        <v>1764.96</v>
      </c>
      <c r="F26" s="448" t="s">
        <v>842</v>
      </c>
      <c r="G26" s="448" t="s">
        <v>3323</v>
      </c>
      <c r="H26" s="449">
        <v>31063.3</v>
      </c>
      <c r="I26" s="448" t="s">
        <v>107</v>
      </c>
      <c r="J26" s="448" t="s">
        <v>48</v>
      </c>
      <c r="K26" s="451">
        <v>46026</v>
      </c>
      <c r="L26" s="448" t="s">
        <v>143</v>
      </c>
      <c r="M26" s="448" t="s">
        <v>3324</v>
      </c>
    </row>
    <row r="27" spans="1:13" ht="154">
      <c r="A27" s="448">
        <v>26</v>
      </c>
      <c r="B27" s="448" t="s">
        <v>3349</v>
      </c>
      <c r="C27" s="448" t="s">
        <v>3321</v>
      </c>
      <c r="D27" s="448" t="s">
        <v>3322</v>
      </c>
      <c r="E27" s="450">
        <v>1790.4</v>
      </c>
      <c r="F27" s="448" t="s">
        <v>842</v>
      </c>
      <c r="G27" s="448" t="s">
        <v>3323</v>
      </c>
      <c r="H27" s="449">
        <v>20947.68</v>
      </c>
      <c r="I27" s="448" t="s">
        <v>107</v>
      </c>
      <c r="J27" s="448" t="s">
        <v>48</v>
      </c>
      <c r="K27" s="451">
        <v>46026</v>
      </c>
      <c r="L27" s="448" t="s">
        <v>143</v>
      </c>
      <c r="M27" s="448" t="s">
        <v>3324</v>
      </c>
    </row>
    <row r="28" spans="1:13" ht="140">
      <c r="A28" s="448">
        <v>27</v>
      </c>
      <c r="B28" s="448" t="s">
        <v>3350</v>
      </c>
      <c r="C28" s="448" t="s">
        <v>3321</v>
      </c>
      <c r="D28" s="448" t="s">
        <v>3322</v>
      </c>
      <c r="E28" s="448">
        <v>175.56</v>
      </c>
      <c r="F28" s="448" t="s">
        <v>842</v>
      </c>
      <c r="G28" s="448" t="s">
        <v>3323</v>
      </c>
      <c r="H28" s="449">
        <v>110.6</v>
      </c>
      <c r="I28" s="448" t="s">
        <v>107</v>
      </c>
      <c r="J28" s="448" t="s">
        <v>48</v>
      </c>
      <c r="K28" s="451">
        <v>46026</v>
      </c>
      <c r="L28" s="448" t="s">
        <v>143</v>
      </c>
      <c r="M28" s="448" t="s">
        <v>3324</v>
      </c>
    </row>
    <row r="29" spans="1:13" ht="154">
      <c r="A29" s="448">
        <v>28</v>
      </c>
      <c r="B29" s="448" t="s">
        <v>3351</v>
      </c>
      <c r="C29" s="448" t="s">
        <v>3321</v>
      </c>
      <c r="D29" s="448" t="s">
        <v>3322</v>
      </c>
      <c r="E29" s="450">
        <v>1052.4000000000001</v>
      </c>
      <c r="F29" s="448" t="s">
        <v>842</v>
      </c>
      <c r="G29" s="448" t="s">
        <v>3323</v>
      </c>
      <c r="H29" s="449">
        <v>8061.38</v>
      </c>
      <c r="I29" s="448" t="s">
        <v>107</v>
      </c>
      <c r="J29" s="448" t="s">
        <v>48</v>
      </c>
      <c r="K29" s="451">
        <v>46026</v>
      </c>
      <c r="L29" s="448" t="s">
        <v>143</v>
      </c>
      <c r="M29" s="448" t="s">
        <v>3324</v>
      </c>
    </row>
    <row r="30" spans="1:13" ht="112">
      <c r="A30" s="448">
        <v>29</v>
      </c>
      <c r="B30" s="448" t="s">
        <v>3352</v>
      </c>
      <c r="C30" s="448" t="s">
        <v>3321</v>
      </c>
      <c r="D30" s="448" t="s">
        <v>3322</v>
      </c>
      <c r="E30" s="450">
        <v>2462.4</v>
      </c>
      <c r="F30" s="448" t="s">
        <v>842</v>
      </c>
      <c r="G30" s="448" t="s">
        <v>3323</v>
      </c>
      <c r="H30" s="449">
        <v>57817.15</v>
      </c>
      <c r="I30" s="448" t="s">
        <v>107</v>
      </c>
      <c r="J30" s="448" t="s">
        <v>48</v>
      </c>
      <c r="K30" s="451">
        <v>46026</v>
      </c>
      <c r="L30" s="448" t="s">
        <v>143</v>
      </c>
      <c r="M30" s="448" t="s">
        <v>3324</v>
      </c>
    </row>
    <row r="31" spans="1:13" ht="126">
      <c r="A31" s="448">
        <v>30</v>
      </c>
      <c r="B31" s="448" t="s">
        <v>3353</v>
      </c>
      <c r="C31" s="448" t="s">
        <v>3321</v>
      </c>
      <c r="D31" s="448" t="s">
        <v>3322</v>
      </c>
      <c r="E31" s="450">
        <v>1261.92</v>
      </c>
      <c r="F31" s="448" t="s">
        <v>842</v>
      </c>
      <c r="G31" s="448" t="s">
        <v>3323</v>
      </c>
      <c r="H31" s="449">
        <v>53858.75</v>
      </c>
      <c r="I31" s="448" t="s">
        <v>107</v>
      </c>
      <c r="J31" s="448" t="s">
        <v>48</v>
      </c>
      <c r="K31" s="451">
        <v>46026</v>
      </c>
      <c r="L31" s="448" t="s">
        <v>143</v>
      </c>
      <c r="M31" s="448" t="s">
        <v>3324</v>
      </c>
    </row>
    <row r="32" spans="1:13" ht="140">
      <c r="A32" s="448">
        <v>31</v>
      </c>
      <c r="B32" s="448" t="s">
        <v>3354</v>
      </c>
      <c r="C32" s="448" t="s">
        <v>3321</v>
      </c>
      <c r="D32" s="448" t="s">
        <v>3322</v>
      </c>
      <c r="E32" s="448">
        <v>423.36</v>
      </c>
      <c r="F32" s="448" t="s">
        <v>842</v>
      </c>
      <c r="G32" s="448" t="s">
        <v>3323</v>
      </c>
      <c r="H32" s="449">
        <v>7451.14</v>
      </c>
      <c r="I32" s="448" t="s">
        <v>107</v>
      </c>
      <c r="J32" s="448" t="s">
        <v>48</v>
      </c>
      <c r="K32" s="451">
        <v>46026</v>
      </c>
      <c r="L32" s="448" t="s">
        <v>143</v>
      </c>
      <c r="M32" s="448" t="s">
        <v>3324</v>
      </c>
    </row>
    <row r="33" spans="1:13" ht="154">
      <c r="A33" s="448">
        <v>32</v>
      </c>
      <c r="B33" s="448" t="s">
        <v>3355</v>
      </c>
      <c r="C33" s="448" t="s">
        <v>3321</v>
      </c>
      <c r="D33" s="448" t="s">
        <v>3322</v>
      </c>
      <c r="E33" s="450">
        <v>1641.84</v>
      </c>
      <c r="F33" s="448" t="s">
        <v>842</v>
      </c>
      <c r="G33" s="448" t="s">
        <v>3323</v>
      </c>
      <c r="H33" s="449">
        <v>19209.53</v>
      </c>
      <c r="I33" s="448" t="s">
        <v>107</v>
      </c>
      <c r="J33" s="448" t="s">
        <v>48</v>
      </c>
      <c r="K33" s="451">
        <v>46026</v>
      </c>
      <c r="L33" s="448" t="s">
        <v>143</v>
      </c>
      <c r="M33" s="448" t="s">
        <v>3324</v>
      </c>
    </row>
    <row r="34" spans="1:13" ht="140">
      <c r="A34" s="448">
        <v>33</v>
      </c>
      <c r="B34" s="448" t="s">
        <v>3356</v>
      </c>
      <c r="C34" s="448" t="s">
        <v>3321</v>
      </c>
      <c r="D34" s="448" t="s">
        <v>3322</v>
      </c>
      <c r="E34" s="450">
        <v>5782.52</v>
      </c>
      <c r="F34" s="448" t="s">
        <v>842</v>
      </c>
      <c r="G34" s="448" t="s">
        <v>3323</v>
      </c>
      <c r="H34" s="449">
        <v>3642.99</v>
      </c>
      <c r="I34" s="448" t="s">
        <v>107</v>
      </c>
      <c r="J34" s="448" t="s">
        <v>48</v>
      </c>
      <c r="K34" s="451">
        <v>46026</v>
      </c>
      <c r="L34" s="448" t="s">
        <v>143</v>
      </c>
      <c r="M34" s="448" t="s">
        <v>3324</v>
      </c>
    </row>
    <row r="35" spans="1:13" ht="154">
      <c r="A35" s="448">
        <v>34</v>
      </c>
      <c r="B35" s="448" t="s">
        <v>3357</v>
      </c>
      <c r="C35" s="448" t="s">
        <v>3321</v>
      </c>
      <c r="D35" s="448" t="s">
        <v>3322</v>
      </c>
      <c r="E35" s="450">
        <v>1016.16</v>
      </c>
      <c r="F35" s="448" t="s">
        <v>842</v>
      </c>
      <c r="G35" s="448" t="s">
        <v>3323</v>
      </c>
      <c r="H35" s="449">
        <v>7783.79</v>
      </c>
      <c r="I35" s="448" t="s">
        <v>107</v>
      </c>
      <c r="J35" s="448" t="s">
        <v>48</v>
      </c>
      <c r="K35" s="451">
        <v>46026</v>
      </c>
      <c r="L35" s="448" t="s">
        <v>143</v>
      </c>
      <c r="M35" s="448" t="s">
        <v>3324</v>
      </c>
    </row>
    <row r="36" spans="1:13" ht="98">
      <c r="A36" s="448">
        <v>35</v>
      </c>
      <c r="B36" s="448" t="s">
        <v>3358</v>
      </c>
      <c r="C36" s="448" t="s">
        <v>3321</v>
      </c>
      <c r="D36" s="448" t="s">
        <v>3322</v>
      </c>
      <c r="E36" s="450">
        <v>3308.16</v>
      </c>
      <c r="F36" s="448" t="s">
        <v>842</v>
      </c>
      <c r="G36" s="448" t="s">
        <v>3323</v>
      </c>
      <c r="H36" s="449">
        <v>77675.600000000006</v>
      </c>
      <c r="I36" s="448" t="s">
        <v>107</v>
      </c>
      <c r="J36" s="448" t="s">
        <v>48</v>
      </c>
      <c r="K36" s="451">
        <v>46026</v>
      </c>
      <c r="L36" s="448" t="s">
        <v>143</v>
      </c>
      <c r="M36" s="448" t="s">
        <v>3324</v>
      </c>
    </row>
    <row r="37" spans="1:13" ht="126">
      <c r="A37" s="448">
        <v>36</v>
      </c>
      <c r="B37" s="448" t="s">
        <v>3359</v>
      </c>
      <c r="C37" s="448" t="s">
        <v>3321</v>
      </c>
      <c r="D37" s="448" t="s">
        <v>3322</v>
      </c>
      <c r="E37" s="450">
        <v>1786.92</v>
      </c>
      <c r="F37" s="448" t="s">
        <v>842</v>
      </c>
      <c r="G37" s="448" t="s">
        <v>3323</v>
      </c>
      <c r="H37" s="449">
        <v>31449.79</v>
      </c>
      <c r="I37" s="448" t="s">
        <v>107</v>
      </c>
      <c r="J37" s="448" t="s">
        <v>48</v>
      </c>
      <c r="K37" s="451">
        <v>46026</v>
      </c>
      <c r="L37" s="448" t="s">
        <v>143</v>
      </c>
      <c r="M37" s="448" t="s">
        <v>3324</v>
      </c>
    </row>
    <row r="38" spans="1:13" ht="140">
      <c r="A38" s="448">
        <v>37</v>
      </c>
      <c r="B38" s="448" t="s">
        <v>3360</v>
      </c>
      <c r="C38" s="448" t="s">
        <v>3321</v>
      </c>
      <c r="D38" s="448" t="s">
        <v>3322</v>
      </c>
      <c r="E38" s="448">
        <v>402.84</v>
      </c>
      <c r="F38" s="448" t="s">
        <v>842</v>
      </c>
      <c r="G38" s="448" t="s">
        <v>3323</v>
      </c>
      <c r="H38" s="449">
        <v>4713.2299999999996</v>
      </c>
      <c r="I38" s="448" t="s">
        <v>107</v>
      </c>
      <c r="J38" s="448" t="s">
        <v>48</v>
      </c>
      <c r="K38" s="451">
        <v>46026</v>
      </c>
      <c r="L38" s="448" t="s">
        <v>143</v>
      </c>
      <c r="M38" s="448" t="s">
        <v>3324</v>
      </c>
    </row>
    <row r="39" spans="1:13" ht="126">
      <c r="A39" s="448">
        <v>38</v>
      </c>
      <c r="B39" s="448" t="s">
        <v>3361</v>
      </c>
      <c r="C39" s="448" t="s">
        <v>3321</v>
      </c>
      <c r="D39" s="448" t="s">
        <v>3322</v>
      </c>
      <c r="E39" s="450">
        <v>4133.3999999999996</v>
      </c>
      <c r="F39" s="448" t="s">
        <v>842</v>
      </c>
      <c r="G39" s="448" t="s">
        <v>3323</v>
      </c>
      <c r="H39" s="449">
        <v>2604.04</v>
      </c>
      <c r="I39" s="448" t="s">
        <v>107</v>
      </c>
      <c r="J39" s="448" t="s">
        <v>48</v>
      </c>
      <c r="K39" s="451">
        <v>46026</v>
      </c>
      <c r="L39" s="448" t="s">
        <v>143</v>
      </c>
      <c r="M39" s="448" t="s">
        <v>3324</v>
      </c>
    </row>
    <row r="40" spans="1:13" ht="140">
      <c r="A40" s="448">
        <v>39</v>
      </c>
      <c r="B40" s="448" t="s">
        <v>3362</v>
      </c>
      <c r="C40" s="448" t="s">
        <v>3321</v>
      </c>
      <c r="D40" s="448" t="s">
        <v>3322</v>
      </c>
      <c r="E40" s="448">
        <v>940.68</v>
      </c>
      <c r="F40" s="448" t="s">
        <v>842</v>
      </c>
      <c r="G40" s="448" t="s">
        <v>3323</v>
      </c>
      <c r="H40" s="449">
        <v>7205.61</v>
      </c>
      <c r="I40" s="448" t="s">
        <v>107</v>
      </c>
      <c r="J40" s="448" t="s">
        <v>48</v>
      </c>
      <c r="K40" s="451">
        <v>46026</v>
      </c>
      <c r="L40" s="448" t="s">
        <v>143</v>
      </c>
      <c r="M40" s="448" t="s">
        <v>3324</v>
      </c>
    </row>
    <row r="41" spans="1:13" ht="126">
      <c r="A41" s="448">
        <v>40</v>
      </c>
      <c r="B41" s="448" t="s">
        <v>3363</v>
      </c>
      <c r="C41" s="448" t="s">
        <v>3321</v>
      </c>
      <c r="D41" s="448" t="s">
        <v>3322</v>
      </c>
      <c r="E41" s="450">
        <v>9112.7999999999993</v>
      </c>
      <c r="F41" s="448" t="s">
        <v>842</v>
      </c>
      <c r="G41" s="448" t="s">
        <v>3323</v>
      </c>
      <c r="H41" s="449">
        <v>213968.54</v>
      </c>
      <c r="I41" s="448" t="s">
        <v>107</v>
      </c>
      <c r="J41" s="448" t="s">
        <v>48</v>
      </c>
      <c r="K41" s="451">
        <v>46026</v>
      </c>
      <c r="L41" s="448" t="s">
        <v>143</v>
      </c>
      <c r="M41" s="448" t="s">
        <v>3324</v>
      </c>
    </row>
    <row r="42" spans="1:13" ht="154">
      <c r="A42" s="448">
        <v>41</v>
      </c>
      <c r="B42" s="448" t="s">
        <v>3364</v>
      </c>
      <c r="C42" s="448" t="s">
        <v>3321</v>
      </c>
      <c r="D42" s="448" t="s">
        <v>3322</v>
      </c>
      <c r="E42" s="448">
        <v>788.4</v>
      </c>
      <c r="F42" s="448" t="s">
        <v>842</v>
      </c>
      <c r="G42" s="448" t="s">
        <v>3323</v>
      </c>
      <c r="H42" s="449">
        <v>13875.84</v>
      </c>
      <c r="I42" s="448" t="s">
        <v>107</v>
      </c>
      <c r="J42" s="448" t="s">
        <v>48</v>
      </c>
      <c r="K42" s="451">
        <v>46026</v>
      </c>
      <c r="L42" s="448" t="s">
        <v>143</v>
      </c>
      <c r="M42" s="448" t="s">
        <v>3324</v>
      </c>
    </row>
    <row r="43" spans="1:13" ht="168">
      <c r="A43" s="448">
        <v>42</v>
      </c>
      <c r="B43" s="448" t="s">
        <v>3365</v>
      </c>
      <c r="C43" s="448" t="s">
        <v>3321</v>
      </c>
      <c r="D43" s="448" t="s">
        <v>3322</v>
      </c>
      <c r="E43" s="450">
        <v>4008.36</v>
      </c>
      <c r="F43" s="448" t="s">
        <v>842</v>
      </c>
      <c r="G43" s="448" t="s">
        <v>3323</v>
      </c>
      <c r="H43" s="449">
        <v>46897.81</v>
      </c>
      <c r="I43" s="448" t="s">
        <v>107</v>
      </c>
      <c r="J43" s="448" t="s">
        <v>48</v>
      </c>
      <c r="K43" s="451">
        <v>46026</v>
      </c>
      <c r="L43" s="448" t="s">
        <v>143</v>
      </c>
      <c r="M43" s="448" t="s">
        <v>3324</v>
      </c>
    </row>
    <row r="44" spans="1:13" ht="154">
      <c r="A44" s="448">
        <v>43</v>
      </c>
      <c r="B44" s="448" t="s">
        <v>3366</v>
      </c>
      <c r="C44" s="448" t="s">
        <v>3321</v>
      </c>
      <c r="D44" s="448" t="s">
        <v>3322</v>
      </c>
      <c r="E44" s="450">
        <v>6476.88</v>
      </c>
      <c r="F44" s="448" t="s">
        <v>842</v>
      </c>
      <c r="G44" s="448" t="s">
        <v>3323</v>
      </c>
      <c r="H44" s="449">
        <v>4080.43</v>
      </c>
      <c r="I44" s="448" t="s">
        <v>107</v>
      </c>
      <c r="J44" s="448" t="s">
        <v>48</v>
      </c>
      <c r="K44" s="451">
        <v>46026</v>
      </c>
      <c r="L44" s="448" t="s">
        <v>143</v>
      </c>
      <c r="M44" s="448" t="s">
        <v>3324</v>
      </c>
    </row>
    <row r="45" spans="1:13" ht="126">
      <c r="A45" s="448">
        <v>44</v>
      </c>
      <c r="B45" s="448" t="s">
        <v>3367</v>
      </c>
      <c r="C45" s="448" t="s">
        <v>3321</v>
      </c>
      <c r="D45" s="448" t="s">
        <v>3322</v>
      </c>
      <c r="E45" s="450">
        <v>2163.6</v>
      </c>
      <c r="F45" s="448" t="s">
        <v>842</v>
      </c>
      <c r="G45" s="448" t="s">
        <v>3323</v>
      </c>
      <c r="H45" s="449">
        <v>16573.18</v>
      </c>
      <c r="I45" s="448" t="s">
        <v>107</v>
      </c>
      <c r="J45" s="448" t="s">
        <v>48</v>
      </c>
      <c r="K45" s="451">
        <v>46026</v>
      </c>
      <c r="L45" s="448" t="s">
        <v>143</v>
      </c>
      <c r="M45" s="448" t="s">
        <v>3324</v>
      </c>
    </row>
    <row r="46" spans="1:13" ht="112">
      <c r="A46" s="448">
        <v>45</v>
      </c>
      <c r="B46" s="448" t="s">
        <v>3368</v>
      </c>
      <c r="C46" s="448" t="s">
        <v>3321</v>
      </c>
      <c r="D46" s="448" t="s">
        <v>3322</v>
      </c>
      <c r="E46" s="448">
        <v>974.16</v>
      </c>
      <c r="F46" s="448" t="s">
        <v>842</v>
      </c>
      <c r="G46" s="448" t="s">
        <v>3323</v>
      </c>
      <c r="H46" s="449">
        <v>22873.279999999999</v>
      </c>
      <c r="I46" s="448" t="s">
        <v>107</v>
      </c>
      <c r="J46" s="448" t="s">
        <v>48</v>
      </c>
      <c r="K46" s="451">
        <v>46026</v>
      </c>
      <c r="L46" s="448" t="s">
        <v>143</v>
      </c>
      <c r="M46" s="448" t="s">
        <v>3324</v>
      </c>
    </row>
    <row r="47" spans="1:13" ht="140">
      <c r="A47" s="448">
        <v>46</v>
      </c>
      <c r="B47" s="448" t="s">
        <v>3369</v>
      </c>
      <c r="C47" s="448" t="s">
        <v>3321</v>
      </c>
      <c r="D47" s="448" t="s">
        <v>3322</v>
      </c>
      <c r="E47" s="448">
        <v>282.95999999999998</v>
      </c>
      <c r="F47" s="448" t="s">
        <v>842</v>
      </c>
      <c r="G47" s="448" t="s">
        <v>3323</v>
      </c>
      <c r="H47" s="449">
        <v>4980.1000000000004</v>
      </c>
      <c r="I47" s="448" t="s">
        <v>107</v>
      </c>
      <c r="J47" s="448" t="s">
        <v>48</v>
      </c>
      <c r="K47" s="451">
        <v>46026</v>
      </c>
      <c r="L47" s="448" t="s">
        <v>143</v>
      </c>
      <c r="M47" s="448" t="s">
        <v>3324</v>
      </c>
    </row>
    <row r="48" spans="1:13" ht="154">
      <c r="A48" s="448">
        <v>47</v>
      </c>
      <c r="B48" s="448" t="s">
        <v>3370</v>
      </c>
      <c r="C48" s="448" t="s">
        <v>3321</v>
      </c>
      <c r="D48" s="448" t="s">
        <v>3322</v>
      </c>
      <c r="E48" s="448">
        <v>838.56</v>
      </c>
      <c r="F48" s="448" t="s">
        <v>842</v>
      </c>
      <c r="G48" s="448" t="s">
        <v>3323</v>
      </c>
      <c r="H48" s="449">
        <v>9811.15</v>
      </c>
      <c r="I48" s="448" t="s">
        <v>107</v>
      </c>
      <c r="J48" s="448" t="s">
        <v>48</v>
      </c>
      <c r="K48" s="451">
        <v>46026</v>
      </c>
      <c r="L48" s="448" t="s">
        <v>143</v>
      </c>
      <c r="M48" s="448" t="s">
        <v>3324</v>
      </c>
    </row>
    <row r="49" spans="1:13" ht="154">
      <c r="A49" s="448">
        <v>48</v>
      </c>
      <c r="B49" s="448" t="s">
        <v>3371</v>
      </c>
      <c r="C49" s="448" t="s">
        <v>3321</v>
      </c>
      <c r="D49" s="448" t="s">
        <v>3322</v>
      </c>
      <c r="E49" s="448">
        <v>286.56</v>
      </c>
      <c r="F49" s="448" t="s">
        <v>842</v>
      </c>
      <c r="G49" s="448" t="s">
        <v>3323</v>
      </c>
      <c r="H49" s="449">
        <v>2195.0500000000002</v>
      </c>
      <c r="I49" s="448" t="s">
        <v>107</v>
      </c>
      <c r="J49" s="448" t="s">
        <v>48</v>
      </c>
      <c r="K49" s="451">
        <v>46026</v>
      </c>
      <c r="L49" s="448" t="s">
        <v>143</v>
      </c>
      <c r="M49" s="448" t="s">
        <v>3324</v>
      </c>
    </row>
    <row r="50" spans="1:13" ht="112">
      <c r="A50" s="448">
        <v>49</v>
      </c>
      <c r="B50" s="448" t="s">
        <v>3372</v>
      </c>
      <c r="C50" s="448" t="s">
        <v>3321</v>
      </c>
      <c r="D50" s="448" t="s">
        <v>3322</v>
      </c>
      <c r="E50" s="450">
        <v>3024.96</v>
      </c>
      <c r="F50" s="448" t="s">
        <v>842</v>
      </c>
      <c r="G50" s="448" t="s">
        <v>3323</v>
      </c>
      <c r="H50" s="449">
        <v>71026.06</v>
      </c>
      <c r="I50" s="448" t="s">
        <v>107</v>
      </c>
      <c r="J50" s="448" t="s">
        <v>48</v>
      </c>
      <c r="K50" s="451">
        <v>46026</v>
      </c>
      <c r="L50" s="448" t="s">
        <v>143</v>
      </c>
      <c r="M50" s="448" t="s">
        <v>3324</v>
      </c>
    </row>
    <row r="51" spans="1:13" ht="140">
      <c r="A51" s="448">
        <v>50</v>
      </c>
      <c r="B51" s="448" t="s">
        <v>3373</v>
      </c>
      <c r="C51" s="448" t="s">
        <v>3321</v>
      </c>
      <c r="D51" s="448" t="s">
        <v>3322</v>
      </c>
      <c r="E51" s="448">
        <v>598.91999999999996</v>
      </c>
      <c r="F51" s="448" t="s">
        <v>842</v>
      </c>
      <c r="G51" s="448" t="s">
        <v>3323</v>
      </c>
      <c r="H51" s="449">
        <v>10540.99</v>
      </c>
      <c r="I51" s="448" t="s">
        <v>107</v>
      </c>
      <c r="J51" s="448" t="s">
        <v>48</v>
      </c>
      <c r="K51" s="451">
        <v>46026</v>
      </c>
      <c r="L51" s="448" t="s">
        <v>143</v>
      </c>
      <c r="M51" s="448" t="s">
        <v>3324</v>
      </c>
    </row>
    <row r="52" spans="1:13" ht="154">
      <c r="A52" s="448">
        <v>51</v>
      </c>
      <c r="B52" s="448" t="s">
        <v>3374</v>
      </c>
      <c r="C52" s="448" t="s">
        <v>3321</v>
      </c>
      <c r="D52" s="448" t="s">
        <v>3322</v>
      </c>
      <c r="E52" s="448">
        <v>504</v>
      </c>
      <c r="F52" s="448" t="s">
        <v>842</v>
      </c>
      <c r="G52" s="448" t="s">
        <v>3323</v>
      </c>
      <c r="H52" s="449">
        <v>5896.8</v>
      </c>
      <c r="I52" s="448" t="s">
        <v>107</v>
      </c>
      <c r="J52" s="448" t="s">
        <v>48</v>
      </c>
      <c r="K52" s="451">
        <v>46026</v>
      </c>
      <c r="L52" s="448" t="s">
        <v>143</v>
      </c>
      <c r="M52" s="448" t="s">
        <v>3324</v>
      </c>
    </row>
    <row r="53" spans="1:13" ht="154">
      <c r="A53" s="448">
        <v>52</v>
      </c>
      <c r="B53" s="448" t="s">
        <v>3375</v>
      </c>
      <c r="C53" s="448" t="s">
        <v>3321</v>
      </c>
      <c r="D53" s="448" t="s">
        <v>3322</v>
      </c>
      <c r="E53" s="448">
        <v>612.96</v>
      </c>
      <c r="F53" s="448" t="s">
        <v>842</v>
      </c>
      <c r="G53" s="448" t="s">
        <v>3323</v>
      </c>
      <c r="H53" s="449">
        <v>4695.2700000000004</v>
      </c>
      <c r="I53" s="448" t="s">
        <v>107</v>
      </c>
      <c r="J53" s="448" t="s">
        <v>48</v>
      </c>
      <c r="K53" s="451">
        <v>46026</v>
      </c>
      <c r="L53" s="448" t="s">
        <v>143</v>
      </c>
      <c r="M53" s="448" t="s">
        <v>3324</v>
      </c>
    </row>
    <row r="54" spans="1:13" ht="112">
      <c r="A54" s="448">
        <v>53</v>
      </c>
      <c r="B54" s="448" t="s">
        <v>3376</v>
      </c>
      <c r="C54" s="448" t="s">
        <v>3321</v>
      </c>
      <c r="D54" s="448" t="s">
        <v>3322</v>
      </c>
      <c r="E54" s="450">
        <v>2190</v>
      </c>
      <c r="F54" s="448" t="s">
        <v>842</v>
      </c>
      <c r="G54" s="448" t="s">
        <v>3323</v>
      </c>
      <c r="H54" s="449">
        <v>51421.2</v>
      </c>
      <c r="I54" s="448" t="s">
        <v>107</v>
      </c>
      <c r="J54" s="448" t="s">
        <v>48</v>
      </c>
      <c r="K54" s="451">
        <v>46026</v>
      </c>
      <c r="L54" s="448" t="s">
        <v>143</v>
      </c>
      <c r="M54" s="448" t="s">
        <v>3324</v>
      </c>
    </row>
    <row r="55" spans="1:13" ht="140">
      <c r="A55" s="448">
        <v>54</v>
      </c>
      <c r="B55" s="448" t="s">
        <v>3377</v>
      </c>
      <c r="C55" s="448" t="s">
        <v>3321</v>
      </c>
      <c r="D55" s="448" t="s">
        <v>3322</v>
      </c>
      <c r="E55" s="450">
        <v>1185.72</v>
      </c>
      <c r="F55" s="448" t="s">
        <v>842</v>
      </c>
      <c r="G55" s="448" t="s">
        <v>3323</v>
      </c>
      <c r="H55" s="449">
        <v>20868.669999999998</v>
      </c>
      <c r="I55" s="448" t="s">
        <v>107</v>
      </c>
      <c r="J55" s="448" t="s">
        <v>48</v>
      </c>
      <c r="K55" s="451">
        <v>46026</v>
      </c>
      <c r="L55" s="448" t="s">
        <v>143</v>
      </c>
      <c r="M55" s="448" t="s">
        <v>3324</v>
      </c>
    </row>
    <row r="56" spans="1:13" ht="154">
      <c r="A56" s="448">
        <v>55</v>
      </c>
      <c r="B56" s="448" t="s">
        <v>3378</v>
      </c>
      <c r="C56" s="448" t="s">
        <v>3321</v>
      </c>
      <c r="D56" s="448" t="s">
        <v>3322</v>
      </c>
      <c r="E56" s="450">
        <v>1713.12</v>
      </c>
      <c r="F56" s="448" t="s">
        <v>842</v>
      </c>
      <c r="G56" s="448" t="s">
        <v>3323</v>
      </c>
      <c r="H56" s="449">
        <v>20043.5</v>
      </c>
      <c r="I56" s="448" t="s">
        <v>107</v>
      </c>
      <c r="J56" s="448" t="s">
        <v>48</v>
      </c>
      <c r="K56" s="451">
        <v>46026</v>
      </c>
      <c r="L56" s="448" t="s">
        <v>143</v>
      </c>
      <c r="M56" s="448" t="s">
        <v>3324</v>
      </c>
    </row>
    <row r="57" spans="1:13" ht="140">
      <c r="A57" s="448">
        <v>56</v>
      </c>
      <c r="B57" s="448" t="s">
        <v>3379</v>
      </c>
      <c r="C57" s="448" t="s">
        <v>3321</v>
      </c>
      <c r="D57" s="448" t="s">
        <v>3322</v>
      </c>
      <c r="E57" s="450">
        <v>1224</v>
      </c>
      <c r="F57" s="448" t="s">
        <v>842</v>
      </c>
      <c r="G57" s="448" t="s">
        <v>3323</v>
      </c>
      <c r="H57" s="449">
        <v>771.12</v>
      </c>
      <c r="I57" s="448" t="s">
        <v>107</v>
      </c>
      <c r="J57" s="448" t="s">
        <v>48</v>
      </c>
      <c r="K57" s="451">
        <v>46026</v>
      </c>
      <c r="L57" s="448" t="s">
        <v>143</v>
      </c>
      <c r="M57" s="448" t="s">
        <v>3324</v>
      </c>
    </row>
    <row r="58" spans="1:13" ht="154">
      <c r="A58" s="448">
        <v>57</v>
      </c>
      <c r="B58" s="448" t="s">
        <v>3380</v>
      </c>
      <c r="C58" s="448" t="s">
        <v>3321</v>
      </c>
      <c r="D58" s="448" t="s">
        <v>3322</v>
      </c>
      <c r="E58" s="448">
        <v>570.98</v>
      </c>
      <c r="F58" s="448" t="s">
        <v>842</v>
      </c>
      <c r="G58" s="448" t="s">
        <v>3323</v>
      </c>
      <c r="H58" s="449">
        <v>4373.71</v>
      </c>
      <c r="I58" s="448" t="s">
        <v>107</v>
      </c>
      <c r="J58" s="448" t="s">
        <v>48</v>
      </c>
      <c r="K58" s="451">
        <v>46026</v>
      </c>
      <c r="L58" s="448" t="s">
        <v>143</v>
      </c>
      <c r="M58" s="448" t="s">
        <v>3324</v>
      </c>
    </row>
    <row r="59" spans="1:13" ht="98">
      <c r="A59" s="448">
        <v>58</v>
      </c>
      <c r="B59" s="448" t="s">
        <v>3381</v>
      </c>
      <c r="C59" s="448" t="s">
        <v>3321</v>
      </c>
      <c r="D59" s="448" t="s">
        <v>3322</v>
      </c>
      <c r="E59" s="450">
        <v>1474.92</v>
      </c>
      <c r="F59" s="448" t="s">
        <v>842</v>
      </c>
      <c r="G59" s="448" t="s">
        <v>3323</v>
      </c>
      <c r="H59" s="449">
        <v>34631.120000000003</v>
      </c>
      <c r="I59" s="448" t="s">
        <v>107</v>
      </c>
      <c r="J59" s="448" t="s">
        <v>48</v>
      </c>
      <c r="K59" s="451">
        <v>46026</v>
      </c>
      <c r="L59" s="448" t="s">
        <v>143</v>
      </c>
      <c r="M59" s="448" t="s">
        <v>3324</v>
      </c>
    </row>
    <row r="60" spans="1:13" ht="126">
      <c r="A60" s="448">
        <v>59</v>
      </c>
      <c r="B60" s="448" t="s">
        <v>3382</v>
      </c>
      <c r="C60" s="448" t="s">
        <v>3321</v>
      </c>
      <c r="D60" s="448" t="s">
        <v>3322</v>
      </c>
      <c r="E60" s="448">
        <v>522</v>
      </c>
      <c r="F60" s="448" t="s">
        <v>842</v>
      </c>
      <c r="G60" s="448" t="s">
        <v>3323</v>
      </c>
      <c r="H60" s="449">
        <v>9187.2000000000007</v>
      </c>
      <c r="I60" s="448" t="s">
        <v>107</v>
      </c>
      <c r="J60" s="448" t="s">
        <v>48</v>
      </c>
      <c r="K60" s="451">
        <v>46026</v>
      </c>
      <c r="L60" s="448" t="s">
        <v>143</v>
      </c>
      <c r="M60" s="448" t="s">
        <v>3324</v>
      </c>
    </row>
    <row r="61" spans="1:13" ht="140">
      <c r="A61" s="448">
        <v>60</v>
      </c>
      <c r="B61" s="448" t="s">
        <v>3383</v>
      </c>
      <c r="C61" s="448" t="s">
        <v>3321</v>
      </c>
      <c r="D61" s="448" t="s">
        <v>3322</v>
      </c>
      <c r="E61" s="450">
        <v>1245.96</v>
      </c>
      <c r="F61" s="448" t="s">
        <v>842</v>
      </c>
      <c r="G61" s="448" t="s">
        <v>3323</v>
      </c>
      <c r="H61" s="449">
        <v>14577.73</v>
      </c>
      <c r="I61" s="448" t="s">
        <v>107</v>
      </c>
      <c r="J61" s="448" t="s">
        <v>48</v>
      </c>
      <c r="K61" s="451">
        <v>46026</v>
      </c>
      <c r="L61" s="448" t="s">
        <v>143</v>
      </c>
      <c r="M61" s="448" t="s">
        <v>3324</v>
      </c>
    </row>
    <row r="62" spans="1:13" ht="126">
      <c r="A62" s="448">
        <v>61</v>
      </c>
      <c r="B62" s="448" t="s">
        <v>3384</v>
      </c>
      <c r="C62" s="448" t="s">
        <v>3321</v>
      </c>
      <c r="D62" s="448" t="s">
        <v>3322</v>
      </c>
      <c r="E62" s="450">
        <v>2371.44</v>
      </c>
      <c r="F62" s="448" t="s">
        <v>842</v>
      </c>
      <c r="G62" s="448" t="s">
        <v>3323</v>
      </c>
      <c r="H62" s="449">
        <v>1494.01</v>
      </c>
      <c r="I62" s="448" t="s">
        <v>107</v>
      </c>
      <c r="J62" s="448" t="s">
        <v>48</v>
      </c>
      <c r="K62" s="451">
        <v>46026</v>
      </c>
      <c r="L62" s="448" t="s">
        <v>143</v>
      </c>
      <c r="M62" s="448" t="s">
        <v>3324</v>
      </c>
    </row>
    <row r="63" spans="1:13" ht="140">
      <c r="A63" s="448">
        <v>62</v>
      </c>
      <c r="B63" s="448" t="s">
        <v>3385</v>
      </c>
      <c r="C63" s="448" t="s">
        <v>3321</v>
      </c>
      <c r="D63" s="448" t="s">
        <v>3322</v>
      </c>
      <c r="E63" s="448">
        <v>305.88</v>
      </c>
      <c r="F63" s="448" t="s">
        <v>842</v>
      </c>
      <c r="G63" s="448" t="s">
        <v>3323</v>
      </c>
      <c r="H63" s="449">
        <v>2343.04</v>
      </c>
      <c r="I63" s="448" t="s">
        <v>107</v>
      </c>
      <c r="J63" s="448" t="s">
        <v>48</v>
      </c>
      <c r="K63" s="451">
        <v>46026</v>
      </c>
      <c r="L63" s="448" t="s">
        <v>143</v>
      </c>
      <c r="M63" s="448" t="s">
        <v>3324</v>
      </c>
    </row>
    <row r="64" spans="1:13" ht="98">
      <c r="A64" s="448">
        <v>63</v>
      </c>
      <c r="B64" s="448" t="s">
        <v>3386</v>
      </c>
      <c r="C64" s="448" t="s">
        <v>3321</v>
      </c>
      <c r="D64" s="448" t="s">
        <v>3322</v>
      </c>
      <c r="E64" s="450">
        <v>1338.24</v>
      </c>
      <c r="F64" s="448" t="s">
        <v>842</v>
      </c>
      <c r="G64" s="448" t="s">
        <v>3323</v>
      </c>
      <c r="H64" s="449">
        <v>31421.88</v>
      </c>
      <c r="I64" s="448" t="s">
        <v>107</v>
      </c>
      <c r="J64" s="448" t="s">
        <v>48</v>
      </c>
      <c r="K64" s="451">
        <v>46026</v>
      </c>
      <c r="L64" s="448" t="s">
        <v>143</v>
      </c>
      <c r="M64" s="448" t="s">
        <v>3324</v>
      </c>
    </row>
    <row r="65" spans="1:13" ht="126">
      <c r="A65" s="448">
        <v>64</v>
      </c>
      <c r="B65" s="448" t="s">
        <v>3387</v>
      </c>
      <c r="C65" s="448" t="s">
        <v>3321</v>
      </c>
      <c r="D65" s="448" t="s">
        <v>3322</v>
      </c>
      <c r="E65" s="448">
        <v>468.84</v>
      </c>
      <c r="F65" s="448" t="s">
        <v>842</v>
      </c>
      <c r="G65" s="448" t="s">
        <v>3323</v>
      </c>
      <c r="H65" s="449">
        <v>8251.58</v>
      </c>
      <c r="I65" s="448" t="s">
        <v>107</v>
      </c>
      <c r="J65" s="448" t="s">
        <v>48</v>
      </c>
      <c r="K65" s="451">
        <v>46026</v>
      </c>
      <c r="L65" s="448" t="s">
        <v>143</v>
      </c>
      <c r="M65" s="448" t="s">
        <v>3324</v>
      </c>
    </row>
    <row r="66" spans="1:13" ht="126">
      <c r="A66" s="448">
        <v>65</v>
      </c>
      <c r="B66" s="448" t="s">
        <v>3388</v>
      </c>
      <c r="C66" s="448" t="s">
        <v>3321</v>
      </c>
      <c r="D66" s="448" t="s">
        <v>3322</v>
      </c>
      <c r="E66" s="450">
        <v>1536.96</v>
      </c>
      <c r="F66" s="448" t="s">
        <v>842</v>
      </c>
      <c r="G66" s="448" t="s">
        <v>3323</v>
      </c>
      <c r="H66" s="449">
        <v>968.28</v>
      </c>
      <c r="I66" s="448" t="s">
        <v>107</v>
      </c>
      <c r="J66" s="448" t="s">
        <v>48</v>
      </c>
      <c r="K66" s="451">
        <v>46026</v>
      </c>
      <c r="L66" s="448" t="s">
        <v>143</v>
      </c>
      <c r="M66" s="448" t="s">
        <v>3324</v>
      </c>
    </row>
    <row r="67" spans="1:13" ht="140">
      <c r="A67" s="448">
        <v>66</v>
      </c>
      <c r="B67" s="448" t="s">
        <v>3389</v>
      </c>
      <c r="C67" s="448" t="s">
        <v>3321</v>
      </c>
      <c r="D67" s="448" t="s">
        <v>3322</v>
      </c>
      <c r="E67" s="448">
        <v>312</v>
      </c>
      <c r="F67" s="448" t="s">
        <v>842</v>
      </c>
      <c r="G67" s="448" t="s">
        <v>3323</v>
      </c>
      <c r="H67" s="449">
        <v>2389.92</v>
      </c>
      <c r="I67" s="448" t="s">
        <v>107</v>
      </c>
      <c r="J67" s="448" t="s">
        <v>48</v>
      </c>
      <c r="K67" s="451">
        <v>46026</v>
      </c>
      <c r="L67" s="448" t="s">
        <v>143</v>
      </c>
      <c r="M67" s="448" t="s">
        <v>3324</v>
      </c>
    </row>
    <row r="68" spans="1:13" ht="112">
      <c r="A68" s="448">
        <v>67</v>
      </c>
      <c r="B68" s="448" t="s">
        <v>3390</v>
      </c>
      <c r="C68" s="448" t="s">
        <v>3321</v>
      </c>
      <c r="D68" s="448" t="s">
        <v>3322</v>
      </c>
      <c r="E68" s="450">
        <v>1338.24</v>
      </c>
      <c r="F68" s="448" t="s">
        <v>842</v>
      </c>
      <c r="G68" s="448" t="s">
        <v>3323</v>
      </c>
      <c r="H68" s="449">
        <v>31421.88</v>
      </c>
      <c r="I68" s="448" t="s">
        <v>107</v>
      </c>
      <c r="J68" s="448" t="s">
        <v>48</v>
      </c>
      <c r="K68" s="451">
        <v>46026</v>
      </c>
      <c r="L68" s="448" t="s">
        <v>143</v>
      </c>
      <c r="M68" s="448" t="s">
        <v>3324</v>
      </c>
    </row>
    <row r="69" spans="1:13" ht="126">
      <c r="A69" s="448">
        <v>68</v>
      </c>
      <c r="B69" s="448" t="s">
        <v>3391</v>
      </c>
      <c r="C69" s="448" t="s">
        <v>3321</v>
      </c>
      <c r="D69" s="448" t="s">
        <v>3322</v>
      </c>
      <c r="E69" s="448">
        <v>468.84</v>
      </c>
      <c r="F69" s="448" t="s">
        <v>842</v>
      </c>
      <c r="G69" s="448" t="s">
        <v>3323</v>
      </c>
      <c r="H69" s="449">
        <v>8251.58</v>
      </c>
      <c r="I69" s="448" t="s">
        <v>107</v>
      </c>
      <c r="J69" s="448" t="s">
        <v>48</v>
      </c>
      <c r="K69" s="451">
        <v>46026</v>
      </c>
      <c r="L69" s="448" t="s">
        <v>143</v>
      </c>
      <c r="M69" s="448" t="s">
        <v>3324</v>
      </c>
    </row>
    <row r="70" spans="1:13" ht="140">
      <c r="A70" s="448">
        <v>69</v>
      </c>
      <c r="B70" s="448" t="s">
        <v>3392</v>
      </c>
      <c r="C70" s="448" t="s">
        <v>3321</v>
      </c>
      <c r="D70" s="448" t="s">
        <v>3322</v>
      </c>
      <c r="E70" s="448">
        <v>255.96</v>
      </c>
      <c r="F70" s="448" t="s">
        <v>842</v>
      </c>
      <c r="G70" s="448" t="s">
        <v>3323</v>
      </c>
      <c r="H70" s="449">
        <v>2994.73</v>
      </c>
      <c r="I70" s="448" t="s">
        <v>107</v>
      </c>
      <c r="J70" s="448" t="s">
        <v>48</v>
      </c>
      <c r="K70" s="451">
        <v>46026</v>
      </c>
      <c r="L70" s="448" t="s">
        <v>143</v>
      </c>
      <c r="M70" s="448" t="s">
        <v>3324</v>
      </c>
    </row>
    <row r="71" spans="1:13" ht="140">
      <c r="A71" s="448">
        <v>70</v>
      </c>
      <c r="B71" s="448" t="s">
        <v>3393</v>
      </c>
      <c r="C71" s="448" t="s">
        <v>3321</v>
      </c>
      <c r="D71" s="448" t="s">
        <v>3322</v>
      </c>
      <c r="E71" s="450">
        <v>1605.84</v>
      </c>
      <c r="F71" s="448" t="s">
        <v>842</v>
      </c>
      <c r="G71" s="448" t="s">
        <v>3323</v>
      </c>
      <c r="H71" s="449">
        <v>1814.6</v>
      </c>
      <c r="I71" s="448" t="s">
        <v>107</v>
      </c>
      <c r="J71" s="448" t="s">
        <v>48</v>
      </c>
      <c r="K71" s="451">
        <v>46026</v>
      </c>
      <c r="L71" s="448" t="s">
        <v>143</v>
      </c>
      <c r="M71" s="448" t="s">
        <v>3324</v>
      </c>
    </row>
    <row r="72" spans="1:13" ht="140">
      <c r="A72" s="448">
        <v>71</v>
      </c>
      <c r="B72" s="448" t="s">
        <v>3394</v>
      </c>
      <c r="C72" s="448" t="s">
        <v>3321</v>
      </c>
      <c r="D72" s="448" t="s">
        <v>3322</v>
      </c>
      <c r="E72" s="448">
        <v>312</v>
      </c>
      <c r="F72" s="448" t="s">
        <v>842</v>
      </c>
      <c r="G72" s="448" t="s">
        <v>3323</v>
      </c>
      <c r="H72" s="449">
        <v>2389.92</v>
      </c>
      <c r="I72" s="448" t="s">
        <v>107</v>
      </c>
      <c r="J72" s="448" t="s">
        <v>48</v>
      </c>
      <c r="K72" s="451">
        <v>46026</v>
      </c>
      <c r="L72" s="448" t="s">
        <v>143</v>
      </c>
      <c r="M72" s="448" t="s">
        <v>3324</v>
      </c>
    </row>
    <row r="73" spans="1:13" ht="112">
      <c r="A73" s="448">
        <v>72</v>
      </c>
      <c r="B73" s="448" t="s">
        <v>3395</v>
      </c>
      <c r="C73" s="448" t="s">
        <v>3321</v>
      </c>
      <c r="D73" s="448" t="s">
        <v>3322</v>
      </c>
      <c r="E73" s="450">
        <v>1719.72</v>
      </c>
      <c r="F73" s="448" t="s">
        <v>842</v>
      </c>
      <c r="G73" s="448" t="s">
        <v>3323</v>
      </c>
      <c r="H73" s="449">
        <v>40379.03</v>
      </c>
      <c r="I73" s="448" t="s">
        <v>107</v>
      </c>
      <c r="J73" s="448" t="s">
        <v>48</v>
      </c>
      <c r="K73" s="451">
        <v>46026</v>
      </c>
      <c r="L73" s="448" t="s">
        <v>143</v>
      </c>
      <c r="M73" s="448" t="s">
        <v>3324</v>
      </c>
    </row>
    <row r="74" spans="1:13" ht="140">
      <c r="A74" s="448">
        <v>73</v>
      </c>
      <c r="B74" s="448" t="s">
        <v>3396</v>
      </c>
      <c r="C74" s="448" t="s">
        <v>3321</v>
      </c>
      <c r="D74" s="448" t="s">
        <v>3322</v>
      </c>
      <c r="E74" s="448">
        <v>454.8</v>
      </c>
      <c r="F74" s="448" t="s">
        <v>842</v>
      </c>
      <c r="G74" s="448" t="s">
        <v>3323</v>
      </c>
      <c r="H74" s="449">
        <v>8004.48</v>
      </c>
      <c r="I74" s="448" t="s">
        <v>107</v>
      </c>
      <c r="J74" s="448" t="s">
        <v>48</v>
      </c>
      <c r="K74" s="451">
        <v>46026</v>
      </c>
      <c r="L74" s="448" t="s">
        <v>143</v>
      </c>
      <c r="M74" s="448" t="s">
        <v>3324</v>
      </c>
    </row>
    <row r="75" spans="1:13" ht="140">
      <c r="A75" s="448">
        <v>74</v>
      </c>
      <c r="B75" s="448" t="s">
        <v>3397</v>
      </c>
      <c r="C75" s="448" t="s">
        <v>3321</v>
      </c>
      <c r="D75" s="448" t="s">
        <v>3322</v>
      </c>
      <c r="E75" s="450">
        <v>3825.48</v>
      </c>
      <c r="F75" s="448" t="s">
        <v>842</v>
      </c>
      <c r="G75" s="448" t="s">
        <v>3323</v>
      </c>
      <c r="H75" s="449">
        <v>2410.0500000000002</v>
      </c>
      <c r="I75" s="448" t="s">
        <v>107</v>
      </c>
      <c r="J75" s="448" t="s">
        <v>48</v>
      </c>
      <c r="K75" s="451">
        <v>46026</v>
      </c>
      <c r="L75" s="448" t="s">
        <v>143</v>
      </c>
      <c r="M75" s="448" t="s">
        <v>3324</v>
      </c>
    </row>
    <row r="76" spans="1:13" ht="154">
      <c r="A76" s="448">
        <v>75</v>
      </c>
      <c r="B76" s="448" t="s">
        <v>3398</v>
      </c>
      <c r="C76" s="448" t="s">
        <v>3321</v>
      </c>
      <c r="D76" s="448" t="s">
        <v>3322</v>
      </c>
      <c r="E76" s="448">
        <v>477.24</v>
      </c>
      <c r="F76" s="448" t="s">
        <v>842</v>
      </c>
      <c r="G76" s="448" t="s">
        <v>3323</v>
      </c>
      <c r="H76" s="449">
        <v>3655.66</v>
      </c>
      <c r="I76" s="448" t="s">
        <v>107</v>
      </c>
      <c r="J76" s="448" t="s">
        <v>48</v>
      </c>
      <c r="K76" s="451">
        <v>46026</v>
      </c>
      <c r="L76" s="448" t="s">
        <v>143</v>
      </c>
      <c r="M76" s="448" t="s">
        <v>3324</v>
      </c>
    </row>
    <row r="77" spans="1:13" ht="98">
      <c r="A77" s="448">
        <v>76</v>
      </c>
      <c r="B77" s="448" t="s">
        <v>3399</v>
      </c>
      <c r="C77" s="448" t="s">
        <v>3321</v>
      </c>
      <c r="D77" s="448" t="s">
        <v>3322</v>
      </c>
      <c r="E77" s="450">
        <v>1558.44</v>
      </c>
      <c r="F77" s="448" t="s">
        <v>842</v>
      </c>
      <c r="G77" s="448" t="s">
        <v>3323</v>
      </c>
      <c r="H77" s="449">
        <v>36592.17</v>
      </c>
      <c r="I77" s="448" t="s">
        <v>107</v>
      </c>
      <c r="J77" s="448" t="s">
        <v>48</v>
      </c>
      <c r="K77" s="451">
        <v>46026</v>
      </c>
      <c r="L77" s="448" t="s">
        <v>143</v>
      </c>
      <c r="M77" s="448" t="s">
        <v>3324</v>
      </c>
    </row>
    <row r="78" spans="1:13" ht="126">
      <c r="A78" s="448">
        <v>77</v>
      </c>
      <c r="B78" s="448" t="s">
        <v>3400</v>
      </c>
      <c r="C78" s="448" t="s">
        <v>3321</v>
      </c>
      <c r="D78" s="448" t="s">
        <v>3322</v>
      </c>
      <c r="E78" s="448">
        <v>522</v>
      </c>
      <c r="F78" s="448" t="s">
        <v>842</v>
      </c>
      <c r="G78" s="448" t="s">
        <v>3323</v>
      </c>
      <c r="H78" s="449">
        <v>9187.2000000000007</v>
      </c>
      <c r="I78" s="448" t="s">
        <v>107</v>
      </c>
      <c r="J78" s="448" t="s">
        <v>48</v>
      </c>
      <c r="K78" s="451">
        <v>46026</v>
      </c>
      <c r="L78" s="448" t="s">
        <v>143</v>
      </c>
      <c r="M78" s="448" t="s">
        <v>3324</v>
      </c>
    </row>
    <row r="79" spans="1:13" ht="126">
      <c r="A79" s="448">
        <v>78</v>
      </c>
      <c r="B79" s="448" t="s">
        <v>3401</v>
      </c>
      <c r="C79" s="448" t="s">
        <v>3321</v>
      </c>
      <c r="D79" s="448" t="s">
        <v>3322</v>
      </c>
      <c r="E79" s="450">
        <v>1643.04</v>
      </c>
      <c r="F79" s="448" t="s">
        <v>842</v>
      </c>
      <c r="G79" s="448" t="s">
        <v>3323</v>
      </c>
      <c r="H79" s="449">
        <v>1035.1199999999999</v>
      </c>
      <c r="I79" s="448" t="s">
        <v>107</v>
      </c>
      <c r="J79" s="448" t="s">
        <v>48</v>
      </c>
      <c r="K79" s="451">
        <v>46026</v>
      </c>
      <c r="L79" s="448" t="s">
        <v>143</v>
      </c>
      <c r="M79" s="448" t="s">
        <v>3324</v>
      </c>
    </row>
    <row r="80" spans="1:13" ht="140">
      <c r="A80" s="448">
        <v>79</v>
      </c>
      <c r="B80" s="448" t="s">
        <v>3402</v>
      </c>
      <c r="C80" s="448" t="s">
        <v>3321</v>
      </c>
      <c r="D80" s="448" t="s">
        <v>3322</v>
      </c>
      <c r="E80" s="448">
        <v>258.72000000000003</v>
      </c>
      <c r="F80" s="448" t="s">
        <v>842</v>
      </c>
      <c r="G80" s="448" t="s">
        <v>3323</v>
      </c>
      <c r="H80" s="449">
        <v>1981.8</v>
      </c>
      <c r="I80" s="448" t="s">
        <v>107</v>
      </c>
      <c r="J80" s="448" t="s">
        <v>48</v>
      </c>
      <c r="K80" s="451">
        <v>46026</v>
      </c>
      <c r="L80" s="448" t="s">
        <v>143</v>
      </c>
      <c r="M80" s="448" t="s">
        <v>3324</v>
      </c>
    </row>
    <row r="81" spans="1:13" ht="140">
      <c r="A81" s="448">
        <v>80</v>
      </c>
      <c r="B81" s="448" t="s">
        <v>3403</v>
      </c>
      <c r="C81" s="448" t="s">
        <v>3321</v>
      </c>
      <c r="D81" s="448" t="s">
        <v>3322</v>
      </c>
      <c r="E81" s="450">
        <v>8997.36</v>
      </c>
      <c r="F81" s="448" t="s">
        <v>842</v>
      </c>
      <c r="G81" s="448" t="s">
        <v>3323</v>
      </c>
      <c r="H81" s="449">
        <v>211258.01</v>
      </c>
      <c r="I81" s="448" t="s">
        <v>107</v>
      </c>
      <c r="J81" s="448" t="s">
        <v>48</v>
      </c>
      <c r="K81" s="451">
        <v>46026</v>
      </c>
      <c r="L81" s="448" t="s">
        <v>143</v>
      </c>
      <c r="M81" s="448" t="s">
        <v>3324</v>
      </c>
    </row>
    <row r="82" spans="1:13" ht="154">
      <c r="A82" s="448">
        <v>81</v>
      </c>
      <c r="B82" s="448" t="s">
        <v>3404</v>
      </c>
      <c r="C82" s="448" t="s">
        <v>3321</v>
      </c>
      <c r="D82" s="448" t="s">
        <v>3322</v>
      </c>
      <c r="E82" s="450">
        <v>1632.84</v>
      </c>
      <c r="F82" s="448" t="s">
        <v>842</v>
      </c>
      <c r="G82" s="448" t="s">
        <v>3323</v>
      </c>
      <c r="H82" s="449">
        <v>69689.61</v>
      </c>
      <c r="I82" s="448" t="s">
        <v>107</v>
      </c>
      <c r="J82" s="448" t="s">
        <v>48</v>
      </c>
      <c r="K82" s="451">
        <v>46026</v>
      </c>
      <c r="L82" s="448" t="s">
        <v>143</v>
      </c>
      <c r="M82" s="448" t="s">
        <v>3324</v>
      </c>
    </row>
    <row r="83" spans="1:13" ht="168">
      <c r="A83" s="448">
        <v>82</v>
      </c>
      <c r="B83" s="448" t="s">
        <v>3405</v>
      </c>
      <c r="C83" s="448" t="s">
        <v>3321</v>
      </c>
      <c r="D83" s="448" t="s">
        <v>3322</v>
      </c>
      <c r="E83" s="450">
        <v>2723.04</v>
      </c>
      <c r="F83" s="448" t="s">
        <v>842</v>
      </c>
      <c r="G83" s="448" t="s">
        <v>3323</v>
      </c>
      <c r="H83" s="449">
        <v>47925.5</v>
      </c>
      <c r="I83" s="448" t="s">
        <v>107</v>
      </c>
      <c r="J83" s="448" t="s">
        <v>48</v>
      </c>
      <c r="K83" s="451">
        <v>46026</v>
      </c>
      <c r="L83" s="448" t="s">
        <v>143</v>
      </c>
      <c r="M83" s="448" t="s">
        <v>3324</v>
      </c>
    </row>
    <row r="84" spans="1:13" ht="182">
      <c r="A84" s="448">
        <v>83</v>
      </c>
      <c r="B84" s="448" t="s">
        <v>3406</v>
      </c>
      <c r="C84" s="448" t="s">
        <v>3321</v>
      </c>
      <c r="D84" s="448" t="s">
        <v>3322</v>
      </c>
      <c r="E84" s="448">
        <v>630.72</v>
      </c>
      <c r="F84" s="448" t="s">
        <v>842</v>
      </c>
      <c r="G84" s="448" t="s">
        <v>3323</v>
      </c>
      <c r="H84" s="449">
        <v>18177.349999999999</v>
      </c>
      <c r="I84" s="448" t="s">
        <v>107</v>
      </c>
      <c r="J84" s="448" t="s">
        <v>48</v>
      </c>
      <c r="K84" s="451">
        <v>46026</v>
      </c>
      <c r="L84" s="448" t="s">
        <v>143</v>
      </c>
      <c r="M84" s="448" t="s">
        <v>3324</v>
      </c>
    </row>
    <row r="85" spans="1:13" ht="182">
      <c r="A85" s="448">
        <v>84</v>
      </c>
      <c r="B85" s="448" t="s">
        <v>3407</v>
      </c>
      <c r="C85" s="448" t="s">
        <v>3321</v>
      </c>
      <c r="D85" s="448" t="s">
        <v>3322</v>
      </c>
      <c r="E85" s="450">
        <v>2120.04</v>
      </c>
      <c r="F85" s="448" t="s">
        <v>842</v>
      </c>
      <c r="G85" s="448" t="s">
        <v>3323</v>
      </c>
      <c r="H85" s="449">
        <v>16239.51</v>
      </c>
      <c r="I85" s="448" t="s">
        <v>107</v>
      </c>
      <c r="J85" s="448" t="s">
        <v>48</v>
      </c>
      <c r="K85" s="451">
        <v>46026</v>
      </c>
      <c r="L85" s="448" t="s">
        <v>143</v>
      </c>
      <c r="M85" s="448" t="s">
        <v>3324</v>
      </c>
    </row>
    <row r="86" spans="1:13" ht="98">
      <c r="A86" s="448">
        <v>85</v>
      </c>
      <c r="B86" s="448" t="s">
        <v>3408</v>
      </c>
      <c r="C86" s="448" t="s">
        <v>3321</v>
      </c>
      <c r="D86" s="448" t="s">
        <v>3322</v>
      </c>
      <c r="E86" s="450">
        <v>1868</v>
      </c>
      <c r="F86" s="448" t="s">
        <v>842</v>
      </c>
      <c r="G86" s="448" t="s">
        <v>3323</v>
      </c>
      <c r="H86" s="449">
        <v>43860.639999999999</v>
      </c>
      <c r="I86" s="448" t="s">
        <v>107</v>
      </c>
      <c r="J86" s="448" t="s">
        <v>48</v>
      </c>
      <c r="K86" s="451">
        <v>46026</v>
      </c>
      <c r="L86" s="448" t="s">
        <v>143</v>
      </c>
      <c r="M86" s="448" t="s">
        <v>3324</v>
      </c>
    </row>
    <row r="87" spans="1:13" ht="126">
      <c r="A87" s="448">
        <v>86</v>
      </c>
      <c r="B87" s="448" t="s">
        <v>3409</v>
      </c>
      <c r="C87" s="448" t="s">
        <v>3321</v>
      </c>
      <c r="D87" s="448" t="s">
        <v>3322</v>
      </c>
      <c r="E87" s="448">
        <v>240.24</v>
      </c>
      <c r="F87" s="448" t="s">
        <v>842</v>
      </c>
      <c r="G87" s="448" t="s">
        <v>3323</v>
      </c>
      <c r="H87" s="449">
        <v>4228.22</v>
      </c>
      <c r="I87" s="448" t="s">
        <v>107</v>
      </c>
      <c r="J87" s="448" t="s">
        <v>48</v>
      </c>
      <c r="K87" s="451">
        <v>46026</v>
      </c>
      <c r="L87" s="448" t="s">
        <v>143</v>
      </c>
      <c r="M87" s="448" t="s">
        <v>3324</v>
      </c>
    </row>
    <row r="88" spans="1:13" ht="140">
      <c r="A88" s="448">
        <v>87</v>
      </c>
      <c r="B88" s="448" t="s">
        <v>3410</v>
      </c>
      <c r="C88" s="448" t="s">
        <v>3321</v>
      </c>
      <c r="D88" s="448" t="s">
        <v>3322</v>
      </c>
      <c r="E88" s="448">
        <v>60</v>
      </c>
      <c r="F88" s="448" t="s">
        <v>842</v>
      </c>
      <c r="G88" s="448" t="s">
        <v>3323</v>
      </c>
      <c r="H88" s="449">
        <v>1729.2</v>
      </c>
      <c r="I88" s="448" t="s">
        <v>107</v>
      </c>
      <c r="J88" s="448" t="s">
        <v>48</v>
      </c>
      <c r="K88" s="451">
        <v>46026</v>
      </c>
      <c r="L88" s="448" t="s">
        <v>143</v>
      </c>
      <c r="M88" s="448" t="s">
        <v>3324</v>
      </c>
    </row>
    <row r="89" spans="1:13" ht="140">
      <c r="A89" s="448">
        <v>88</v>
      </c>
      <c r="B89" s="448" t="s">
        <v>3411</v>
      </c>
      <c r="C89" s="448" t="s">
        <v>3321</v>
      </c>
      <c r="D89" s="448" t="s">
        <v>3322</v>
      </c>
      <c r="E89" s="448">
        <v>146.4</v>
      </c>
      <c r="F89" s="448" t="s">
        <v>842</v>
      </c>
      <c r="G89" s="448" t="s">
        <v>3323</v>
      </c>
      <c r="H89" s="449">
        <v>1121.42</v>
      </c>
      <c r="I89" s="448" t="s">
        <v>107</v>
      </c>
      <c r="J89" s="448" t="s">
        <v>48</v>
      </c>
      <c r="K89" s="451">
        <v>46026</v>
      </c>
      <c r="L89" s="448" t="s">
        <v>143</v>
      </c>
      <c r="M89" s="448" t="s">
        <v>3324</v>
      </c>
    </row>
    <row r="90" spans="1:13" ht="98">
      <c r="A90" s="448">
        <v>89</v>
      </c>
      <c r="B90" s="448" t="s">
        <v>3412</v>
      </c>
      <c r="C90" s="448" t="s">
        <v>3321</v>
      </c>
      <c r="D90" s="448" t="s">
        <v>3322</v>
      </c>
      <c r="E90" s="450">
        <v>1751.64</v>
      </c>
      <c r="F90" s="448" t="s">
        <v>842</v>
      </c>
      <c r="G90" s="448" t="s">
        <v>3323</v>
      </c>
      <c r="H90" s="449">
        <v>41128.51</v>
      </c>
      <c r="I90" s="448" t="s">
        <v>107</v>
      </c>
      <c r="J90" s="448" t="s">
        <v>48</v>
      </c>
      <c r="K90" s="451">
        <v>46026</v>
      </c>
      <c r="L90" s="448" t="s">
        <v>143</v>
      </c>
      <c r="M90" s="448" t="s">
        <v>3324</v>
      </c>
    </row>
    <row r="91" spans="1:13" ht="126">
      <c r="A91" s="448">
        <v>90</v>
      </c>
      <c r="B91" s="448" t="s">
        <v>3413</v>
      </c>
      <c r="C91" s="448" t="s">
        <v>3321</v>
      </c>
      <c r="D91" s="448" t="s">
        <v>3322</v>
      </c>
      <c r="E91" s="448">
        <v>145.80000000000001</v>
      </c>
      <c r="F91" s="448" t="s">
        <v>842</v>
      </c>
      <c r="G91" s="448" t="s">
        <v>3323</v>
      </c>
      <c r="H91" s="449">
        <v>2566.08</v>
      </c>
      <c r="I91" s="448" t="s">
        <v>107</v>
      </c>
      <c r="J91" s="448" t="s">
        <v>48</v>
      </c>
      <c r="K91" s="451">
        <v>46026</v>
      </c>
      <c r="L91" s="448" t="s">
        <v>143</v>
      </c>
      <c r="M91" s="448" t="s">
        <v>3324</v>
      </c>
    </row>
    <row r="92" spans="1:13" ht="140">
      <c r="A92" s="448">
        <v>91</v>
      </c>
      <c r="B92" s="448" t="s">
        <v>3414</v>
      </c>
      <c r="C92" s="448" t="s">
        <v>3321</v>
      </c>
      <c r="D92" s="448" t="s">
        <v>3322</v>
      </c>
      <c r="E92" s="448">
        <v>42</v>
      </c>
      <c r="F92" s="448" t="s">
        <v>842</v>
      </c>
      <c r="G92" s="448" t="s">
        <v>3323</v>
      </c>
      <c r="H92" s="449">
        <v>1210.44</v>
      </c>
      <c r="I92" s="448" t="s">
        <v>107</v>
      </c>
      <c r="J92" s="448" t="s">
        <v>48</v>
      </c>
      <c r="K92" s="451">
        <v>46026</v>
      </c>
      <c r="L92" s="448" t="s">
        <v>143</v>
      </c>
      <c r="M92" s="448" t="s">
        <v>3324</v>
      </c>
    </row>
    <row r="93" spans="1:13" ht="140">
      <c r="A93" s="448">
        <v>92</v>
      </c>
      <c r="B93" s="448" t="s">
        <v>3415</v>
      </c>
      <c r="C93" s="448" t="s">
        <v>3321</v>
      </c>
      <c r="D93" s="448" t="s">
        <v>3322</v>
      </c>
      <c r="E93" s="448">
        <v>82.8</v>
      </c>
      <c r="F93" s="448" t="s">
        <v>842</v>
      </c>
      <c r="G93" s="448" t="s">
        <v>3323</v>
      </c>
      <c r="H93" s="449">
        <v>634.25</v>
      </c>
      <c r="I93" s="448" t="s">
        <v>107</v>
      </c>
      <c r="J93" s="448" t="s">
        <v>48</v>
      </c>
      <c r="K93" s="451">
        <v>46026</v>
      </c>
      <c r="L93" s="448" t="s">
        <v>143</v>
      </c>
      <c r="M93" s="448" t="s">
        <v>3324</v>
      </c>
    </row>
    <row r="94" spans="1:13" ht="112">
      <c r="A94" s="448">
        <v>93</v>
      </c>
      <c r="B94" s="448" t="s">
        <v>3416</v>
      </c>
      <c r="C94" s="448" t="s">
        <v>3321</v>
      </c>
      <c r="D94" s="448" t="s">
        <v>3322</v>
      </c>
      <c r="E94" s="450">
        <v>2549.52</v>
      </c>
      <c r="F94" s="448" t="s">
        <v>842</v>
      </c>
      <c r="G94" s="448" t="s">
        <v>3323</v>
      </c>
      <c r="H94" s="449">
        <v>59862.73</v>
      </c>
      <c r="I94" s="448" t="s">
        <v>107</v>
      </c>
      <c r="J94" s="448" t="s">
        <v>48</v>
      </c>
      <c r="K94" s="451">
        <v>46026</v>
      </c>
      <c r="L94" s="448" t="s">
        <v>143</v>
      </c>
      <c r="M94" s="448" t="s">
        <v>3324</v>
      </c>
    </row>
    <row r="95" spans="1:13" ht="126">
      <c r="A95" s="448">
        <v>94</v>
      </c>
      <c r="B95" s="448" t="s">
        <v>3417</v>
      </c>
      <c r="C95" s="448" t="s">
        <v>3321</v>
      </c>
      <c r="D95" s="448" t="s">
        <v>3322</v>
      </c>
      <c r="E95" s="448">
        <v>66</v>
      </c>
      <c r="F95" s="448" t="s">
        <v>842</v>
      </c>
      <c r="G95" s="448" t="s">
        <v>3323</v>
      </c>
      <c r="H95" s="449">
        <v>1161.5999999999999</v>
      </c>
      <c r="I95" s="448" t="s">
        <v>107</v>
      </c>
      <c r="J95" s="448" t="s">
        <v>48</v>
      </c>
      <c r="K95" s="451">
        <v>46026</v>
      </c>
      <c r="L95" s="448" t="s">
        <v>143</v>
      </c>
      <c r="M95" s="448" t="s">
        <v>3324</v>
      </c>
    </row>
    <row r="96" spans="1:13" ht="140">
      <c r="A96" s="448">
        <v>95</v>
      </c>
      <c r="B96" s="448" t="s">
        <v>3418</v>
      </c>
      <c r="C96" s="448" t="s">
        <v>3321</v>
      </c>
      <c r="D96" s="448" t="s">
        <v>3322</v>
      </c>
      <c r="E96" s="448">
        <v>106.8</v>
      </c>
      <c r="F96" s="448" t="s">
        <v>842</v>
      </c>
      <c r="G96" s="448" t="s">
        <v>3323</v>
      </c>
      <c r="H96" s="449">
        <v>3077.98</v>
      </c>
      <c r="I96" s="448" t="s">
        <v>107</v>
      </c>
      <c r="J96" s="448" t="s">
        <v>48</v>
      </c>
      <c r="K96" s="451">
        <v>46026</v>
      </c>
      <c r="L96" s="448" t="s">
        <v>143</v>
      </c>
      <c r="M96" s="448" t="s">
        <v>3324</v>
      </c>
    </row>
    <row r="97" spans="1:13" ht="126">
      <c r="A97" s="448">
        <v>96</v>
      </c>
      <c r="B97" s="448" t="s">
        <v>3419</v>
      </c>
      <c r="C97" s="448" t="s">
        <v>3321</v>
      </c>
      <c r="D97" s="448" t="s">
        <v>3322</v>
      </c>
      <c r="E97" s="448">
        <v>150.6</v>
      </c>
      <c r="F97" s="448" t="s">
        <v>842</v>
      </c>
      <c r="G97" s="448" t="s">
        <v>3323</v>
      </c>
      <c r="H97" s="449">
        <v>1153.5999999999999</v>
      </c>
      <c r="I97" s="448" t="s">
        <v>107</v>
      </c>
      <c r="J97" s="448" t="s">
        <v>48</v>
      </c>
      <c r="K97" s="451">
        <v>46026</v>
      </c>
      <c r="L97" s="448" t="s">
        <v>143</v>
      </c>
      <c r="M97" s="448" t="s">
        <v>3324</v>
      </c>
    </row>
    <row r="98" spans="1:13" ht="112">
      <c r="A98" s="448">
        <v>97</v>
      </c>
      <c r="B98" s="448" t="s">
        <v>3420</v>
      </c>
      <c r="C98" s="448" t="s">
        <v>3321</v>
      </c>
      <c r="D98" s="448" t="s">
        <v>3322</v>
      </c>
      <c r="E98" s="450">
        <v>5512.92</v>
      </c>
      <c r="F98" s="448" t="s">
        <v>842</v>
      </c>
      <c r="G98" s="448" t="s">
        <v>3323</v>
      </c>
      <c r="H98" s="449">
        <v>129443.36</v>
      </c>
      <c r="I98" s="448" t="s">
        <v>107</v>
      </c>
      <c r="J98" s="448" t="s">
        <v>48</v>
      </c>
      <c r="K98" s="451">
        <v>46026</v>
      </c>
      <c r="L98" s="448" t="s">
        <v>143</v>
      </c>
      <c r="M98" s="448" t="s">
        <v>3324</v>
      </c>
    </row>
    <row r="99" spans="1:13" ht="140">
      <c r="A99" s="448">
        <v>98</v>
      </c>
      <c r="B99" s="448" t="s">
        <v>3421</v>
      </c>
      <c r="C99" s="448" t="s">
        <v>3321</v>
      </c>
      <c r="D99" s="448" t="s">
        <v>3322</v>
      </c>
      <c r="E99" s="450">
        <v>2589.12</v>
      </c>
      <c r="F99" s="448" t="s">
        <v>842</v>
      </c>
      <c r="G99" s="448" t="s">
        <v>3323</v>
      </c>
      <c r="H99" s="449">
        <v>45568.51</v>
      </c>
      <c r="I99" s="448" t="s">
        <v>107</v>
      </c>
      <c r="J99" s="448" t="s">
        <v>48</v>
      </c>
      <c r="K99" s="451">
        <v>46026</v>
      </c>
      <c r="L99" s="448" t="s">
        <v>143</v>
      </c>
      <c r="M99" s="448" t="s">
        <v>3324</v>
      </c>
    </row>
    <row r="100" spans="1:13" ht="154">
      <c r="A100" s="448">
        <v>99</v>
      </c>
      <c r="B100" s="448" t="s">
        <v>3422</v>
      </c>
      <c r="C100" s="448" t="s">
        <v>3321</v>
      </c>
      <c r="D100" s="448" t="s">
        <v>3322</v>
      </c>
      <c r="E100" s="450">
        <v>5760</v>
      </c>
      <c r="F100" s="448" t="s">
        <v>842</v>
      </c>
      <c r="G100" s="448" t="s">
        <v>3323</v>
      </c>
      <c r="H100" s="449">
        <v>67392</v>
      </c>
      <c r="I100" s="448" t="s">
        <v>107</v>
      </c>
      <c r="J100" s="448" t="s">
        <v>48</v>
      </c>
      <c r="K100" s="451">
        <v>46026</v>
      </c>
      <c r="L100" s="448" t="s">
        <v>143</v>
      </c>
      <c r="M100" s="448" t="s">
        <v>3324</v>
      </c>
    </row>
    <row r="101" spans="1:13" ht="140">
      <c r="A101" s="448">
        <v>100</v>
      </c>
      <c r="B101" s="448" t="s">
        <v>3423</v>
      </c>
      <c r="C101" s="448" t="s">
        <v>3321</v>
      </c>
      <c r="D101" s="448" t="s">
        <v>3322</v>
      </c>
      <c r="E101" s="450">
        <v>1920</v>
      </c>
      <c r="F101" s="448" t="s">
        <v>842</v>
      </c>
      <c r="G101" s="448" t="s">
        <v>3323</v>
      </c>
      <c r="H101" s="449">
        <v>1209.5999999999999</v>
      </c>
      <c r="I101" s="448" t="s">
        <v>107</v>
      </c>
      <c r="J101" s="448" t="s">
        <v>48</v>
      </c>
      <c r="K101" s="451">
        <v>46026</v>
      </c>
      <c r="L101" s="448" t="s">
        <v>143</v>
      </c>
      <c r="M101" s="448" t="s">
        <v>3324</v>
      </c>
    </row>
    <row r="102" spans="1:13" ht="154">
      <c r="A102" s="448">
        <v>101</v>
      </c>
      <c r="B102" s="448" t="s">
        <v>3424</v>
      </c>
      <c r="C102" s="448" t="s">
        <v>3321</v>
      </c>
      <c r="D102" s="448" t="s">
        <v>3322</v>
      </c>
      <c r="E102" s="448">
        <v>540</v>
      </c>
      <c r="F102" s="448" t="s">
        <v>842</v>
      </c>
      <c r="G102" s="448" t="s">
        <v>3323</v>
      </c>
      <c r="H102" s="449">
        <v>4136.3999999999996</v>
      </c>
      <c r="I102" s="448" t="s">
        <v>107</v>
      </c>
      <c r="J102" s="448" t="s">
        <v>48</v>
      </c>
      <c r="K102" s="451">
        <v>46026</v>
      </c>
      <c r="L102" s="448" t="s">
        <v>143</v>
      </c>
      <c r="M102" s="448" t="s">
        <v>3324</v>
      </c>
    </row>
    <row r="103" spans="1:13" ht="112">
      <c r="A103" s="448">
        <v>102</v>
      </c>
      <c r="B103" s="448" t="s">
        <v>3425</v>
      </c>
      <c r="C103" s="448" t="s">
        <v>3321</v>
      </c>
      <c r="D103" s="448" t="s">
        <v>3322</v>
      </c>
      <c r="E103" s="450">
        <v>1982.4</v>
      </c>
      <c r="F103" s="448" t="s">
        <v>842</v>
      </c>
      <c r="G103" s="448" t="s">
        <v>3323</v>
      </c>
      <c r="H103" s="449">
        <v>46546.75</v>
      </c>
      <c r="I103" s="448" t="s">
        <v>107</v>
      </c>
      <c r="J103" s="448" t="s">
        <v>48</v>
      </c>
      <c r="K103" s="451">
        <v>46026</v>
      </c>
      <c r="L103" s="448" t="s">
        <v>143</v>
      </c>
      <c r="M103" s="448" t="s">
        <v>3324</v>
      </c>
    </row>
    <row r="104" spans="1:13" ht="126">
      <c r="A104" s="448">
        <v>103</v>
      </c>
      <c r="B104" s="448" t="s">
        <v>3426</v>
      </c>
      <c r="C104" s="448" t="s">
        <v>3321</v>
      </c>
      <c r="D104" s="448" t="s">
        <v>3322</v>
      </c>
      <c r="E104" s="448">
        <v>39.6</v>
      </c>
      <c r="F104" s="448" t="s">
        <v>842</v>
      </c>
      <c r="G104" s="448" t="s">
        <v>3323</v>
      </c>
      <c r="H104" s="449">
        <v>24.95</v>
      </c>
      <c r="I104" s="448" t="s">
        <v>107</v>
      </c>
      <c r="J104" s="448" t="s">
        <v>48</v>
      </c>
      <c r="K104" s="451">
        <v>46026</v>
      </c>
      <c r="L104" s="448" t="s">
        <v>143</v>
      </c>
      <c r="M104" s="448" t="s">
        <v>3324</v>
      </c>
    </row>
    <row r="105" spans="1:13" ht="140">
      <c r="A105" s="448">
        <v>104</v>
      </c>
      <c r="B105" s="448" t="s">
        <v>3427</v>
      </c>
      <c r="C105" s="448" t="s">
        <v>3321</v>
      </c>
      <c r="D105" s="448" t="s">
        <v>3322</v>
      </c>
      <c r="E105" s="448">
        <v>158.4</v>
      </c>
      <c r="F105" s="448" t="s">
        <v>842</v>
      </c>
      <c r="G105" s="448" t="s">
        <v>3323</v>
      </c>
      <c r="H105" s="449">
        <v>1213.3399999999999</v>
      </c>
      <c r="I105" s="448" t="s">
        <v>107</v>
      </c>
      <c r="J105" s="448" t="s">
        <v>48</v>
      </c>
      <c r="K105" s="451">
        <v>46026</v>
      </c>
      <c r="L105" s="448" t="s">
        <v>143</v>
      </c>
      <c r="M105" s="448" t="s">
        <v>3324</v>
      </c>
    </row>
    <row r="106" spans="1:13" ht="98">
      <c r="A106" s="448">
        <v>105</v>
      </c>
      <c r="B106" s="448" t="s">
        <v>3428</v>
      </c>
      <c r="C106" s="448" t="s">
        <v>3321</v>
      </c>
      <c r="D106" s="448" t="s">
        <v>3322</v>
      </c>
      <c r="E106" s="450">
        <v>2343.6</v>
      </c>
      <c r="F106" s="448" t="s">
        <v>842</v>
      </c>
      <c r="G106" s="448" t="s">
        <v>3323</v>
      </c>
      <c r="H106" s="449">
        <v>55027.73</v>
      </c>
      <c r="I106" s="448" t="s">
        <v>107</v>
      </c>
      <c r="J106" s="448" t="s">
        <v>48</v>
      </c>
      <c r="K106" s="451">
        <v>46026</v>
      </c>
      <c r="L106" s="448" t="s">
        <v>143</v>
      </c>
      <c r="M106" s="448" t="s">
        <v>3324</v>
      </c>
    </row>
    <row r="107" spans="1:13" ht="126">
      <c r="A107" s="448">
        <v>106</v>
      </c>
      <c r="B107" s="448" t="s">
        <v>3429</v>
      </c>
      <c r="C107" s="448" t="s">
        <v>3321</v>
      </c>
      <c r="D107" s="448" t="s">
        <v>3322</v>
      </c>
      <c r="E107" s="448">
        <v>66.599999999999994</v>
      </c>
      <c r="F107" s="448" t="s">
        <v>842</v>
      </c>
      <c r="G107" s="448" t="s">
        <v>3323</v>
      </c>
      <c r="H107" s="449">
        <v>1172.1600000000001</v>
      </c>
      <c r="I107" s="448" t="s">
        <v>107</v>
      </c>
      <c r="J107" s="448" t="s">
        <v>48</v>
      </c>
      <c r="K107" s="451">
        <v>46026</v>
      </c>
      <c r="L107" s="448" t="s">
        <v>143</v>
      </c>
      <c r="M107" s="448" t="s">
        <v>3324</v>
      </c>
    </row>
    <row r="108" spans="1:13" ht="140">
      <c r="A108" s="448">
        <v>107</v>
      </c>
      <c r="B108" s="448" t="s">
        <v>3430</v>
      </c>
      <c r="C108" s="448" t="s">
        <v>3321</v>
      </c>
      <c r="D108" s="448" t="s">
        <v>3322</v>
      </c>
      <c r="E108" s="448">
        <v>75.599999999999994</v>
      </c>
      <c r="F108" s="448" t="s">
        <v>842</v>
      </c>
      <c r="G108" s="448" t="s">
        <v>3323</v>
      </c>
      <c r="H108" s="449">
        <v>2178.79</v>
      </c>
      <c r="I108" s="448" t="s">
        <v>107</v>
      </c>
      <c r="J108" s="448" t="s">
        <v>48</v>
      </c>
      <c r="K108" s="451">
        <v>46026</v>
      </c>
      <c r="L108" s="448" t="s">
        <v>143</v>
      </c>
      <c r="M108" s="448" t="s">
        <v>3324</v>
      </c>
    </row>
    <row r="109" spans="1:13" ht="140">
      <c r="A109" s="448">
        <v>108</v>
      </c>
      <c r="B109" s="448" t="s">
        <v>3431</v>
      </c>
      <c r="C109" s="448" t="s">
        <v>3321</v>
      </c>
      <c r="D109" s="448" t="s">
        <v>3322</v>
      </c>
      <c r="E109" s="448">
        <v>166.68</v>
      </c>
      <c r="F109" s="448" t="s">
        <v>842</v>
      </c>
      <c r="G109" s="448" t="s">
        <v>3323</v>
      </c>
      <c r="H109" s="449">
        <v>1276.77</v>
      </c>
      <c r="I109" s="448" t="s">
        <v>107</v>
      </c>
      <c r="J109" s="448" t="s">
        <v>48</v>
      </c>
      <c r="K109" s="451">
        <v>46026</v>
      </c>
      <c r="L109" s="448" t="s">
        <v>143</v>
      </c>
      <c r="M109" s="448" t="s">
        <v>3324</v>
      </c>
    </row>
    <row r="110" spans="1:13" ht="98">
      <c r="A110" s="448">
        <v>109</v>
      </c>
      <c r="B110" s="448" t="s">
        <v>3432</v>
      </c>
      <c r="C110" s="448" t="s">
        <v>3321</v>
      </c>
      <c r="D110" s="448" t="s">
        <v>3322</v>
      </c>
      <c r="E110" s="450">
        <v>12771</v>
      </c>
      <c r="F110" s="448" t="s">
        <v>842</v>
      </c>
      <c r="G110" s="448" t="s">
        <v>3323</v>
      </c>
      <c r="H110" s="449">
        <v>299863.08</v>
      </c>
      <c r="I110" s="448" t="s">
        <v>107</v>
      </c>
      <c r="J110" s="448" t="s">
        <v>48</v>
      </c>
      <c r="K110" s="451">
        <v>46026</v>
      </c>
      <c r="L110" s="448" t="s">
        <v>143</v>
      </c>
      <c r="M110" s="448" t="s">
        <v>3324</v>
      </c>
    </row>
    <row r="111" spans="1:13" ht="126">
      <c r="A111" s="448">
        <v>110</v>
      </c>
      <c r="B111" s="448" t="s">
        <v>3433</v>
      </c>
      <c r="C111" s="448" t="s">
        <v>3321</v>
      </c>
      <c r="D111" s="448" t="s">
        <v>3322</v>
      </c>
      <c r="E111" s="450">
        <v>10474.799999999999</v>
      </c>
      <c r="F111" s="448" t="s">
        <v>842</v>
      </c>
      <c r="G111" s="448" t="s">
        <v>3323</v>
      </c>
      <c r="H111" s="449">
        <v>301883.74</v>
      </c>
      <c r="I111" s="448" t="s">
        <v>107</v>
      </c>
      <c r="J111" s="448" t="s">
        <v>48</v>
      </c>
      <c r="K111" s="451">
        <v>46026</v>
      </c>
      <c r="L111" s="448" t="s">
        <v>143</v>
      </c>
      <c r="M111" s="448" t="s">
        <v>3324</v>
      </c>
    </row>
    <row r="112" spans="1:13" ht="140">
      <c r="A112" s="448">
        <v>111</v>
      </c>
      <c r="B112" s="448" t="s">
        <v>3434</v>
      </c>
      <c r="C112" s="448" t="s">
        <v>3321</v>
      </c>
      <c r="D112" s="448" t="s">
        <v>3322</v>
      </c>
      <c r="E112" s="450">
        <v>2115.6</v>
      </c>
      <c r="F112" s="448" t="s">
        <v>842</v>
      </c>
      <c r="G112" s="448" t="s">
        <v>3323</v>
      </c>
      <c r="H112" s="449">
        <v>24752.52</v>
      </c>
      <c r="I112" s="448" t="s">
        <v>107</v>
      </c>
      <c r="J112" s="448" t="s">
        <v>48</v>
      </c>
      <c r="K112" s="451">
        <v>46026</v>
      </c>
      <c r="L112" s="448" t="s">
        <v>143</v>
      </c>
      <c r="M112" s="448" t="s">
        <v>3324</v>
      </c>
    </row>
    <row r="113" spans="1:13" ht="140">
      <c r="A113" s="448">
        <v>112</v>
      </c>
      <c r="B113" s="448" t="s">
        <v>3435</v>
      </c>
      <c r="C113" s="448" t="s">
        <v>3321</v>
      </c>
      <c r="D113" s="448" t="s">
        <v>3322</v>
      </c>
      <c r="E113" s="450">
        <v>9288</v>
      </c>
      <c r="F113" s="448" t="s">
        <v>842</v>
      </c>
      <c r="G113" s="448" t="s">
        <v>3323</v>
      </c>
      <c r="H113" s="449">
        <v>5851.44</v>
      </c>
      <c r="I113" s="448" t="s">
        <v>107</v>
      </c>
      <c r="J113" s="448" t="s">
        <v>48</v>
      </c>
      <c r="K113" s="451">
        <v>46026</v>
      </c>
      <c r="L113" s="448" t="s">
        <v>143</v>
      </c>
      <c r="M113" s="448" t="s">
        <v>3324</v>
      </c>
    </row>
    <row r="114" spans="1:13" ht="140">
      <c r="A114" s="448">
        <v>113</v>
      </c>
      <c r="B114" s="448" t="s">
        <v>3436</v>
      </c>
      <c r="C114" s="448" t="s">
        <v>3321</v>
      </c>
      <c r="D114" s="448" t="s">
        <v>3322</v>
      </c>
      <c r="E114" s="450">
        <v>4644</v>
      </c>
      <c r="F114" s="448" t="s">
        <v>842</v>
      </c>
      <c r="G114" s="448" t="s">
        <v>3323</v>
      </c>
      <c r="H114" s="449">
        <v>35573.040000000001</v>
      </c>
      <c r="I114" s="448" t="s">
        <v>107</v>
      </c>
      <c r="J114" s="448" t="s">
        <v>48</v>
      </c>
      <c r="K114" s="451">
        <v>46026</v>
      </c>
      <c r="L114" s="448" t="s">
        <v>143</v>
      </c>
      <c r="M114" s="448" t="s">
        <v>3324</v>
      </c>
    </row>
    <row r="115" spans="1:13" ht="112">
      <c r="A115" s="448">
        <v>114</v>
      </c>
      <c r="B115" s="448" t="s">
        <v>3437</v>
      </c>
      <c r="C115" s="448" t="s">
        <v>3321</v>
      </c>
      <c r="D115" s="448" t="s">
        <v>3322</v>
      </c>
      <c r="E115" s="450">
        <v>1801.32</v>
      </c>
      <c r="F115" s="448" t="s">
        <v>842</v>
      </c>
      <c r="G115" s="448" t="s">
        <v>3323</v>
      </c>
      <c r="H115" s="449">
        <v>42294.99</v>
      </c>
      <c r="I115" s="448" t="s">
        <v>107</v>
      </c>
      <c r="J115" s="448" t="s">
        <v>48</v>
      </c>
      <c r="K115" s="451">
        <v>46026</v>
      </c>
      <c r="L115" s="448" t="s">
        <v>143</v>
      </c>
      <c r="M115" s="448" t="s">
        <v>3324</v>
      </c>
    </row>
    <row r="116" spans="1:13" ht="98">
      <c r="A116" s="448">
        <v>115</v>
      </c>
      <c r="B116" s="448" t="s">
        <v>3438</v>
      </c>
      <c r="C116" s="448" t="s">
        <v>3321</v>
      </c>
      <c r="D116" s="448" t="s">
        <v>3322</v>
      </c>
      <c r="E116" s="450">
        <v>8310</v>
      </c>
      <c r="F116" s="448" t="s">
        <v>842</v>
      </c>
      <c r="G116" s="448" t="s">
        <v>3323</v>
      </c>
      <c r="H116" s="449">
        <v>195118.8</v>
      </c>
      <c r="I116" s="448" t="s">
        <v>107</v>
      </c>
      <c r="J116" s="448" t="s">
        <v>48</v>
      </c>
      <c r="K116" s="451">
        <v>46026</v>
      </c>
      <c r="L116" s="448" t="s">
        <v>143</v>
      </c>
      <c r="M116" s="448" t="s">
        <v>3324</v>
      </c>
    </row>
    <row r="117" spans="1:13" ht="126">
      <c r="A117" s="448">
        <v>116</v>
      </c>
      <c r="B117" s="448" t="s">
        <v>3439</v>
      </c>
      <c r="C117" s="448" t="s">
        <v>3321</v>
      </c>
      <c r="D117" s="448" t="s">
        <v>3322</v>
      </c>
      <c r="E117" s="448">
        <v>604.79999999999995</v>
      </c>
      <c r="F117" s="448" t="s">
        <v>842</v>
      </c>
      <c r="G117" s="448" t="s">
        <v>3323</v>
      </c>
      <c r="H117" s="449">
        <v>6168.96</v>
      </c>
      <c r="I117" s="448" t="s">
        <v>107</v>
      </c>
      <c r="J117" s="448" t="s">
        <v>48</v>
      </c>
      <c r="K117" s="451">
        <v>46026</v>
      </c>
      <c r="L117" s="448" t="s">
        <v>143</v>
      </c>
      <c r="M117" s="448" t="s">
        <v>3324</v>
      </c>
    </row>
    <row r="118" spans="1:13" ht="126">
      <c r="A118" s="448">
        <v>117</v>
      </c>
      <c r="B118" s="448" t="s">
        <v>3440</v>
      </c>
      <c r="C118" s="448" t="s">
        <v>3321</v>
      </c>
      <c r="D118" s="448" t="s">
        <v>3322</v>
      </c>
      <c r="E118" s="450">
        <v>6681.96</v>
      </c>
      <c r="F118" s="448" t="s">
        <v>842</v>
      </c>
      <c r="G118" s="448" t="s">
        <v>3323</v>
      </c>
      <c r="H118" s="449">
        <v>117602.5</v>
      </c>
      <c r="I118" s="448" t="s">
        <v>107</v>
      </c>
      <c r="J118" s="448" t="s">
        <v>48</v>
      </c>
      <c r="K118" s="451">
        <v>46026</v>
      </c>
      <c r="L118" s="448" t="s">
        <v>143</v>
      </c>
      <c r="M118" s="448" t="s">
        <v>3324</v>
      </c>
    </row>
    <row r="119" spans="1:13" ht="140">
      <c r="A119" s="448">
        <v>118</v>
      </c>
      <c r="B119" s="448" t="s">
        <v>3441</v>
      </c>
      <c r="C119" s="448" t="s">
        <v>3321</v>
      </c>
      <c r="D119" s="448" t="s">
        <v>3322</v>
      </c>
      <c r="E119" s="448">
        <v>882.12</v>
      </c>
      <c r="F119" s="448" t="s">
        <v>842</v>
      </c>
      <c r="G119" s="448" t="s">
        <v>3323</v>
      </c>
      <c r="H119" s="449">
        <v>25422.7</v>
      </c>
      <c r="I119" s="448" t="s">
        <v>107</v>
      </c>
      <c r="J119" s="448" t="s">
        <v>48</v>
      </c>
      <c r="K119" s="451">
        <v>46026</v>
      </c>
      <c r="L119" s="448" t="s">
        <v>143</v>
      </c>
      <c r="M119" s="448" t="s">
        <v>3324</v>
      </c>
    </row>
    <row r="120" spans="1:13" ht="140">
      <c r="A120" s="448">
        <v>119</v>
      </c>
      <c r="B120" s="448" t="s">
        <v>3442</v>
      </c>
      <c r="C120" s="448" t="s">
        <v>3321</v>
      </c>
      <c r="D120" s="448" t="s">
        <v>3322</v>
      </c>
      <c r="E120" s="450">
        <v>1804.68</v>
      </c>
      <c r="F120" s="448" t="s">
        <v>842</v>
      </c>
      <c r="G120" s="448" t="s">
        <v>3323</v>
      </c>
      <c r="H120" s="449">
        <v>21114.76</v>
      </c>
      <c r="I120" s="448" t="s">
        <v>107</v>
      </c>
      <c r="J120" s="448" t="s">
        <v>48</v>
      </c>
      <c r="K120" s="451">
        <v>46026</v>
      </c>
      <c r="L120" s="448" t="s">
        <v>143</v>
      </c>
      <c r="M120" s="448" t="s">
        <v>3324</v>
      </c>
    </row>
    <row r="121" spans="1:13" ht="126">
      <c r="A121" s="448">
        <v>120</v>
      </c>
      <c r="B121" s="448" t="s">
        <v>3443</v>
      </c>
      <c r="C121" s="448" t="s">
        <v>3321</v>
      </c>
      <c r="D121" s="448" t="s">
        <v>3322</v>
      </c>
      <c r="E121" s="450">
        <v>38927.040000000001</v>
      </c>
      <c r="F121" s="448" t="s">
        <v>842</v>
      </c>
      <c r="G121" s="448" t="s">
        <v>3323</v>
      </c>
      <c r="H121" s="449">
        <v>102378.12</v>
      </c>
      <c r="I121" s="448" t="s">
        <v>107</v>
      </c>
      <c r="J121" s="448" t="s">
        <v>48</v>
      </c>
      <c r="K121" s="451">
        <v>46026</v>
      </c>
      <c r="L121" s="448" t="s">
        <v>143</v>
      </c>
      <c r="M121" s="448" t="s">
        <v>3324</v>
      </c>
    </row>
    <row r="122" spans="1:13" ht="126">
      <c r="A122" s="448">
        <v>121</v>
      </c>
      <c r="B122" s="448" t="s">
        <v>3444</v>
      </c>
      <c r="C122" s="448" t="s">
        <v>3321</v>
      </c>
      <c r="D122" s="448" t="s">
        <v>3322</v>
      </c>
      <c r="E122" s="450">
        <v>2307</v>
      </c>
      <c r="F122" s="448" t="s">
        <v>842</v>
      </c>
      <c r="G122" s="448" t="s">
        <v>3323</v>
      </c>
      <c r="H122" s="449">
        <v>2952.96</v>
      </c>
      <c r="I122" s="448" t="s">
        <v>107</v>
      </c>
      <c r="J122" s="448" t="s">
        <v>48</v>
      </c>
      <c r="K122" s="451">
        <v>46026</v>
      </c>
      <c r="L122" s="448" t="s">
        <v>143</v>
      </c>
      <c r="M122" s="448" t="s">
        <v>3324</v>
      </c>
    </row>
    <row r="123" spans="1:13" ht="140">
      <c r="A123" s="448">
        <v>122</v>
      </c>
      <c r="B123" s="448" t="s">
        <v>3445</v>
      </c>
      <c r="C123" s="448" t="s">
        <v>3321</v>
      </c>
      <c r="D123" s="448" t="s">
        <v>3322</v>
      </c>
      <c r="E123" s="450">
        <v>5672.28</v>
      </c>
      <c r="F123" s="448" t="s">
        <v>842</v>
      </c>
      <c r="G123" s="448" t="s">
        <v>3323</v>
      </c>
      <c r="H123" s="449">
        <v>43449.66</v>
      </c>
      <c r="I123" s="448" t="s">
        <v>107</v>
      </c>
      <c r="J123" s="448" t="s">
        <v>48</v>
      </c>
      <c r="K123" s="451">
        <v>46026</v>
      </c>
      <c r="L123" s="448" t="s">
        <v>143</v>
      </c>
      <c r="M123" s="448" t="s">
        <v>3324</v>
      </c>
    </row>
    <row r="124" spans="1:13" ht="98">
      <c r="A124" s="448">
        <v>123</v>
      </c>
      <c r="B124" s="448" t="s">
        <v>3446</v>
      </c>
      <c r="C124" s="448" t="s">
        <v>3321</v>
      </c>
      <c r="D124" s="448" t="s">
        <v>3322</v>
      </c>
      <c r="E124" s="450">
        <v>2083.56</v>
      </c>
      <c r="F124" s="448" t="s">
        <v>842</v>
      </c>
      <c r="G124" s="448" t="s">
        <v>3323</v>
      </c>
      <c r="H124" s="449">
        <v>48921.99</v>
      </c>
      <c r="I124" s="448" t="s">
        <v>107</v>
      </c>
      <c r="J124" s="448" t="s">
        <v>48</v>
      </c>
      <c r="K124" s="451">
        <v>46026</v>
      </c>
      <c r="L124" s="448" t="s">
        <v>143</v>
      </c>
      <c r="M124" s="448" t="s">
        <v>3324</v>
      </c>
    </row>
    <row r="125" spans="1:13" ht="140">
      <c r="A125" s="448">
        <v>124</v>
      </c>
      <c r="B125" s="448" t="s">
        <v>3447</v>
      </c>
      <c r="C125" s="448" t="s">
        <v>3321</v>
      </c>
      <c r="D125" s="448" t="s">
        <v>3322</v>
      </c>
      <c r="E125" s="448">
        <v>231.24</v>
      </c>
      <c r="F125" s="448" t="s">
        <v>842</v>
      </c>
      <c r="G125" s="448" t="s">
        <v>3323</v>
      </c>
      <c r="H125" s="449">
        <v>6664.34</v>
      </c>
      <c r="I125" s="448" t="s">
        <v>107</v>
      </c>
      <c r="J125" s="448" t="s">
        <v>48</v>
      </c>
      <c r="K125" s="451">
        <v>46026</v>
      </c>
      <c r="L125" s="448" t="s">
        <v>143</v>
      </c>
      <c r="M125" s="448" t="s">
        <v>3324</v>
      </c>
    </row>
    <row r="126" spans="1:13" ht="140">
      <c r="A126" s="448">
        <v>125</v>
      </c>
      <c r="B126" s="448" t="s">
        <v>3448</v>
      </c>
      <c r="C126" s="448" t="s">
        <v>3321</v>
      </c>
      <c r="D126" s="448" t="s">
        <v>3322</v>
      </c>
      <c r="E126" s="448">
        <v>833.4</v>
      </c>
      <c r="F126" s="448" t="s">
        <v>842</v>
      </c>
      <c r="G126" s="448" t="s">
        <v>3323</v>
      </c>
      <c r="H126" s="449">
        <v>9750.7800000000007</v>
      </c>
      <c r="I126" s="448" t="s">
        <v>107</v>
      </c>
      <c r="J126" s="448" t="s">
        <v>48</v>
      </c>
      <c r="K126" s="451">
        <v>46026</v>
      </c>
      <c r="L126" s="448" t="s">
        <v>143</v>
      </c>
      <c r="M126" s="448" t="s">
        <v>3324</v>
      </c>
    </row>
    <row r="127" spans="1:13" ht="112">
      <c r="A127" s="448">
        <v>126</v>
      </c>
      <c r="B127" s="448" t="s">
        <v>3449</v>
      </c>
      <c r="C127" s="448" t="s">
        <v>3321</v>
      </c>
      <c r="D127" s="448" t="s">
        <v>3322</v>
      </c>
      <c r="E127" s="450">
        <v>36508.080000000002</v>
      </c>
      <c r="F127" s="448" t="s">
        <v>842</v>
      </c>
      <c r="G127" s="448" t="s">
        <v>3323</v>
      </c>
      <c r="H127" s="449">
        <v>23000.09</v>
      </c>
      <c r="I127" s="448" t="s">
        <v>107</v>
      </c>
      <c r="J127" s="448" t="s">
        <v>48</v>
      </c>
      <c r="K127" s="451">
        <v>46026</v>
      </c>
      <c r="L127" s="448" t="s">
        <v>143</v>
      </c>
      <c r="M127" s="448" t="s">
        <v>3324</v>
      </c>
    </row>
    <row r="128" spans="1:13" ht="140">
      <c r="A128" s="448">
        <v>127</v>
      </c>
      <c r="B128" s="448" t="s">
        <v>3450</v>
      </c>
      <c r="C128" s="448" t="s">
        <v>3321</v>
      </c>
      <c r="D128" s="448" t="s">
        <v>3322</v>
      </c>
      <c r="E128" s="448">
        <v>211.32</v>
      </c>
      <c r="F128" s="448" t="s">
        <v>842</v>
      </c>
      <c r="G128" s="448" t="s">
        <v>3323</v>
      </c>
      <c r="H128" s="449">
        <v>1618.71</v>
      </c>
      <c r="I128" s="448" t="s">
        <v>107</v>
      </c>
      <c r="J128" s="448" t="s">
        <v>48</v>
      </c>
      <c r="K128" s="451">
        <v>46026</v>
      </c>
      <c r="L128" s="448" t="s">
        <v>143</v>
      </c>
      <c r="M128" s="448" t="s">
        <v>3324</v>
      </c>
    </row>
    <row r="129" spans="1:13" ht="28">
      <c r="A129" s="448">
        <v>128</v>
      </c>
      <c r="B129" s="448" t="s">
        <v>3451</v>
      </c>
      <c r="C129" s="448" t="s">
        <v>3452</v>
      </c>
      <c r="D129" s="448" t="s">
        <v>3453</v>
      </c>
      <c r="E129" s="448">
        <v>240</v>
      </c>
      <c r="F129" s="448" t="s">
        <v>860</v>
      </c>
      <c r="G129" s="448" t="s">
        <v>3454</v>
      </c>
      <c r="H129" s="449">
        <v>21576</v>
      </c>
      <c r="I129" s="448" t="s">
        <v>143</v>
      </c>
      <c r="J129" s="448" t="s">
        <v>48</v>
      </c>
      <c r="K129" s="451">
        <v>46026</v>
      </c>
      <c r="L129" s="448" t="s">
        <v>143</v>
      </c>
      <c r="M129" s="448" t="s">
        <v>3324</v>
      </c>
    </row>
    <row r="130" spans="1:13" ht="28">
      <c r="A130" s="448">
        <v>129</v>
      </c>
      <c r="B130" s="448" t="s">
        <v>3455</v>
      </c>
      <c r="C130" s="448" t="s">
        <v>3452</v>
      </c>
      <c r="D130" s="448" t="s">
        <v>3453</v>
      </c>
      <c r="E130" s="448">
        <v>24</v>
      </c>
      <c r="F130" s="448" t="s">
        <v>860</v>
      </c>
      <c r="G130" s="448" t="s">
        <v>3454</v>
      </c>
      <c r="H130" s="449">
        <v>91197.6</v>
      </c>
      <c r="I130" s="448" t="s">
        <v>143</v>
      </c>
      <c r="J130" s="448" t="s">
        <v>48</v>
      </c>
      <c r="K130" s="451">
        <v>46026</v>
      </c>
      <c r="L130" s="448" t="s">
        <v>143</v>
      </c>
      <c r="M130" s="448" t="s">
        <v>3324</v>
      </c>
    </row>
    <row r="131" spans="1:13" ht="28">
      <c r="A131" s="448">
        <v>130</v>
      </c>
      <c r="B131" s="448" t="s">
        <v>3456</v>
      </c>
      <c r="C131" s="448" t="s">
        <v>3452</v>
      </c>
      <c r="D131" s="448" t="s">
        <v>3453</v>
      </c>
      <c r="E131" s="448">
        <v>24</v>
      </c>
      <c r="F131" s="448" t="s">
        <v>860</v>
      </c>
      <c r="G131" s="448" t="s">
        <v>3454</v>
      </c>
      <c r="H131" s="449">
        <v>194397.59999999998</v>
      </c>
      <c r="I131" s="448" t="s">
        <v>143</v>
      </c>
      <c r="J131" s="448" t="s">
        <v>48</v>
      </c>
      <c r="K131" s="451">
        <v>46026</v>
      </c>
      <c r="L131" s="448" t="s">
        <v>143</v>
      </c>
      <c r="M131" s="448" t="s">
        <v>3324</v>
      </c>
    </row>
    <row r="132" spans="1:13" ht="28">
      <c r="A132" s="448">
        <v>131</v>
      </c>
      <c r="B132" s="448" t="s">
        <v>3457</v>
      </c>
      <c r="C132" s="448" t="s">
        <v>3452</v>
      </c>
      <c r="D132" s="448" t="s">
        <v>3453</v>
      </c>
      <c r="E132" s="448">
        <v>1320</v>
      </c>
      <c r="F132" s="448" t="s">
        <v>860</v>
      </c>
      <c r="G132" s="448" t="s">
        <v>3454</v>
      </c>
      <c r="H132" s="449">
        <v>42108</v>
      </c>
      <c r="I132" s="448" t="s">
        <v>143</v>
      </c>
      <c r="J132" s="448" t="s">
        <v>48</v>
      </c>
      <c r="K132" s="451">
        <v>46026</v>
      </c>
      <c r="L132" s="448" t="s">
        <v>143</v>
      </c>
      <c r="M132" s="448" t="s">
        <v>3324</v>
      </c>
    </row>
    <row r="133" spans="1:13" ht="84">
      <c r="A133" s="448">
        <v>132</v>
      </c>
      <c r="B133" s="448" t="s">
        <v>3458</v>
      </c>
      <c r="C133" s="448" t="s">
        <v>3452</v>
      </c>
      <c r="D133" s="448" t="s">
        <v>3459</v>
      </c>
      <c r="E133" s="448">
        <v>1464000</v>
      </c>
      <c r="F133" s="448" t="s">
        <v>2273</v>
      </c>
      <c r="G133" s="448" t="s">
        <v>3460</v>
      </c>
      <c r="H133" s="449">
        <v>176558.4</v>
      </c>
      <c r="I133" s="448" t="s">
        <v>143</v>
      </c>
      <c r="J133" s="448" t="s">
        <v>48</v>
      </c>
      <c r="K133" s="451">
        <v>46026</v>
      </c>
      <c r="L133" s="448" t="s">
        <v>143</v>
      </c>
      <c r="M133" s="448" t="s">
        <v>3324</v>
      </c>
    </row>
    <row r="134" spans="1:13" ht="28">
      <c r="A134" s="448">
        <v>133</v>
      </c>
      <c r="B134" s="448" t="s">
        <v>3461</v>
      </c>
      <c r="C134" s="448" t="s">
        <v>3452</v>
      </c>
      <c r="D134" s="448" t="s">
        <v>3459</v>
      </c>
      <c r="E134" s="448">
        <v>240000</v>
      </c>
      <c r="F134" s="448" t="s">
        <v>3462</v>
      </c>
      <c r="G134" s="448" t="s">
        <v>3463</v>
      </c>
      <c r="H134" s="449">
        <v>2160000</v>
      </c>
      <c r="I134" s="448" t="s">
        <v>107</v>
      </c>
      <c r="J134" s="448" t="s">
        <v>48</v>
      </c>
      <c r="K134" s="451">
        <v>46026</v>
      </c>
      <c r="L134" s="448" t="s">
        <v>143</v>
      </c>
      <c r="M134" s="448" t="s">
        <v>3324</v>
      </c>
    </row>
    <row r="135" spans="1:13" ht="84">
      <c r="A135" s="448">
        <v>134</v>
      </c>
      <c r="B135" s="448" t="s">
        <v>3464</v>
      </c>
      <c r="C135" s="448" t="s">
        <v>3452</v>
      </c>
      <c r="D135" s="448" t="s">
        <v>3465</v>
      </c>
      <c r="E135" s="448">
        <v>1</v>
      </c>
      <c r="F135" s="448" t="s">
        <v>64</v>
      </c>
      <c r="G135" s="448" t="s">
        <v>3466</v>
      </c>
      <c r="H135" s="449">
        <v>3730</v>
      </c>
      <c r="I135" s="448" t="s">
        <v>107</v>
      </c>
      <c r="J135" s="448" t="s">
        <v>172</v>
      </c>
      <c r="K135" s="451">
        <v>46027</v>
      </c>
      <c r="L135" s="448" t="s">
        <v>143</v>
      </c>
      <c r="M135" s="448" t="s">
        <v>3324</v>
      </c>
    </row>
    <row r="136" spans="1:13" ht="42">
      <c r="A136" s="448">
        <v>135</v>
      </c>
      <c r="B136" s="448" t="s">
        <v>3467</v>
      </c>
      <c r="C136" s="448" t="s">
        <v>1724</v>
      </c>
      <c r="D136" s="448" t="s">
        <v>3468</v>
      </c>
      <c r="E136" s="448">
        <v>50</v>
      </c>
      <c r="F136" s="448" t="s">
        <v>3469</v>
      </c>
      <c r="G136" s="448" t="s">
        <v>3470</v>
      </c>
      <c r="H136" s="449">
        <f>12391.5</f>
        <v>12391.5</v>
      </c>
      <c r="I136" s="448" t="s">
        <v>107</v>
      </c>
      <c r="J136" s="448" t="s">
        <v>48</v>
      </c>
      <c r="K136" s="451">
        <v>46027</v>
      </c>
      <c r="L136" s="448" t="s">
        <v>143</v>
      </c>
      <c r="M136" s="448" t="s">
        <v>3324</v>
      </c>
    </row>
    <row r="137" spans="1:13" ht="28">
      <c r="A137" s="448">
        <v>136</v>
      </c>
      <c r="B137" s="448" t="s">
        <v>3471</v>
      </c>
      <c r="C137" s="448" t="s">
        <v>1724</v>
      </c>
      <c r="D137" s="448" t="s">
        <v>3468</v>
      </c>
      <c r="E137" s="448">
        <v>20</v>
      </c>
      <c r="F137" s="448" t="s">
        <v>3472</v>
      </c>
      <c r="G137" s="448" t="s">
        <v>3470</v>
      </c>
      <c r="H137" s="449">
        <v>1765.4</v>
      </c>
      <c r="I137" s="448" t="s">
        <v>107</v>
      </c>
      <c r="J137" s="448" t="s">
        <v>48</v>
      </c>
      <c r="K137" s="451">
        <v>46027</v>
      </c>
      <c r="L137" s="448" t="s">
        <v>143</v>
      </c>
      <c r="M137" s="448" t="s">
        <v>3324</v>
      </c>
    </row>
    <row r="138" spans="1:13" ht="42">
      <c r="A138" s="448">
        <v>137</v>
      </c>
      <c r="B138" s="448" t="s">
        <v>3473</v>
      </c>
      <c r="C138" s="448" t="s">
        <v>1724</v>
      </c>
      <c r="D138" s="448" t="s">
        <v>3468</v>
      </c>
      <c r="E138" s="448">
        <v>300</v>
      </c>
      <c r="F138" s="448" t="s">
        <v>3474</v>
      </c>
      <c r="G138" s="448" t="s">
        <v>3470</v>
      </c>
      <c r="H138" s="449">
        <v>97209</v>
      </c>
      <c r="I138" s="448" t="s">
        <v>107</v>
      </c>
      <c r="J138" s="448" t="s">
        <v>48</v>
      </c>
      <c r="K138" s="451">
        <v>46027</v>
      </c>
      <c r="L138" s="448" t="s">
        <v>143</v>
      </c>
      <c r="M138" s="448" t="s">
        <v>3324</v>
      </c>
    </row>
    <row r="139" spans="1:13" ht="28">
      <c r="A139" s="448">
        <v>138</v>
      </c>
      <c r="B139" s="448" t="s">
        <v>3475</v>
      </c>
      <c r="C139" s="448" t="s">
        <v>1724</v>
      </c>
      <c r="D139" s="448" t="s">
        <v>3468</v>
      </c>
      <c r="E139" s="448">
        <v>2</v>
      </c>
      <c r="F139" s="448" t="s">
        <v>1728</v>
      </c>
      <c r="G139" s="448" t="s">
        <v>3470</v>
      </c>
      <c r="H139" s="449">
        <v>7000</v>
      </c>
      <c r="I139" s="448" t="s">
        <v>107</v>
      </c>
      <c r="J139" s="448" t="s">
        <v>48</v>
      </c>
      <c r="K139" s="451">
        <v>46027</v>
      </c>
      <c r="L139" s="448" t="s">
        <v>143</v>
      </c>
      <c r="M139" s="448" t="s">
        <v>3324</v>
      </c>
    </row>
    <row r="140" spans="1:13" ht="28">
      <c r="A140" s="448">
        <v>139</v>
      </c>
      <c r="B140" s="448" t="s">
        <v>3476</v>
      </c>
      <c r="C140" s="448" t="s">
        <v>1724</v>
      </c>
      <c r="D140" s="448" t="s">
        <v>3468</v>
      </c>
      <c r="E140" s="448">
        <v>60</v>
      </c>
      <c r="F140" s="448" t="s">
        <v>501</v>
      </c>
      <c r="G140" s="448" t="s">
        <v>3470</v>
      </c>
      <c r="H140" s="449">
        <v>10662.8</v>
      </c>
      <c r="I140" s="448" t="s">
        <v>107</v>
      </c>
      <c r="J140" s="448" t="s">
        <v>48</v>
      </c>
      <c r="K140" s="451">
        <v>46027</v>
      </c>
      <c r="L140" s="448" t="s">
        <v>143</v>
      </c>
      <c r="M140" s="448" t="s">
        <v>3324</v>
      </c>
    </row>
    <row r="141" spans="1:13" ht="28">
      <c r="A141" s="448">
        <v>140</v>
      </c>
      <c r="B141" s="448" t="s">
        <v>3477</v>
      </c>
      <c r="C141" s="448" t="s">
        <v>1724</v>
      </c>
      <c r="D141" s="448" t="s">
        <v>3468</v>
      </c>
      <c r="E141" s="448">
        <v>30</v>
      </c>
      <c r="F141" s="448" t="s">
        <v>860</v>
      </c>
      <c r="G141" s="448" t="s">
        <v>3470</v>
      </c>
      <c r="H141" s="449">
        <v>57948</v>
      </c>
      <c r="I141" s="448" t="s">
        <v>107</v>
      </c>
      <c r="J141" s="448" t="s">
        <v>48</v>
      </c>
      <c r="K141" s="451">
        <v>46027</v>
      </c>
      <c r="L141" s="448" t="s">
        <v>143</v>
      </c>
      <c r="M141" s="448" t="s">
        <v>3324</v>
      </c>
    </row>
    <row r="142" spans="1:13" ht="28">
      <c r="A142" s="448">
        <v>141</v>
      </c>
      <c r="B142" s="448" t="s">
        <v>3478</v>
      </c>
      <c r="C142" s="448" t="s">
        <v>1724</v>
      </c>
      <c r="D142" s="448" t="s">
        <v>3468</v>
      </c>
      <c r="E142" s="448">
        <v>10</v>
      </c>
      <c r="F142" s="448" t="s">
        <v>711</v>
      </c>
      <c r="G142" s="448" t="s">
        <v>3470</v>
      </c>
      <c r="H142" s="449">
        <v>62611.5</v>
      </c>
      <c r="I142" s="448" t="s">
        <v>107</v>
      </c>
      <c r="J142" s="448" t="s">
        <v>48</v>
      </c>
      <c r="K142" s="451">
        <v>46027</v>
      </c>
      <c r="L142" s="448" t="s">
        <v>143</v>
      </c>
      <c r="M142" s="448" t="s">
        <v>3324</v>
      </c>
    </row>
    <row r="143" spans="1:13" ht="28">
      <c r="A143" s="448">
        <v>142</v>
      </c>
      <c r="B143" s="448" t="s">
        <v>3479</v>
      </c>
      <c r="C143" s="448" t="s">
        <v>3452</v>
      </c>
      <c r="D143" s="448" t="s">
        <v>3480</v>
      </c>
      <c r="E143" s="448">
        <v>540</v>
      </c>
      <c r="F143" s="448" t="s">
        <v>64</v>
      </c>
      <c r="G143" s="448" t="s">
        <v>3481</v>
      </c>
      <c r="H143" s="449">
        <v>158760</v>
      </c>
      <c r="I143" s="448" t="s">
        <v>143</v>
      </c>
      <c r="J143" s="448" t="s">
        <v>48</v>
      </c>
      <c r="K143" s="451">
        <v>46045</v>
      </c>
      <c r="L143" s="448" t="s">
        <v>143</v>
      </c>
      <c r="M143" s="448" t="s">
        <v>3324</v>
      </c>
    </row>
    <row r="144" spans="1:13" ht="98">
      <c r="A144" s="448">
        <v>143</v>
      </c>
      <c r="B144" s="448" t="s">
        <v>3482</v>
      </c>
      <c r="C144" s="448" t="s">
        <v>3452</v>
      </c>
      <c r="D144" s="448" t="s">
        <v>3483</v>
      </c>
      <c r="E144" s="448">
        <v>50</v>
      </c>
      <c r="F144" s="448" t="s">
        <v>64</v>
      </c>
      <c r="G144" s="448" t="s">
        <v>3484</v>
      </c>
      <c r="H144" s="449">
        <v>47500</v>
      </c>
      <c r="I144" s="448" t="s">
        <v>107</v>
      </c>
      <c r="J144" s="448" t="s">
        <v>48</v>
      </c>
      <c r="K144" s="451">
        <v>46052</v>
      </c>
      <c r="L144" s="448" t="s">
        <v>143</v>
      </c>
      <c r="M144" s="448" t="s">
        <v>3324</v>
      </c>
    </row>
    <row r="145" spans="1:13" ht="98">
      <c r="A145" s="448">
        <v>144</v>
      </c>
      <c r="B145" s="448" t="s">
        <v>3485</v>
      </c>
      <c r="C145" s="448" t="s">
        <v>3452</v>
      </c>
      <c r="D145" s="448" t="s">
        <v>3483</v>
      </c>
      <c r="E145" s="448">
        <v>10</v>
      </c>
      <c r="F145" s="448" t="s">
        <v>64</v>
      </c>
      <c r="G145" s="448" t="s">
        <v>3484</v>
      </c>
      <c r="H145" s="449">
        <v>10000</v>
      </c>
      <c r="I145" s="448" t="s">
        <v>107</v>
      </c>
      <c r="J145" s="448" t="s">
        <v>48</v>
      </c>
      <c r="K145" s="451">
        <v>46052</v>
      </c>
      <c r="L145" s="448" t="s">
        <v>143</v>
      </c>
      <c r="M145" s="448" t="s">
        <v>3324</v>
      </c>
    </row>
    <row r="146" spans="1:13" ht="98">
      <c r="A146" s="448">
        <v>145</v>
      </c>
      <c r="B146" s="448" t="s">
        <v>3486</v>
      </c>
      <c r="C146" s="448" t="s">
        <v>3452</v>
      </c>
      <c r="D146" s="448" t="s">
        <v>3483</v>
      </c>
      <c r="E146" s="448">
        <v>10</v>
      </c>
      <c r="F146" s="448" t="s">
        <v>64</v>
      </c>
      <c r="G146" s="448" t="s">
        <v>3484</v>
      </c>
      <c r="H146" s="449">
        <v>10865.5</v>
      </c>
      <c r="I146" s="448" t="s">
        <v>107</v>
      </c>
      <c r="J146" s="448" t="s">
        <v>48</v>
      </c>
      <c r="K146" s="451">
        <v>46052</v>
      </c>
      <c r="L146" s="448" t="s">
        <v>143</v>
      </c>
      <c r="M146" s="448" t="s">
        <v>3324</v>
      </c>
    </row>
    <row r="147" spans="1:13" ht="98">
      <c r="A147" s="448">
        <v>146</v>
      </c>
      <c r="B147" s="448" t="s">
        <v>3487</v>
      </c>
      <c r="C147" s="448" t="s">
        <v>3452</v>
      </c>
      <c r="D147" s="448" t="s">
        <v>3483</v>
      </c>
      <c r="E147" s="448">
        <v>5</v>
      </c>
      <c r="F147" s="448" t="s">
        <v>64</v>
      </c>
      <c r="G147" s="448" t="s">
        <v>3484</v>
      </c>
      <c r="H147" s="449">
        <v>6295.5</v>
      </c>
      <c r="I147" s="448" t="s">
        <v>107</v>
      </c>
      <c r="J147" s="448" t="s">
        <v>48</v>
      </c>
      <c r="K147" s="451">
        <v>46052</v>
      </c>
      <c r="L147" s="448" t="s">
        <v>143</v>
      </c>
      <c r="M147" s="448" t="s">
        <v>3324</v>
      </c>
    </row>
    <row r="148" spans="1:13" ht="98">
      <c r="A148" s="448">
        <v>147</v>
      </c>
      <c r="B148" s="448" t="s">
        <v>3488</v>
      </c>
      <c r="C148" s="448" t="s">
        <v>3452</v>
      </c>
      <c r="D148" s="448" t="s">
        <v>3483</v>
      </c>
      <c r="E148" s="448">
        <v>5</v>
      </c>
      <c r="F148" s="448" t="s">
        <v>64</v>
      </c>
      <c r="G148" s="448" t="s">
        <v>3484</v>
      </c>
      <c r="H148" s="449">
        <v>6147.75</v>
      </c>
      <c r="I148" s="448" t="s">
        <v>107</v>
      </c>
      <c r="J148" s="448" t="s">
        <v>48</v>
      </c>
      <c r="K148" s="451">
        <v>46052</v>
      </c>
      <c r="L148" s="448" t="s">
        <v>143</v>
      </c>
      <c r="M148" s="448" t="s">
        <v>3324</v>
      </c>
    </row>
    <row r="149" spans="1:13" ht="98">
      <c r="A149" s="448">
        <v>148</v>
      </c>
      <c r="B149" s="448" t="s">
        <v>3489</v>
      </c>
      <c r="C149" s="448" t="s">
        <v>3452</v>
      </c>
      <c r="D149" s="448" t="s">
        <v>3483</v>
      </c>
      <c r="E149" s="448">
        <v>300</v>
      </c>
      <c r="F149" s="448" t="s">
        <v>64</v>
      </c>
      <c r="G149" s="448" t="s">
        <v>3484</v>
      </c>
      <c r="H149" s="449">
        <v>88965</v>
      </c>
      <c r="I149" s="448" t="s">
        <v>107</v>
      </c>
      <c r="J149" s="448" t="s">
        <v>48</v>
      </c>
      <c r="K149" s="451">
        <v>46052</v>
      </c>
      <c r="L149" s="448" t="s">
        <v>143</v>
      </c>
      <c r="M149" s="448" t="s">
        <v>3324</v>
      </c>
    </row>
    <row r="150" spans="1:13" ht="98">
      <c r="A150" s="448">
        <v>149</v>
      </c>
      <c r="B150" s="448" t="s">
        <v>3490</v>
      </c>
      <c r="C150" s="448" t="s">
        <v>3452</v>
      </c>
      <c r="D150" s="448" t="s">
        <v>3483</v>
      </c>
      <c r="E150" s="448">
        <v>60</v>
      </c>
      <c r="F150" s="448" t="s">
        <v>64</v>
      </c>
      <c r="G150" s="448" t="s">
        <v>3484</v>
      </c>
      <c r="H150" s="449">
        <v>40200</v>
      </c>
      <c r="I150" s="448" t="s">
        <v>107</v>
      </c>
      <c r="J150" s="448" t="s">
        <v>48</v>
      </c>
      <c r="K150" s="451">
        <v>46052</v>
      </c>
      <c r="L150" s="448" t="s">
        <v>143</v>
      </c>
      <c r="M150" s="448" t="s">
        <v>3324</v>
      </c>
    </row>
    <row r="151" spans="1:13" ht="98">
      <c r="A151" s="448">
        <v>150</v>
      </c>
      <c r="B151" s="448" t="s">
        <v>3491</v>
      </c>
      <c r="C151" s="448" t="s">
        <v>3452</v>
      </c>
      <c r="D151" s="448" t="s">
        <v>3483</v>
      </c>
      <c r="E151" s="448">
        <v>30</v>
      </c>
      <c r="F151" s="448" t="s">
        <v>64</v>
      </c>
      <c r="G151" s="448" t="s">
        <v>3484</v>
      </c>
      <c r="H151" s="449">
        <v>7096.5</v>
      </c>
      <c r="I151" s="448" t="s">
        <v>107</v>
      </c>
      <c r="J151" s="448" t="s">
        <v>48</v>
      </c>
      <c r="K151" s="451">
        <v>46052</v>
      </c>
      <c r="L151" s="448" t="s">
        <v>143</v>
      </c>
      <c r="M151" s="448" t="s">
        <v>3324</v>
      </c>
    </row>
    <row r="152" spans="1:13" ht="98">
      <c r="A152" s="448">
        <v>151</v>
      </c>
      <c r="B152" s="448" t="s">
        <v>3492</v>
      </c>
      <c r="C152" s="448" t="s">
        <v>3452</v>
      </c>
      <c r="D152" s="448" t="s">
        <v>3483</v>
      </c>
      <c r="E152" s="448">
        <v>10</v>
      </c>
      <c r="F152" s="448" t="s">
        <v>64</v>
      </c>
      <c r="G152" s="448" t="s">
        <v>3484</v>
      </c>
      <c r="H152" s="449">
        <v>2490.5</v>
      </c>
      <c r="I152" s="448" t="s">
        <v>107</v>
      </c>
      <c r="J152" s="448" t="s">
        <v>48</v>
      </c>
      <c r="K152" s="451">
        <v>46052</v>
      </c>
      <c r="L152" s="448" t="s">
        <v>143</v>
      </c>
      <c r="M152" s="448" t="s">
        <v>3324</v>
      </c>
    </row>
    <row r="153" spans="1:13" ht="56">
      <c r="A153" s="448">
        <v>152</v>
      </c>
      <c r="B153" s="448" t="s">
        <v>3493</v>
      </c>
      <c r="C153" s="448" t="s">
        <v>3452</v>
      </c>
      <c r="D153" s="448" t="s">
        <v>3494</v>
      </c>
      <c r="E153" s="448">
        <v>2</v>
      </c>
      <c r="F153" s="448" t="s">
        <v>3495</v>
      </c>
      <c r="G153" s="448" t="s">
        <v>3496</v>
      </c>
      <c r="H153" s="449">
        <v>560</v>
      </c>
      <c r="I153" s="448" t="s">
        <v>107</v>
      </c>
      <c r="J153" s="448" t="s">
        <v>172</v>
      </c>
      <c r="K153" s="451">
        <v>46054</v>
      </c>
      <c r="L153" s="448" t="s">
        <v>143</v>
      </c>
      <c r="M153" s="448" t="s">
        <v>3324</v>
      </c>
    </row>
    <row r="154" spans="1:13" ht="56">
      <c r="A154" s="448">
        <v>153</v>
      </c>
      <c r="B154" s="448" t="s">
        <v>3497</v>
      </c>
      <c r="C154" s="448" t="s">
        <v>3452</v>
      </c>
      <c r="D154" s="448" t="s">
        <v>3494</v>
      </c>
      <c r="E154" s="448">
        <v>12</v>
      </c>
      <c r="F154" s="448" t="s">
        <v>2979</v>
      </c>
      <c r="G154" s="448" t="s">
        <v>3496</v>
      </c>
      <c r="H154" s="449">
        <v>4440</v>
      </c>
      <c r="I154" s="448" t="s">
        <v>107</v>
      </c>
      <c r="J154" s="448" t="s">
        <v>172</v>
      </c>
      <c r="K154" s="451">
        <v>46054</v>
      </c>
      <c r="L154" s="448" t="s">
        <v>143</v>
      </c>
      <c r="M154" s="448" t="s">
        <v>3324</v>
      </c>
    </row>
    <row r="155" spans="1:13" ht="42">
      <c r="A155" s="448">
        <v>154</v>
      </c>
      <c r="B155" s="448" t="s">
        <v>3498</v>
      </c>
      <c r="C155" s="448" t="s">
        <v>1724</v>
      </c>
      <c r="D155" s="448" t="s">
        <v>3499</v>
      </c>
      <c r="E155" s="448">
        <v>7000</v>
      </c>
      <c r="F155" s="448" t="s">
        <v>1458</v>
      </c>
      <c r="G155" s="448" t="s">
        <v>3500</v>
      </c>
      <c r="H155" s="449">
        <v>130270</v>
      </c>
      <c r="I155" s="448" t="s">
        <v>107</v>
      </c>
      <c r="J155" s="448" t="s">
        <v>172</v>
      </c>
      <c r="K155" s="451">
        <v>46055</v>
      </c>
      <c r="L155" s="448" t="s">
        <v>143</v>
      </c>
      <c r="M155" s="448" t="s">
        <v>3324</v>
      </c>
    </row>
    <row r="156" spans="1:13" ht="56">
      <c r="A156" s="448">
        <v>155</v>
      </c>
      <c r="B156" s="448" t="s">
        <v>3501</v>
      </c>
      <c r="C156" s="448" t="s">
        <v>1724</v>
      </c>
      <c r="D156" s="448" t="s">
        <v>1724</v>
      </c>
      <c r="E156" s="448">
        <v>50</v>
      </c>
      <c r="F156" s="448" t="s">
        <v>287</v>
      </c>
      <c r="G156" s="448" t="s">
        <v>3502</v>
      </c>
      <c r="H156" s="449">
        <v>5577</v>
      </c>
      <c r="I156" s="448" t="s">
        <v>107</v>
      </c>
      <c r="J156" s="448" t="s">
        <v>48</v>
      </c>
      <c r="K156" s="451">
        <v>46055</v>
      </c>
      <c r="L156" s="448" t="s">
        <v>143</v>
      </c>
      <c r="M156" s="448" t="s">
        <v>3324</v>
      </c>
    </row>
    <row r="157" spans="1:13" ht="56">
      <c r="A157" s="448">
        <v>156</v>
      </c>
      <c r="B157" s="448" t="s">
        <v>3503</v>
      </c>
      <c r="C157" s="448" t="s">
        <v>1724</v>
      </c>
      <c r="D157" s="448" t="s">
        <v>1724</v>
      </c>
      <c r="E157" s="448">
        <v>60</v>
      </c>
      <c r="F157" s="448" t="s">
        <v>287</v>
      </c>
      <c r="G157" s="448" t="s">
        <v>3502</v>
      </c>
      <c r="H157" s="449">
        <v>6692.4</v>
      </c>
      <c r="I157" s="448" t="s">
        <v>107</v>
      </c>
      <c r="J157" s="448" t="s">
        <v>48</v>
      </c>
      <c r="K157" s="451">
        <v>46055</v>
      </c>
      <c r="L157" s="448" t="s">
        <v>143</v>
      </c>
      <c r="M157" s="448" t="s">
        <v>3324</v>
      </c>
    </row>
    <row r="158" spans="1:13" ht="56">
      <c r="A158" s="448">
        <v>157</v>
      </c>
      <c r="B158" s="448" t="s">
        <v>3504</v>
      </c>
      <c r="C158" s="448" t="s">
        <v>1724</v>
      </c>
      <c r="D158" s="448" t="s">
        <v>1724</v>
      </c>
      <c r="E158" s="448">
        <v>85</v>
      </c>
      <c r="F158" s="448" t="s">
        <v>287</v>
      </c>
      <c r="G158" s="448" t="s">
        <v>3502</v>
      </c>
      <c r="H158" s="449">
        <v>9480.9</v>
      </c>
      <c r="I158" s="448" t="s">
        <v>107</v>
      </c>
      <c r="J158" s="448" t="s">
        <v>48</v>
      </c>
      <c r="K158" s="451">
        <v>46055</v>
      </c>
      <c r="L158" s="448" t="s">
        <v>143</v>
      </c>
      <c r="M158" s="448" t="s">
        <v>3324</v>
      </c>
    </row>
    <row r="159" spans="1:13" ht="56">
      <c r="A159" s="448">
        <v>158</v>
      </c>
      <c r="B159" s="448" t="s">
        <v>3505</v>
      </c>
      <c r="C159" s="448" t="s">
        <v>1724</v>
      </c>
      <c r="D159" s="448" t="s">
        <v>1724</v>
      </c>
      <c r="E159" s="448">
        <v>80</v>
      </c>
      <c r="F159" s="448" t="s">
        <v>287</v>
      </c>
      <c r="G159" s="448" t="s">
        <v>3502</v>
      </c>
      <c r="H159" s="449">
        <v>8923.2000000000007</v>
      </c>
      <c r="I159" s="448" t="s">
        <v>107</v>
      </c>
      <c r="J159" s="448" t="s">
        <v>48</v>
      </c>
      <c r="K159" s="451">
        <v>46055</v>
      </c>
      <c r="L159" s="448" t="s">
        <v>143</v>
      </c>
      <c r="M159" s="448" t="s">
        <v>3324</v>
      </c>
    </row>
    <row r="160" spans="1:13" ht="42">
      <c r="A160" s="448">
        <v>159</v>
      </c>
      <c r="B160" s="448" t="s">
        <v>3506</v>
      </c>
      <c r="C160" s="448" t="s">
        <v>1724</v>
      </c>
      <c r="D160" s="448" t="s">
        <v>1724</v>
      </c>
      <c r="E160" s="448">
        <v>25</v>
      </c>
      <c r="F160" s="448" t="s">
        <v>287</v>
      </c>
      <c r="G160" s="448" t="s">
        <v>3502</v>
      </c>
      <c r="H160" s="449">
        <v>2050</v>
      </c>
      <c r="I160" s="448" t="s">
        <v>107</v>
      </c>
      <c r="J160" s="448" t="s">
        <v>48</v>
      </c>
      <c r="K160" s="451">
        <v>46055</v>
      </c>
      <c r="L160" s="448" t="s">
        <v>143</v>
      </c>
      <c r="M160" s="448" t="s">
        <v>3324</v>
      </c>
    </row>
    <row r="161" spans="1:13" ht="42">
      <c r="A161" s="448">
        <v>160</v>
      </c>
      <c r="B161" s="448" t="s">
        <v>3507</v>
      </c>
      <c r="C161" s="448" t="s">
        <v>1724</v>
      </c>
      <c r="D161" s="448" t="s">
        <v>1724</v>
      </c>
      <c r="E161" s="448">
        <v>15</v>
      </c>
      <c r="F161" s="448" t="s">
        <v>287</v>
      </c>
      <c r="G161" s="448" t="s">
        <v>3502</v>
      </c>
      <c r="H161" s="449">
        <v>1230</v>
      </c>
      <c r="I161" s="448" t="s">
        <v>107</v>
      </c>
      <c r="J161" s="448" t="s">
        <v>48</v>
      </c>
      <c r="K161" s="451">
        <v>46055</v>
      </c>
      <c r="L161" s="448" t="s">
        <v>143</v>
      </c>
      <c r="M161" s="448" t="s">
        <v>3324</v>
      </c>
    </row>
    <row r="162" spans="1:13" ht="42">
      <c r="A162" s="448">
        <v>161</v>
      </c>
      <c r="B162" s="448" t="s">
        <v>3508</v>
      </c>
      <c r="C162" s="448" t="s">
        <v>1724</v>
      </c>
      <c r="D162" s="448" t="s">
        <v>1724</v>
      </c>
      <c r="E162" s="448">
        <v>15</v>
      </c>
      <c r="F162" s="448" t="s">
        <v>287</v>
      </c>
      <c r="G162" s="448" t="s">
        <v>3502</v>
      </c>
      <c r="H162" s="449">
        <v>1230</v>
      </c>
      <c r="I162" s="448" t="s">
        <v>107</v>
      </c>
      <c r="J162" s="448" t="s">
        <v>48</v>
      </c>
      <c r="K162" s="451">
        <v>46055</v>
      </c>
      <c r="L162" s="448" t="s">
        <v>143</v>
      </c>
      <c r="M162" s="448" t="s">
        <v>3324</v>
      </c>
    </row>
    <row r="163" spans="1:13" ht="42">
      <c r="A163" s="448">
        <v>162</v>
      </c>
      <c r="B163" s="448" t="s">
        <v>3509</v>
      </c>
      <c r="C163" s="448" t="s">
        <v>1724</v>
      </c>
      <c r="D163" s="448" t="s">
        <v>1724</v>
      </c>
      <c r="E163" s="448">
        <v>10</v>
      </c>
      <c r="F163" s="448" t="s">
        <v>287</v>
      </c>
      <c r="G163" s="448" t="s">
        <v>3502</v>
      </c>
      <c r="H163" s="449">
        <v>819.9</v>
      </c>
      <c r="I163" s="448" t="s">
        <v>107</v>
      </c>
      <c r="J163" s="448" t="s">
        <v>48</v>
      </c>
      <c r="K163" s="451">
        <v>46055</v>
      </c>
      <c r="L163" s="448" t="s">
        <v>143</v>
      </c>
      <c r="M163" s="448" t="s">
        <v>3324</v>
      </c>
    </row>
    <row r="164" spans="1:13" ht="56">
      <c r="A164" s="448">
        <v>163</v>
      </c>
      <c r="B164" s="448" t="s">
        <v>3510</v>
      </c>
      <c r="C164" s="448" t="s">
        <v>1724</v>
      </c>
      <c r="D164" s="448" t="s">
        <v>1724</v>
      </c>
      <c r="E164" s="448">
        <v>10</v>
      </c>
      <c r="F164" s="448" t="s">
        <v>287</v>
      </c>
      <c r="G164" s="448" t="s">
        <v>3502</v>
      </c>
      <c r="H164" s="449">
        <v>1038.8</v>
      </c>
      <c r="I164" s="448" t="s">
        <v>107</v>
      </c>
      <c r="J164" s="448" t="s">
        <v>48</v>
      </c>
      <c r="K164" s="451">
        <v>46055</v>
      </c>
      <c r="L164" s="448" t="s">
        <v>143</v>
      </c>
      <c r="M164" s="448" t="s">
        <v>3324</v>
      </c>
    </row>
    <row r="165" spans="1:13" ht="56">
      <c r="A165" s="448">
        <v>164</v>
      </c>
      <c r="B165" s="448" t="s">
        <v>3511</v>
      </c>
      <c r="C165" s="448" t="s">
        <v>1724</v>
      </c>
      <c r="D165" s="448" t="s">
        <v>1724</v>
      </c>
      <c r="E165" s="448">
        <v>60</v>
      </c>
      <c r="F165" s="448" t="s">
        <v>287</v>
      </c>
      <c r="G165" s="448" t="s">
        <v>3502</v>
      </c>
      <c r="H165" s="449">
        <v>6232.8</v>
      </c>
      <c r="I165" s="448" t="s">
        <v>107</v>
      </c>
      <c r="J165" s="448" t="s">
        <v>48</v>
      </c>
      <c r="K165" s="451">
        <v>46055</v>
      </c>
      <c r="L165" s="448" t="s">
        <v>143</v>
      </c>
      <c r="M165" s="448" t="s">
        <v>3324</v>
      </c>
    </row>
    <row r="166" spans="1:13" ht="56">
      <c r="A166" s="448">
        <v>165</v>
      </c>
      <c r="B166" s="448" t="s">
        <v>3512</v>
      </c>
      <c r="C166" s="448" t="s">
        <v>1724</v>
      </c>
      <c r="D166" s="448" t="s">
        <v>1724</v>
      </c>
      <c r="E166" s="448">
        <v>60</v>
      </c>
      <c r="F166" s="448" t="s">
        <v>287</v>
      </c>
      <c r="G166" s="448" t="s">
        <v>3502</v>
      </c>
      <c r="H166" s="449">
        <v>6232.8</v>
      </c>
      <c r="I166" s="448" t="s">
        <v>107</v>
      </c>
      <c r="J166" s="448" t="s">
        <v>48</v>
      </c>
      <c r="K166" s="451">
        <v>46055</v>
      </c>
      <c r="L166" s="448" t="s">
        <v>143</v>
      </c>
      <c r="M166" s="448" t="s">
        <v>3324</v>
      </c>
    </row>
    <row r="167" spans="1:13" ht="56">
      <c r="A167" s="448">
        <v>166</v>
      </c>
      <c r="B167" s="448" t="s">
        <v>3513</v>
      </c>
      <c r="C167" s="448" t="s">
        <v>1724</v>
      </c>
      <c r="D167" s="448" t="s">
        <v>1724</v>
      </c>
      <c r="E167" s="448">
        <v>40</v>
      </c>
      <c r="F167" s="448" t="s">
        <v>287</v>
      </c>
      <c r="G167" s="448" t="s">
        <v>3502</v>
      </c>
      <c r="H167" s="449">
        <v>4155.2</v>
      </c>
      <c r="I167" s="448" t="s">
        <v>107</v>
      </c>
      <c r="J167" s="448" t="s">
        <v>48</v>
      </c>
      <c r="K167" s="451">
        <v>46055</v>
      </c>
      <c r="L167" s="448" t="s">
        <v>143</v>
      </c>
      <c r="M167" s="448" t="s">
        <v>3324</v>
      </c>
    </row>
    <row r="168" spans="1:13" ht="56">
      <c r="A168" s="448">
        <v>167</v>
      </c>
      <c r="B168" s="448" t="s">
        <v>3514</v>
      </c>
      <c r="C168" s="448" t="s">
        <v>1724</v>
      </c>
      <c r="D168" s="448" t="s">
        <v>1724</v>
      </c>
      <c r="E168" s="448">
        <v>20</v>
      </c>
      <c r="F168" s="448" t="s">
        <v>287</v>
      </c>
      <c r="G168" s="448" t="s">
        <v>3502</v>
      </c>
      <c r="H168" s="449">
        <v>2483.1999999999998</v>
      </c>
      <c r="I168" s="448" t="s">
        <v>107</v>
      </c>
      <c r="J168" s="448" t="s">
        <v>48</v>
      </c>
      <c r="K168" s="451">
        <v>46055</v>
      </c>
      <c r="L168" s="448" t="s">
        <v>143</v>
      </c>
      <c r="M168" s="448" t="s">
        <v>3324</v>
      </c>
    </row>
    <row r="169" spans="1:13" ht="56">
      <c r="A169" s="448">
        <v>168</v>
      </c>
      <c r="B169" s="448" t="s">
        <v>3515</v>
      </c>
      <c r="C169" s="448" t="s">
        <v>1724</v>
      </c>
      <c r="D169" s="448" t="s">
        <v>1724</v>
      </c>
      <c r="E169" s="448">
        <v>10</v>
      </c>
      <c r="F169" s="448" t="s">
        <v>287</v>
      </c>
      <c r="G169" s="448" t="s">
        <v>3502</v>
      </c>
      <c r="H169" s="449">
        <v>1241.5</v>
      </c>
      <c r="I169" s="448" t="s">
        <v>107</v>
      </c>
      <c r="J169" s="448" t="s">
        <v>48</v>
      </c>
      <c r="K169" s="451">
        <v>46055</v>
      </c>
      <c r="L169" s="448" t="s">
        <v>143</v>
      </c>
      <c r="M169" s="448" t="s">
        <v>3324</v>
      </c>
    </row>
    <row r="170" spans="1:13" ht="42">
      <c r="A170" s="448">
        <v>169</v>
      </c>
      <c r="B170" s="448" t="s">
        <v>3516</v>
      </c>
      <c r="C170" s="448" t="s">
        <v>1724</v>
      </c>
      <c r="D170" s="448" t="s">
        <v>1724</v>
      </c>
      <c r="E170" s="448">
        <v>10</v>
      </c>
      <c r="F170" s="448" t="s">
        <v>287</v>
      </c>
      <c r="G170" s="448" t="s">
        <v>3502</v>
      </c>
      <c r="H170" s="449">
        <v>556</v>
      </c>
      <c r="I170" s="448" t="s">
        <v>107</v>
      </c>
      <c r="J170" s="448" t="s">
        <v>48</v>
      </c>
      <c r="K170" s="451">
        <v>46055</v>
      </c>
      <c r="L170" s="448" t="s">
        <v>143</v>
      </c>
      <c r="M170" s="448" t="s">
        <v>3324</v>
      </c>
    </row>
    <row r="171" spans="1:13" ht="42">
      <c r="A171" s="448">
        <v>170</v>
      </c>
      <c r="B171" s="448" t="s">
        <v>3517</v>
      </c>
      <c r="C171" s="448" t="s">
        <v>1724</v>
      </c>
      <c r="D171" s="448" t="s">
        <v>1724</v>
      </c>
      <c r="E171" s="448">
        <v>15</v>
      </c>
      <c r="F171" s="448" t="s">
        <v>287</v>
      </c>
      <c r="G171" s="448" t="s">
        <v>3502</v>
      </c>
      <c r="H171" s="449">
        <v>834</v>
      </c>
      <c r="I171" s="448" t="s">
        <v>107</v>
      </c>
      <c r="J171" s="448" t="s">
        <v>48</v>
      </c>
      <c r="K171" s="451">
        <v>46055</v>
      </c>
      <c r="L171" s="448" t="s">
        <v>143</v>
      </c>
      <c r="M171" s="448" t="s">
        <v>3324</v>
      </c>
    </row>
    <row r="172" spans="1:13" ht="42">
      <c r="A172" s="448">
        <v>171</v>
      </c>
      <c r="B172" s="448" t="s">
        <v>3518</v>
      </c>
      <c r="C172" s="448" t="s">
        <v>1724</v>
      </c>
      <c r="D172" s="448" t="s">
        <v>1724</v>
      </c>
      <c r="E172" s="448">
        <v>15</v>
      </c>
      <c r="F172" s="448" t="s">
        <v>287</v>
      </c>
      <c r="G172" s="448" t="s">
        <v>3502</v>
      </c>
      <c r="H172" s="449">
        <v>834</v>
      </c>
      <c r="I172" s="448" t="s">
        <v>107</v>
      </c>
      <c r="J172" s="448" t="s">
        <v>48</v>
      </c>
      <c r="K172" s="451">
        <v>46055</v>
      </c>
      <c r="L172" s="448" t="s">
        <v>143</v>
      </c>
      <c r="M172" s="448" t="s">
        <v>3324</v>
      </c>
    </row>
    <row r="173" spans="1:13" ht="42">
      <c r="A173" s="448">
        <v>172</v>
      </c>
      <c r="B173" s="448" t="s">
        <v>3519</v>
      </c>
      <c r="C173" s="448" t="s">
        <v>1724</v>
      </c>
      <c r="D173" s="448" t="s">
        <v>1724</v>
      </c>
      <c r="E173" s="448">
        <v>20</v>
      </c>
      <c r="F173" s="448" t="s">
        <v>287</v>
      </c>
      <c r="G173" s="448" t="s">
        <v>3502</v>
      </c>
      <c r="H173" s="449">
        <v>1112</v>
      </c>
      <c r="I173" s="448" t="s">
        <v>107</v>
      </c>
      <c r="J173" s="448" t="s">
        <v>48</v>
      </c>
      <c r="K173" s="451">
        <v>46055</v>
      </c>
      <c r="L173" s="448" t="s">
        <v>143</v>
      </c>
      <c r="M173" s="448" t="s">
        <v>3324</v>
      </c>
    </row>
    <row r="174" spans="1:13" ht="42">
      <c r="A174" s="448">
        <v>173</v>
      </c>
      <c r="B174" s="448" t="s">
        <v>3520</v>
      </c>
      <c r="C174" s="448" t="s">
        <v>1724</v>
      </c>
      <c r="D174" s="448" t="s">
        <v>1724</v>
      </c>
      <c r="E174" s="448">
        <v>20</v>
      </c>
      <c r="F174" s="448" t="s">
        <v>287</v>
      </c>
      <c r="G174" s="448" t="s">
        <v>3502</v>
      </c>
      <c r="H174" s="449">
        <v>1112</v>
      </c>
      <c r="I174" s="448" t="s">
        <v>107</v>
      </c>
      <c r="J174" s="448" t="s">
        <v>48</v>
      </c>
      <c r="K174" s="451">
        <v>46055</v>
      </c>
      <c r="L174" s="448" t="s">
        <v>143</v>
      </c>
      <c r="M174" s="448" t="s">
        <v>3324</v>
      </c>
    </row>
    <row r="175" spans="1:13" ht="42">
      <c r="A175" s="448">
        <v>174</v>
      </c>
      <c r="B175" s="448" t="s">
        <v>3521</v>
      </c>
      <c r="C175" s="448" t="s">
        <v>1724</v>
      </c>
      <c r="D175" s="448" t="s">
        <v>1724</v>
      </c>
      <c r="E175" s="448">
        <v>10</v>
      </c>
      <c r="F175" s="448" t="s">
        <v>287</v>
      </c>
      <c r="G175" s="448" t="s">
        <v>3502</v>
      </c>
      <c r="H175" s="449">
        <v>556</v>
      </c>
      <c r="I175" s="448" t="s">
        <v>107</v>
      </c>
      <c r="J175" s="448" t="s">
        <v>48</v>
      </c>
      <c r="K175" s="451">
        <v>46055</v>
      </c>
      <c r="L175" s="448" t="s">
        <v>143</v>
      </c>
      <c r="M175" s="448" t="s">
        <v>3324</v>
      </c>
    </row>
    <row r="176" spans="1:13" ht="42">
      <c r="A176" s="448">
        <v>175</v>
      </c>
      <c r="B176" s="448" t="s">
        <v>3522</v>
      </c>
      <c r="C176" s="448" t="s">
        <v>1724</v>
      </c>
      <c r="D176" s="448" t="s">
        <v>1724</v>
      </c>
      <c r="E176" s="448">
        <v>10</v>
      </c>
      <c r="F176" s="448" t="s">
        <v>287</v>
      </c>
      <c r="G176" s="448" t="s">
        <v>3502</v>
      </c>
      <c r="H176" s="449">
        <v>510.4</v>
      </c>
      <c r="I176" s="448" t="s">
        <v>107</v>
      </c>
      <c r="J176" s="448" t="s">
        <v>48</v>
      </c>
      <c r="K176" s="451">
        <v>46055</v>
      </c>
      <c r="L176" s="448" t="s">
        <v>143</v>
      </c>
      <c r="M176" s="448" t="s">
        <v>3324</v>
      </c>
    </row>
    <row r="177" spans="1:13" ht="42">
      <c r="A177" s="448">
        <v>176</v>
      </c>
      <c r="B177" s="448" t="s">
        <v>3523</v>
      </c>
      <c r="C177" s="448" t="s">
        <v>1724</v>
      </c>
      <c r="D177" s="448" t="s">
        <v>1724</v>
      </c>
      <c r="E177" s="448">
        <v>15</v>
      </c>
      <c r="F177" s="448" t="s">
        <v>287</v>
      </c>
      <c r="G177" s="448" t="s">
        <v>3502</v>
      </c>
      <c r="H177" s="449">
        <v>765.6</v>
      </c>
      <c r="I177" s="448" t="s">
        <v>107</v>
      </c>
      <c r="J177" s="448" t="s">
        <v>48</v>
      </c>
      <c r="K177" s="451">
        <v>46055</v>
      </c>
      <c r="L177" s="448" t="s">
        <v>143</v>
      </c>
      <c r="M177" s="448" t="s">
        <v>3324</v>
      </c>
    </row>
    <row r="178" spans="1:13" ht="42">
      <c r="A178" s="448">
        <v>177</v>
      </c>
      <c r="B178" s="448" t="s">
        <v>3524</v>
      </c>
      <c r="C178" s="448" t="s">
        <v>1724</v>
      </c>
      <c r="D178" s="448" t="s">
        <v>1724</v>
      </c>
      <c r="E178" s="448">
        <v>10</v>
      </c>
      <c r="F178" s="448" t="s">
        <v>287</v>
      </c>
      <c r="G178" s="448" t="s">
        <v>3502</v>
      </c>
      <c r="H178" s="449">
        <v>510.4</v>
      </c>
      <c r="I178" s="448" t="s">
        <v>107</v>
      </c>
      <c r="J178" s="448" t="s">
        <v>48</v>
      </c>
      <c r="K178" s="451">
        <v>46055</v>
      </c>
      <c r="L178" s="448" t="s">
        <v>143</v>
      </c>
      <c r="M178" s="448" t="s">
        <v>3324</v>
      </c>
    </row>
    <row r="179" spans="1:13" ht="42">
      <c r="A179" s="448">
        <v>178</v>
      </c>
      <c r="B179" s="448" t="s">
        <v>3525</v>
      </c>
      <c r="C179" s="448" t="s">
        <v>1724</v>
      </c>
      <c r="D179" s="448" t="s">
        <v>1724</v>
      </c>
      <c r="E179" s="448">
        <v>10</v>
      </c>
      <c r="F179" s="448" t="s">
        <v>287</v>
      </c>
      <c r="G179" s="448" t="s">
        <v>3502</v>
      </c>
      <c r="H179" s="449">
        <v>510.4</v>
      </c>
      <c r="I179" s="448" t="s">
        <v>107</v>
      </c>
      <c r="J179" s="448" t="s">
        <v>48</v>
      </c>
      <c r="K179" s="451">
        <v>46055</v>
      </c>
      <c r="L179" s="448" t="s">
        <v>143</v>
      </c>
      <c r="M179" s="448" t="s">
        <v>3324</v>
      </c>
    </row>
    <row r="180" spans="1:13" ht="42">
      <c r="A180" s="448">
        <v>179</v>
      </c>
      <c r="B180" s="448" t="s">
        <v>3526</v>
      </c>
      <c r="C180" s="448" t="s">
        <v>1724</v>
      </c>
      <c r="D180" s="448" t="s">
        <v>1724</v>
      </c>
      <c r="E180" s="448">
        <v>25</v>
      </c>
      <c r="F180" s="448" t="s">
        <v>287</v>
      </c>
      <c r="G180" s="448" t="s">
        <v>3502</v>
      </c>
      <c r="H180" s="449">
        <v>2140</v>
      </c>
      <c r="I180" s="448" t="s">
        <v>107</v>
      </c>
      <c r="J180" s="448" t="s">
        <v>48</v>
      </c>
      <c r="K180" s="451">
        <v>46055</v>
      </c>
      <c r="L180" s="448" t="s">
        <v>143</v>
      </c>
      <c r="M180" s="448" t="s">
        <v>3324</v>
      </c>
    </row>
    <row r="181" spans="1:13" ht="42">
      <c r="A181" s="448">
        <v>180</v>
      </c>
      <c r="B181" s="448" t="s">
        <v>3527</v>
      </c>
      <c r="C181" s="448" t="s">
        <v>1724</v>
      </c>
      <c r="D181" s="448" t="s">
        <v>1724</v>
      </c>
      <c r="E181" s="448">
        <v>25</v>
      </c>
      <c r="F181" s="448" t="s">
        <v>287</v>
      </c>
      <c r="G181" s="448" t="s">
        <v>3502</v>
      </c>
      <c r="H181" s="449">
        <v>15111</v>
      </c>
      <c r="I181" s="448" t="s">
        <v>107</v>
      </c>
      <c r="J181" s="448" t="s">
        <v>48</v>
      </c>
      <c r="K181" s="451">
        <v>46055</v>
      </c>
      <c r="L181" s="448" t="s">
        <v>143</v>
      </c>
      <c r="M181" s="448" t="s">
        <v>3324</v>
      </c>
    </row>
    <row r="182" spans="1:13" ht="126">
      <c r="A182" s="448">
        <v>181</v>
      </c>
      <c r="B182" s="448" t="s">
        <v>3528</v>
      </c>
      <c r="C182" s="448" t="s">
        <v>1724</v>
      </c>
      <c r="D182" s="448" t="s">
        <v>1724</v>
      </c>
      <c r="E182" s="448">
        <v>850</v>
      </c>
      <c r="F182" s="448" t="s">
        <v>287</v>
      </c>
      <c r="G182" s="448" t="s">
        <v>3502</v>
      </c>
      <c r="H182" s="449">
        <v>5525</v>
      </c>
      <c r="I182" s="448" t="s">
        <v>107</v>
      </c>
      <c r="J182" s="448" t="s">
        <v>48</v>
      </c>
      <c r="K182" s="451">
        <v>46055</v>
      </c>
      <c r="L182" s="448" t="s">
        <v>143</v>
      </c>
      <c r="M182" s="448" t="s">
        <v>3324</v>
      </c>
    </row>
    <row r="183" spans="1:13" ht="252">
      <c r="A183" s="448">
        <v>182</v>
      </c>
      <c r="B183" s="448" t="s">
        <v>3529</v>
      </c>
      <c r="C183" s="448" t="s">
        <v>1724</v>
      </c>
      <c r="D183" s="448" t="s">
        <v>1724</v>
      </c>
      <c r="E183" s="448">
        <v>350</v>
      </c>
      <c r="F183" s="448" t="s">
        <v>287</v>
      </c>
      <c r="G183" s="448" t="s">
        <v>3502</v>
      </c>
      <c r="H183" s="449">
        <v>11028.5</v>
      </c>
      <c r="I183" s="448" t="s">
        <v>107</v>
      </c>
      <c r="J183" s="448" t="s">
        <v>48</v>
      </c>
      <c r="K183" s="451">
        <v>46055</v>
      </c>
      <c r="L183" s="448" t="s">
        <v>143</v>
      </c>
      <c r="M183" s="448" t="s">
        <v>3324</v>
      </c>
    </row>
    <row r="184" spans="1:13" ht="210">
      <c r="A184" s="448">
        <v>183</v>
      </c>
      <c r="B184" s="448" t="s">
        <v>3530</v>
      </c>
      <c r="C184" s="448" t="s">
        <v>1724</v>
      </c>
      <c r="D184" s="448" t="s">
        <v>1724</v>
      </c>
      <c r="E184" s="448">
        <v>450</v>
      </c>
      <c r="F184" s="448" t="s">
        <v>287</v>
      </c>
      <c r="G184" s="448" t="s">
        <v>3502</v>
      </c>
      <c r="H184" s="449">
        <v>4963.5</v>
      </c>
      <c r="I184" s="448" t="s">
        <v>107</v>
      </c>
      <c r="J184" s="448" t="s">
        <v>48</v>
      </c>
      <c r="K184" s="451">
        <v>46055</v>
      </c>
      <c r="L184" s="448" t="s">
        <v>143</v>
      </c>
      <c r="M184" s="448" t="s">
        <v>3324</v>
      </c>
    </row>
    <row r="185" spans="1:13" ht="154">
      <c r="A185" s="448">
        <v>184</v>
      </c>
      <c r="B185" s="448" t="s">
        <v>3531</v>
      </c>
      <c r="C185" s="448" t="s">
        <v>1724</v>
      </c>
      <c r="D185" s="448" t="s">
        <v>1724</v>
      </c>
      <c r="E185" s="448">
        <v>150</v>
      </c>
      <c r="F185" s="448" t="s">
        <v>287</v>
      </c>
      <c r="G185" s="448" t="s">
        <v>3502</v>
      </c>
      <c r="H185" s="449">
        <v>2250</v>
      </c>
      <c r="I185" s="448" t="s">
        <v>107</v>
      </c>
      <c r="J185" s="448" t="s">
        <v>48</v>
      </c>
      <c r="K185" s="451">
        <v>46055</v>
      </c>
      <c r="L185" s="448" t="s">
        <v>143</v>
      </c>
      <c r="M185" s="448" t="s">
        <v>3324</v>
      </c>
    </row>
    <row r="186" spans="1:13" ht="280">
      <c r="A186" s="448">
        <v>185</v>
      </c>
      <c r="B186" s="448" t="s">
        <v>3532</v>
      </c>
      <c r="C186" s="448" t="s">
        <v>1724</v>
      </c>
      <c r="D186" s="448" t="s">
        <v>1724</v>
      </c>
      <c r="E186" s="448">
        <v>200</v>
      </c>
      <c r="F186" s="448" t="s">
        <v>287</v>
      </c>
      <c r="G186" s="448" t="s">
        <v>3502</v>
      </c>
      <c r="H186" s="449">
        <v>2000</v>
      </c>
      <c r="I186" s="448" t="s">
        <v>107</v>
      </c>
      <c r="J186" s="448" t="s">
        <v>48</v>
      </c>
      <c r="K186" s="451">
        <v>46055</v>
      </c>
      <c r="L186" s="448" t="s">
        <v>143</v>
      </c>
      <c r="M186" s="448" t="s">
        <v>3324</v>
      </c>
    </row>
    <row r="187" spans="1:13" ht="42">
      <c r="A187" s="448">
        <v>186</v>
      </c>
      <c r="B187" s="448" t="s">
        <v>3533</v>
      </c>
      <c r="C187" s="448" t="s">
        <v>1724</v>
      </c>
      <c r="D187" s="448" t="s">
        <v>1724</v>
      </c>
      <c r="E187" s="448">
        <v>200</v>
      </c>
      <c r="F187" s="448" t="s">
        <v>287</v>
      </c>
      <c r="G187" s="448" t="s">
        <v>3502</v>
      </c>
      <c r="H187" s="449">
        <v>2900</v>
      </c>
      <c r="I187" s="448" t="s">
        <v>107</v>
      </c>
      <c r="J187" s="448" t="s">
        <v>48</v>
      </c>
      <c r="K187" s="451">
        <v>46055</v>
      </c>
      <c r="L187" s="448" t="s">
        <v>143</v>
      </c>
      <c r="M187" s="448" t="s">
        <v>3324</v>
      </c>
    </row>
    <row r="188" spans="1:13" ht="42">
      <c r="A188" s="448">
        <v>187</v>
      </c>
      <c r="B188" s="448" t="s">
        <v>3534</v>
      </c>
      <c r="C188" s="448" t="s">
        <v>1724</v>
      </c>
      <c r="D188" s="448" t="s">
        <v>1724</v>
      </c>
      <c r="E188" s="448">
        <v>5</v>
      </c>
      <c r="F188" s="448" t="s">
        <v>287</v>
      </c>
      <c r="G188" s="448" t="s">
        <v>3502</v>
      </c>
      <c r="H188" s="449">
        <v>3743.8</v>
      </c>
      <c r="I188" s="448" t="s">
        <v>107</v>
      </c>
      <c r="J188" s="448" t="s">
        <v>48</v>
      </c>
      <c r="K188" s="451">
        <v>46055</v>
      </c>
      <c r="L188" s="448" t="s">
        <v>143</v>
      </c>
      <c r="M188" s="448" t="s">
        <v>3324</v>
      </c>
    </row>
    <row r="189" spans="1:13" ht="42">
      <c r="A189" s="448">
        <v>188</v>
      </c>
      <c r="B189" s="448" t="s">
        <v>3535</v>
      </c>
      <c r="C189" s="448" t="s">
        <v>1724</v>
      </c>
      <c r="D189" s="448" t="s">
        <v>1724</v>
      </c>
      <c r="E189" s="448">
        <v>15</v>
      </c>
      <c r="F189" s="448" t="s">
        <v>287</v>
      </c>
      <c r="G189" s="448" t="s">
        <v>3502</v>
      </c>
      <c r="H189" s="449">
        <v>2775</v>
      </c>
      <c r="I189" s="448" t="s">
        <v>107</v>
      </c>
      <c r="J189" s="448" t="s">
        <v>48</v>
      </c>
      <c r="K189" s="451">
        <v>46055</v>
      </c>
      <c r="L189" s="448" t="s">
        <v>143</v>
      </c>
      <c r="M189" s="448" t="s">
        <v>3324</v>
      </c>
    </row>
    <row r="190" spans="1:13" ht="42">
      <c r="A190" s="448">
        <v>189</v>
      </c>
      <c r="B190" s="448" t="s">
        <v>3536</v>
      </c>
      <c r="C190" s="448" t="s">
        <v>1724</v>
      </c>
      <c r="D190" s="448" t="s">
        <v>1724</v>
      </c>
      <c r="E190" s="448">
        <v>30</v>
      </c>
      <c r="F190" s="448" t="s">
        <v>860</v>
      </c>
      <c r="G190" s="448" t="s">
        <v>3502</v>
      </c>
      <c r="H190" s="449">
        <v>1200</v>
      </c>
      <c r="I190" s="448" t="s">
        <v>107</v>
      </c>
      <c r="J190" s="448" t="s">
        <v>48</v>
      </c>
      <c r="K190" s="451">
        <v>46055</v>
      </c>
      <c r="L190" s="448" t="s">
        <v>143</v>
      </c>
      <c r="M190" s="448" t="s">
        <v>3324</v>
      </c>
    </row>
    <row r="191" spans="1:13" ht="42">
      <c r="A191" s="448">
        <v>190</v>
      </c>
      <c r="B191" s="448" t="s">
        <v>3537</v>
      </c>
      <c r="C191" s="448" t="s">
        <v>1724</v>
      </c>
      <c r="D191" s="448" t="s">
        <v>1724</v>
      </c>
      <c r="E191" s="448">
        <v>30</v>
      </c>
      <c r="F191" s="448" t="s">
        <v>860</v>
      </c>
      <c r="G191" s="448" t="s">
        <v>3502</v>
      </c>
      <c r="H191" s="449">
        <v>1322.1</v>
      </c>
      <c r="I191" s="448" t="s">
        <v>107</v>
      </c>
      <c r="J191" s="448" t="s">
        <v>48</v>
      </c>
      <c r="K191" s="451">
        <v>46055</v>
      </c>
      <c r="L191" s="448" t="s">
        <v>143</v>
      </c>
      <c r="M191" s="448" t="s">
        <v>3324</v>
      </c>
    </row>
    <row r="192" spans="1:13" ht="42">
      <c r="A192" s="448">
        <v>191</v>
      </c>
      <c r="B192" s="448" t="s">
        <v>3538</v>
      </c>
      <c r="C192" s="448" t="s">
        <v>1724</v>
      </c>
      <c r="D192" s="448" t="s">
        <v>1724</v>
      </c>
      <c r="E192" s="448">
        <v>10</v>
      </c>
      <c r="F192" s="448" t="s">
        <v>860</v>
      </c>
      <c r="G192" s="448" t="s">
        <v>3502</v>
      </c>
      <c r="H192" s="449">
        <v>1399.8</v>
      </c>
      <c r="I192" s="448" t="s">
        <v>107</v>
      </c>
      <c r="J192" s="448" t="s">
        <v>48</v>
      </c>
      <c r="K192" s="451">
        <v>46055</v>
      </c>
      <c r="L192" s="448" t="s">
        <v>143</v>
      </c>
      <c r="M192" s="448" t="s">
        <v>3324</v>
      </c>
    </row>
    <row r="193" spans="1:13" ht="42">
      <c r="A193" s="448">
        <v>192</v>
      </c>
      <c r="B193" s="448" t="s">
        <v>3539</v>
      </c>
      <c r="C193" s="448" t="s">
        <v>1724</v>
      </c>
      <c r="D193" s="448" t="s">
        <v>1724</v>
      </c>
      <c r="E193" s="448">
        <v>110</v>
      </c>
      <c r="F193" s="448" t="s">
        <v>860</v>
      </c>
      <c r="G193" s="448" t="s">
        <v>3502</v>
      </c>
      <c r="H193" s="449">
        <v>1705</v>
      </c>
      <c r="I193" s="448" t="s">
        <v>107</v>
      </c>
      <c r="J193" s="448" t="s">
        <v>48</v>
      </c>
      <c r="K193" s="451">
        <v>46055</v>
      </c>
      <c r="L193" s="448" t="s">
        <v>143</v>
      </c>
      <c r="M193" s="448" t="s">
        <v>3324</v>
      </c>
    </row>
    <row r="194" spans="1:13" ht="42">
      <c r="A194" s="448">
        <v>193</v>
      </c>
      <c r="B194" s="448" t="s">
        <v>3540</v>
      </c>
      <c r="C194" s="448" t="s">
        <v>1724</v>
      </c>
      <c r="D194" s="448" t="s">
        <v>1724</v>
      </c>
      <c r="E194" s="448">
        <v>50</v>
      </c>
      <c r="F194" s="448" t="s">
        <v>860</v>
      </c>
      <c r="G194" s="448" t="s">
        <v>3502</v>
      </c>
      <c r="H194" s="449">
        <v>1444.5</v>
      </c>
      <c r="I194" s="448" t="s">
        <v>107</v>
      </c>
      <c r="J194" s="448" t="s">
        <v>48</v>
      </c>
      <c r="K194" s="451">
        <v>46055</v>
      </c>
      <c r="L194" s="448" t="s">
        <v>143</v>
      </c>
      <c r="M194" s="448" t="s">
        <v>3324</v>
      </c>
    </row>
    <row r="195" spans="1:13" ht="42">
      <c r="A195" s="448">
        <v>194</v>
      </c>
      <c r="B195" s="448" t="s">
        <v>3541</v>
      </c>
      <c r="C195" s="448" t="s">
        <v>1724</v>
      </c>
      <c r="D195" s="448" t="s">
        <v>1724</v>
      </c>
      <c r="E195" s="448">
        <v>350</v>
      </c>
      <c r="F195" s="448" t="s">
        <v>860</v>
      </c>
      <c r="G195" s="448" t="s">
        <v>3502</v>
      </c>
      <c r="H195" s="449">
        <v>3500</v>
      </c>
      <c r="I195" s="448" t="s">
        <v>107</v>
      </c>
      <c r="J195" s="448" t="s">
        <v>48</v>
      </c>
      <c r="K195" s="451">
        <v>46055</v>
      </c>
      <c r="L195" s="448" t="s">
        <v>143</v>
      </c>
      <c r="M195" s="448" t="s">
        <v>3324</v>
      </c>
    </row>
    <row r="196" spans="1:13" ht="42">
      <c r="A196" s="448">
        <v>195</v>
      </c>
      <c r="B196" s="448" t="s">
        <v>3542</v>
      </c>
      <c r="C196" s="448" t="s">
        <v>1724</v>
      </c>
      <c r="D196" s="448" t="s">
        <v>1724</v>
      </c>
      <c r="E196" s="448">
        <v>70</v>
      </c>
      <c r="F196" s="448" t="s">
        <v>860</v>
      </c>
      <c r="G196" s="448" t="s">
        <v>3502</v>
      </c>
      <c r="H196" s="449">
        <v>700</v>
      </c>
      <c r="I196" s="448" t="s">
        <v>107</v>
      </c>
      <c r="J196" s="448" t="s">
        <v>48</v>
      </c>
      <c r="K196" s="451">
        <v>46055</v>
      </c>
      <c r="L196" s="448" t="s">
        <v>143</v>
      </c>
      <c r="M196" s="448" t="s">
        <v>3324</v>
      </c>
    </row>
    <row r="197" spans="1:13" ht="42">
      <c r="A197" s="448">
        <v>196</v>
      </c>
      <c r="B197" s="448" t="s">
        <v>3543</v>
      </c>
      <c r="C197" s="448" t="s">
        <v>1724</v>
      </c>
      <c r="D197" s="448" t="s">
        <v>1724</v>
      </c>
      <c r="E197" s="448">
        <v>5</v>
      </c>
      <c r="F197" s="448" t="s">
        <v>860</v>
      </c>
      <c r="G197" s="448" t="s">
        <v>3502</v>
      </c>
      <c r="H197" s="449">
        <v>215.2</v>
      </c>
      <c r="I197" s="448" t="s">
        <v>107</v>
      </c>
      <c r="J197" s="448" t="s">
        <v>48</v>
      </c>
      <c r="K197" s="451">
        <v>46055</v>
      </c>
      <c r="L197" s="448" t="s">
        <v>143</v>
      </c>
      <c r="M197" s="448" t="s">
        <v>3324</v>
      </c>
    </row>
    <row r="198" spans="1:13" ht="42">
      <c r="A198" s="448">
        <v>197</v>
      </c>
      <c r="B198" s="448" t="s">
        <v>3544</v>
      </c>
      <c r="C198" s="448" t="s">
        <v>1724</v>
      </c>
      <c r="D198" s="448" t="s">
        <v>1724</v>
      </c>
      <c r="E198" s="448">
        <v>20</v>
      </c>
      <c r="F198" s="448" t="s">
        <v>860</v>
      </c>
      <c r="G198" s="448" t="s">
        <v>3502</v>
      </c>
      <c r="H198" s="449">
        <v>717.6</v>
      </c>
      <c r="I198" s="448" t="s">
        <v>107</v>
      </c>
      <c r="J198" s="448" t="s">
        <v>48</v>
      </c>
      <c r="K198" s="451">
        <v>46055</v>
      </c>
      <c r="L198" s="448" t="s">
        <v>143</v>
      </c>
      <c r="M198" s="448" t="s">
        <v>3324</v>
      </c>
    </row>
    <row r="199" spans="1:13" ht="42">
      <c r="A199" s="448">
        <v>198</v>
      </c>
      <c r="B199" s="448" t="s">
        <v>3545</v>
      </c>
      <c r="C199" s="448" t="s">
        <v>1724</v>
      </c>
      <c r="D199" s="448" t="s">
        <v>1724</v>
      </c>
      <c r="E199" s="448">
        <v>20</v>
      </c>
      <c r="F199" s="448" t="s">
        <v>860</v>
      </c>
      <c r="G199" s="448" t="s">
        <v>3502</v>
      </c>
      <c r="H199" s="449">
        <v>4894.8</v>
      </c>
      <c r="I199" s="448" t="s">
        <v>107</v>
      </c>
      <c r="J199" s="448" t="s">
        <v>48</v>
      </c>
      <c r="K199" s="451">
        <v>46055</v>
      </c>
      <c r="L199" s="448" t="s">
        <v>143</v>
      </c>
      <c r="M199" s="448" t="s">
        <v>3324</v>
      </c>
    </row>
    <row r="200" spans="1:13" ht="42">
      <c r="A200" s="448">
        <v>199</v>
      </c>
      <c r="B200" s="448" t="s">
        <v>3546</v>
      </c>
      <c r="C200" s="448" t="s">
        <v>1724</v>
      </c>
      <c r="D200" s="448" t="s">
        <v>1724</v>
      </c>
      <c r="E200" s="448">
        <v>250</v>
      </c>
      <c r="F200" s="448" t="s">
        <v>860</v>
      </c>
      <c r="G200" s="448" t="s">
        <v>3502</v>
      </c>
      <c r="H200" s="449">
        <v>7500</v>
      </c>
      <c r="I200" s="448" t="s">
        <v>107</v>
      </c>
      <c r="J200" s="448" t="s">
        <v>48</v>
      </c>
      <c r="K200" s="451">
        <v>46055</v>
      </c>
      <c r="L200" s="448" t="s">
        <v>143</v>
      </c>
      <c r="M200" s="448" t="s">
        <v>3324</v>
      </c>
    </row>
    <row r="201" spans="1:13" ht="42">
      <c r="A201" s="448">
        <v>200</v>
      </c>
      <c r="B201" s="448" t="s">
        <v>3547</v>
      </c>
      <c r="C201" s="448" t="s">
        <v>1724</v>
      </c>
      <c r="D201" s="448" t="s">
        <v>1724</v>
      </c>
      <c r="E201" s="448">
        <v>60</v>
      </c>
      <c r="F201" s="448" t="s">
        <v>287</v>
      </c>
      <c r="G201" s="448" t="s">
        <v>3502</v>
      </c>
      <c r="H201" s="449">
        <v>1812</v>
      </c>
      <c r="I201" s="448" t="s">
        <v>107</v>
      </c>
      <c r="J201" s="448" t="s">
        <v>48</v>
      </c>
      <c r="K201" s="451">
        <v>46055</v>
      </c>
      <c r="L201" s="448" t="s">
        <v>143</v>
      </c>
      <c r="M201" s="448" t="s">
        <v>3324</v>
      </c>
    </row>
    <row r="202" spans="1:13" ht="42">
      <c r="A202" s="448">
        <v>201</v>
      </c>
      <c r="B202" s="448" t="s">
        <v>3548</v>
      </c>
      <c r="C202" s="448" t="s">
        <v>1724</v>
      </c>
      <c r="D202" s="448" t="s">
        <v>1724</v>
      </c>
      <c r="E202" s="448">
        <v>120</v>
      </c>
      <c r="F202" s="448" t="s">
        <v>860</v>
      </c>
      <c r="G202" s="448" t="s">
        <v>3502</v>
      </c>
      <c r="H202" s="449">
        <v>11400</v>
      </c>
      <c r="I202" s="448" t="s">
        <v>107</v>
      </c>
      <c r="J202" s="448" t="s">
        <v>48</v>
      </c>
      <c r="K202" s="451">
        <v>46055</v>
      </c>
      <c r="L202" s="448" t="s">
        <v>143</v>
      </c>
      <c r="M202" s="448" t="s">
        <v>3324</v>
      </c>
    </row>
    <row r="203" spans="1:13" ht="42">
      <c r="A203" s="448">
        <v>202</v>
      </c>
      <c r="B203" s="448" t="s">
        <v>3549</v>
      </c>
      <c r="C203" s="448" t="s">
        <v>1724</v>
      </c>
      <c r="D203" s="448" t="s">
        <v>1724</v>
      </c>
      <c r="E203" s="448">
        <v>250</v>
      </c>
      <c r="F203" s="448" t="s">
        <v>860</v>
      </c>
      <c r="G203" s="448" t="s">
        <v>3502</v>
      </c>
      <c r="H203" s="449">
        <v>1857.5</v>
      </c>
      <c r="I203" s="448" t="s">
        <v>107</v>
      </c>
      <c r="J203" s="448" t="s">
        <v>48</v>
      </c>
      <c r="K203" s="451">
        <v>46055</v>
      </c>
      <c r="L203" s="448" t="s">
        <v>143</v>
      </c>
      <c r="M203" s="448" t="s">
        <v>3324</v>
      </c>
    </row>
    <row r="204" spans="1:13" ht="42">
      <c r="A204" s="448">
        <v>203</v>
      </c>
      <c r="B204" s="448" t="s">
        <v>3550</v>
      </c>
      <c r="C204" s="448" t="s">
        <v>1724</v>
      </c>
      <c r="D204" s="448" t="s">
        <v>1724</v>
      </c>
      <c r="E204" s="448">
        <v>60</v>
      </c>
      <c r="F204" s="448" t="s">
        <v>860</v>
      </c>
      <c r="G204" s="448" t="s">
        <v>3502</v>
      </c>
      <c r="H204" s="449">
        <v>15209.4</v>
      </c>
      <c r="I204" s="448" t="s">
        <v>107</v>
      </c>
      <c r="J204" s="448" t="s">
        <v>48</v>
      </c>
      <c r="K204" s="451">
        <v>46055</v>
      </c>
      <c r="L204" s="448" t="s">
        <v>143</v>
      </c>
      <c r="M204" s="448" t="s">
        <v>3324</v>
      </c>
    </row>
    <row r="205" spans="1:13" ht="42">
      <c r="A205" s="448">
        <v>204</v>
      </c>
      <c r="B205" s="448" t="s">
        <v>3551</v>
      </c>
      <c r="C205" s="448" t="s">
        <v>1724</v>
      </c>
      <c r="D205" s="448" t="s">
        <v>1724</v>
      </c>
      <c r="E205" s="448">
        <v>120</v>
      </c>
      <c r="F205" s="448" t="s">
        <v>860</v>
      </c>
      <c r="G205" s="448" t="s">
        <v>3502</v>
      </c>
      <c r="H205" s="449">
        <v>3996</v>
      </c>
      <c r="I205" s="448" t="s">
        <v>107</v>
      </c>
      <c r="J205" s="448" t="s">
        <v>48</v>
      </c>
      <c r="K205" s="451">
        <v>46055</v>
      </c>
      <c r="L205" s="448" t="s">
        <v>143</v>
      </c>
      <c r="M205" s="448" t="s">
        <v>3324</v>
      </c>
    </row>
    <row r="206" spans="1:13" ht="42">
      <c r="A206" s="448">
        <v>205</v>
      </c>
      <c r="B206" s="448" t="s">
        <v>3552</v>
      </c>
      <c r="C206" s="448" t="s">
        <v>1724</v>
      </c>
      <c r="D206" s="448" t="s">
        <v>1724</v>
      </c>
      <c r="E206" s="448">
        <v>2</v>
      </c>
      <c r="F206" s="448" t="s">
        <v>860</v>
      </c>
      <c r="G206" s="448" t="s">
        <v>3502</v>
      </c>
      <c r="H206" s="449">
        <v>370.6</v>
      </c>
      <c r="I206" s="448" t="s">
        <v>107</v>
      </c>
      <c r="J206" s="448" t="s">
        <v>48</v>
      </c>
      <c r="K206" s="451">
        <v>46055</v>
      </c>
      <c r="L206" s="448" t="s">
        <v>143</v>
      </c>
      <c r="M206" s="448" t="s">
        <v>3324</v>
      </c>
    </row>
    <row r="207" spans="1:13" ht="42">
      <c r="A207" s="448">
        <v>206</v>
      </c>
      <c r="B207" s="448" t="s">
        <v>3553</v>
      </c>
      <c r="C207" s="448" t="s">
        <v>1724</v>
      </c>
      <c r="D207" s="448" t="s">
        <v>1724</v>
      </c>
      <c r="E207" s="448">
        <v>50</v>
      </c>
      <c r="F207" s="448" t="s">
        <v>860</v>
      </c>
      <c r="G207" s="448" t="s">
        <v>3502</v>
      </c>
      <c r="H207" s="449">
        <v>760</v>
      </c>
      <c r="I207" s="448" t="s">
        <v>107</v>
      </c>
      <c r="J207" s="448" t="s">
        <v>48</v>
      </c>
      <c r="K207" s="451">
        <v>46055</v>
      </c>
      <c r="L207" s="448" t="s">
        <v>143</v>
      </c>
      <c r="M207" s="448" t="s">
        <v>3324</v>
      </c>
    </row>
    <row r="208" spans="1:13" ht="42">
      <c r="A208" s="448">
        <v>207</v>
      </c>
      <c r="B208" s="448" t="s">
        <v>3554</v>
      </c>
      <c r="C208" s="448" t="s">
        <v>1724</v>
      </c>
      <c r="D208" s="448" t="s">
        <v>1724</v>
      </c>
      <c r="E208" s="448">
        <v>600</v>
      </c>
      <c r="F208" s="448" t="s">
        <v>860</v>
      </c>
      <c r="G208" s="448" t="s">
        <v>3502</v>
      </c>
      <c r="H208" s="449">
        <v>6930</v>
      </c>
      <c r="I208" s="448" t="s">
        <v>107</v>
      </c>
      <c r="J208" s="448" t="s">
        <v>48</v>
      </c>
      <c r="K208" s="451">
        <v>46055</v>
      </c>
      <c r="L208" s="448" t="s">
        <v>143</v>
      </c>
      <c r="M208" s="448" t="s">
        <v>3324</v>
      </c>
    </row>
    <row r="209" spans="1:13" ht="42">
      <c r="A209" s="448">
        <v>208</v>
      </c>
      <c r="B209" s="448" t="s">
        <v>3555</v>
      </c>
      <c r="C209" s="448" t="s">
        <v>1724</v>
      </c>
      <c r="D209" s="448" t="s">
        <v>1724</v>
      </c>
      <c r="E209" s="448">
        <v>5</v>
      </c>
      <c r="F209" s="448" t="s">
        <v>860</v>
      </c>
      <c r="G209" s="448" t="s">
        <v>3502</v>
      </c>
      <c r="H209" s="449">
        <v>614.25</v>
      </c>
      <c r="I209" s="448" t="s">
        <v>107</v>
      </c>
      <c r="J209" s="448" t="s">
        <v>48</v>
      </c>
      <c r="K209" s="451">
        <v>46055</v>
      </c>
      <c r="L209" s="448" t="s">
        <v>143</v>
      </c>
      <c r="M209" s="448" t="s">
        <v>3324</v>
      </c>
    </row>
    <row r="210" spans="1:13" ht="28">
      <c r="A210" s="448">
        <v>209</v>
      </c>
      <c r="B210" s="448" t="s">
        <v>3556</v>
      </c>
      <c r="C210" s="448" t="s">
        <v>1724</v>
      </c>
      <c r="D210" s="448" t="s">
        <v>1724</v>
      </c>
      <c r="E210" s="448">
        <v>250</v>
      </c>
      <c r="F210" s="448" t="s">
        <v>860</v>
      </c>
      <c r="G210" s="448" t="s">
        <v>3557</v>
      </c>
      <c r="H210" s="449">
        <v>5625</v>
      </c>
      <c r="I210" s="448" t="s">
        <v>107</v>
      </c>
      <c r="J210" s="448" t="s">
        <v>68</v>
      </c>
      <c r="K210" s="451">
        <v>46056</v>
      </c>
      <c r="L210" s="448" t="s">
        <v>143</v>
      </c>
      <c r="M210" s="448" t="s">
        <v>3324</v>
      </c>
    </row>
    <row r="211" spans="1:13" ht="28">
      <c r="A211" s="448">
        <v>210</v>
      </c>
      <c r="B211" s="448" t="s">
        <v>3558</v>
      </c>
      <c r="C211" s="448" t="s">
        <v>1724</v>
      </c>
      <c r="D211" s="448" t="s">
        <v>1724</v>
      </c>
      <c r="E211" s="448">
        <v>200</v>
      </c>
      <c r="F211" s="448" t="s">
        <v>842</v>
      </c>
      <c r="G211" s="448" t="s">
        <v>3557</v>
      </c>
      <c r="H211" s="449">
        <v>8499.5</v>
      </c>
      <c r="I211" s="448" t="s">
        <v>107</v>
      </c>
      <c r="J211" s="448" t="s">
        <v>68</v>
      </c>
      <c r="K211" s="451">
        <v>46056</v>
      </c>
      <c r="L211" s="448" t="s">
        <v>143</v>
      </c>
      <c r="M211" s="448" t="s">
        <v>3324</v>
      </c>
    </row>
    <row r="212" spans="1:13" ht="28">
      <c r="A212" s="448">
        <v>211</v>
      </c>
      <c r="B212" s="448" t="s">
        <v>3559</v>
      </c>
      <c r="C212" s="448" t="s">
        <v>1724</v>
      </c>
      <c r="D212" s="448" t="s">
        <v>1724</v>
      </c>
      <c r="E212" s="448">
        <v>100</v>
      </c>
      <c r="F212" s="448" t="s">
        <v>842</v>
      </c>
      <c r="G212" s="448" t="s">
        <v>3557</v>
      </c>
      <c r="H212" s="449">
        <v>4249.75</v>
      </c>
      <c r="I212" s="448" t="s">
        <v>107</v>
      </c>
      <c r="J212" s="448" t="s">
        <v>68</v>
      </c>
      <c r="K212" s="451">
        <v>46056</v>
      </c>
      <c r="L212" s="448" t="s">
        <v>143</v>
      </c>
      <c r="M212" s="448" t="s">
        <v>3324</v>
      </c>
    </row>
    <row r="213" spans="1:13" ht="28">
      <c r="A213" s="448">
        <v>212</v>
      </c>
      <c r="B213" s="448" t="s">
        <v>3560</v>
      </c>
      <c r="C213" s="448" t="s">
        <v>1724</v>
      </c>
      <c r="D213" s="448" t="s">
        <v>1724</v>
      </c>
      <c r="E213" s="448">
        <v>70</v>
      </c>
      <c r="F213" s="448" t="s">
        <v>842</v>
      </c>
      <c r="G213" s="448" t="s">
        <v>3557</v>
      </c>
      <c r="H213" s="449">
        <v>52816.35</v>
      </c>
      <c r="I213" s="448" t="s">
        <v>107</v>
      </c>
      <c r="J213" s="448" t="s">
        <v>68</v>
      </c>
      <c r="K213" s="451">
        <v>46056</v>
      </c>
      <c r="L213" s="448" t="s">
        <v>143</v>
      </c>
      <c r="M213" s="448" t="s">
        <v>3324</v>
      </c>
    </row>
    <row r="214" spans="1:13" ht="28">
      <c r="A214" s="448">
        <v>213</v>
      </c>
      <c r="B214" s="448" t="s">
        <v>3561</v>
      </c>
      <c r="C214" s="448" t="s">
        <v>1724</v>
      </c>
      <c r="D214" s="448" t="s">
        <v>1724</v>
      </c>
      <c r="E214" s="448">
        <v>100</v>
      </c>
      <c r="F214" s="448" t="s">
        <v>842</v>
      </c>
      <c r="G214" s="448" t="s">
        <v>3557</v>
      </c>
      <c r="H214" s="449">
        <v>36499.5</v>
      </c>
      <c r="I214" s="448" t="s">
        <v>107</v>
      </c>
      <c r="J214" s="448" t="s">
        <v>68</v>
      </c>
      <c r="K214" s="451">
        <v>46056</v>
      </c>
      <c r="L214" s="448" t="s">
        <v>143</v>
      </c>
      <c r="M214" s="448" t="s">
        <v>3324</v>
      </c>
    </row>
    <row r="215" spans="1:13" ht="28">
      <c r="A215" s="448">
        <v>214</v>
      </c>
      <c r="B215" s="448" t="s">
        <v>3562</v>
      </c>
      <c r="C215" s="448" t="s">
        <v>1724</v>
      </c>
      <c r="D215" s="448" t="s">
        <v>1724</v>
      </c>
      <c r="E215" s="448">
        <v>200</v>
      </c>
      <c r="F215" s="448" t="s">
        <v>842</v>
      </c>
      <c r="G215" s="448" t="s">
        <v>3557</v>
      </c>
      <c r="H215" s="449">
        <v>221999</v>
      </c>
      <c r="I215" s="448" t="s">
        <v>107</v>
      </c>
      <c r="J215" s="448" t="s">
        <v>68</v>
      </c>
      <c r="K215" s="451">
        <v>46056</v>
      </c>
      <c r="L215" s="448" t="s">
        <v>143</v>
      </c>
      <c r="M215" s="448" t="s">
        <v>3324</v>
      </c>
    </row>
    <row r="216" spans="1:13" ht="28">
      <c r="A216" s="448">
        <v>215</v>
      </c>
      <c r="B216" s="448" t="s">
        <v>3563</v>
      </c>
      <c r="C216" s="448" t="s">
        <v>1724</v>
      </c>
      <c r="D216" s="448" t="s">
        <v>1724</v>
      </c>
      <c r="E216" s="448">
        <v>30</v>
      </c>
      <c r="F216" s="448" t="s">
        <v>842</v>
      </c>
      <c r="G216" s="448" t="s">
        <v>3557</v>
      </c>
      <c r="H216" s="449">
        <v>36000</v>
      </c>
      <c r="I216" s="448" t="s">
        <v>107</v>
      </c>
      <c r="J216" s="448" t="s">
        <v>68</v>
      </c>
      <c r="K216" s="451">
        <v>46056</v>
      </c>
      <c r="L216" s="448" t="s">
        <v>143</v>
      </c>
      <c r="M216" s="448" t="s">
        <v>3324</v>
      </c>
    </row>
    <row r="217" spans="1:13" ht="56">
      <c r="A217" s="448">
        <v>216</v>
      </c>
      <c r="B217" s="448" t="s">
        <v>3564</v>
      </c>
      <c r="C217" s="448" t="s">
        <v>1724</v>
      </c>
      <c r="D217" s="448" t="s">
        <v>1724</v>
      </c>
      <c r="E217" s="448">
        <v>75</v>
      </c>
      <c r="F217" s="448" t="s">
        <v>842</v>
      </c>
      <c r="G217" s="448" t="s">
        <v>3557</v>
      </c>
      <c r="H217" s="449">
        <v>55624.88</v>
      </c>
      <c r="I217" s="448" t="s">
        <v>107</v>
      </c>
      <c r="J217" s="448" t="s">
        <v>68</v>
      </c>
      <c r="K217" s="451">
        <v>46056</v>
      </c>
      <c r="L217" s="448" t="s">
        <v>143</v>
      </c>
      <c r="M217" s="448" t="s">
        <v>3324</v>
      </c>
    </row>
    <row r="218" spans="1:13" ht="42">
      <c r="A218" s="448">
        <v>217</v>
      </c>
      <c r="B218" s="448" t="s">
        <v>3565</v>
      </c>
      <c r="C218" s="448" t="s">
        <v>1724</v>
      </c>
      <c r="D218" s="448" t="s">
        <v>1724</v>
      </c>
      <c r="E218" s="448">
        <v>20</v>
      </c>
      <c r="F218" s="448" t="s">
        <v>842</v>
      </c>
      <c r="G218" s="448" t="s">
        <v>3557</v>
      </c>
      <c r="H218" s="449">
        <v>3900</v>
      </c>
      <c r="I218" s="448" t="s">
        <v>107</v>
      </c>
      <c r="J218" s="448" t="s">
        <v>68</v>
      </c>
      <c r="K218" s="451">
        <v>46056</v>
      </c>
      <c r="L218" s="448" t="s">
        <v>143</v>
      </c>
      <c r="M218" s="448" t="s">
        <v>3324</v>
      </c>
    </row>
    <row r="219" spans="1:13" ht="42">
      <c r="A219" s="448">
        <v>218</v>
      </c>
      <c r="B219" s="448" t="s">
        <v>3566</v>
      </c>
      <c r="C219" s="448" t="s">
        <v>1724</v>
      </c>
      <c r="D219" s="448" t="s">
        <v>1724</v>
      </c>
      <c r="E219" s="448">
        <v>35</v>
      </c>
      <c r="F219" s="448" t="s">
        <v>842</v>
      </c>
      <c r="G219" s="448" t="s">
        <v>3557</v>
      </c>
      <c r="H219" s="449">
        <v>11724.91</v>
      </c>
      <c r="I219" s="448" t="s">
        <v>107</v>
      </c>
      <c r="J219" s="448" t="s">
        <v>68</v>
      </c>
      <c r="K219" s="451">
        <v>46056</v>
      </c>
      <c r="L219" s="448" t="s">
        <v>143</v>
      </c>
      <c r="M219" s="448" t="s">
        <v>3324</v>
      </c>
    </row>
    <row r="220" spans="1:13" ht="28">
      <c r="A220" s="448">
        <v>219</v>
      </c>
      <c r="B220" s="448" t="s">
        <v>3567</v>
      </c>
      <c r="C220" s="448" t="s">
        <v>1724</v>
      </c>
      <c r="D220" s="448" t="s">
        <v>1724</v>
      </c>
      <c r="E220" s="448">
        <v>3</v>
      </c>
      <c r="F220" s="448" t="s">
        <v>860</v>
      </c>
      <c r="G220" s="448" t="s">
        <v>3557</v>
      </c>
      <c r="H220" s="449">
        <v>1950</v>
      </c>
      <c r="I220" s="448" t="s">
        <v>107</v>
      </c>
      <c r="J220" s="448" t="s">
        <v>68</v>
      </c>
      <c r="K220" s="451">
        <v>46056</v>
      </c>
      <c r="L220" s="448" t="s">
        <v>143</v>
      </c>
      <c r="M220" s="448" t="s">
        <v>3324</v>
      </c>
    </row>
    <row r="221" spans="1:13" ht="28">
      <c r="A221" s="448">
        <v>220</v>
      </c>
      <c r="B221" s="448" t="s">
        <v>3568</v>
      </c>
      <c r="C221" s="448" t="s">
        <v>1724</v>
      </c>
      <c r="D221" s="448" t="s">
        <v>1724</v>
      </c>
      <c r="E221" s="448">
        <v>3</v>
      </c>
      <c r="F221" s="448" t="s">
        <v>860</v>
      </c>
      <c r="G221" s="448" t="s">
        <v>3557</v>
      </c>
      <c r="H221" s="449">
        <v>3450</v>
      </c>
      <c r="I221" s="448" t="s">
        <v>107</v>
      </c>
      <c r="J221" s="448" t="s">
        <v>68</v>
      </c>
      <c r="K221" s="451">
        <v>46056</v>
      </c>
      <c r="L221" s="448" t="s">
        <v>143</v>
      </c>
      <c r="M221" s="448" t="s">
        <v>3324</v>
      </c>
    </row>
    <row r="222" spans="1:13" ht="42">
      <c r="A222" s="448">
        <v>221</v>
      </c>
      <c r="B222" s="448" t="s">
        <v>3569</v>
      </c>
      <c r="C222" s="448" t="s">
        <v>1724</v>
      </c>
      <c r="D222" s="448" t="s">
        <v>1724</v>
      </c>
      <c r="E222" s="448">
        <v>15</v>
      </c>
      <c r="F222" s="448" t="s">
        <v>1746</v>
      </c>
      <c r="G222" s="448" t="s">
        <v>3557</v>
      </c>
      <c r="H222" s="449">
        <v>2775</v>
      </c>
      <c r="I222" s="448" t="s">
        <v>107</v>
      </c>
      <c r="J222" s="448" t="s">
        <v>68</v>
      </c>
      <c r="K222" s="451">
        <v>46056</v>
      </c>
      <c r="L222" s="448" t="s">
        <v>143</v>
      </c>
      <c r="M222" s="448" t="s">
        <v>3324</v>
      </c>
    </row>
    <row r="223" spans="1:13" ht="28">
      <c r="A223" s="448">
        <v>222</v>
      </c>
      <c r="B223" s="448" t="s">
        <v>3570</v>
      </c>
      <c r="C223" s="448" t="s">
        <v>1724</v>
      </c>
      <c r="D223" s="448" t="s">
        <v>1724</v>
      </c>
      <c r="E223" s="448">
        <v>10</v>
      </c>
      <c r="F223" s="448" t="s">
        <v>860</v>
      </c>
      <c r="G223" s="448" t="s">
        <v>3557</v>
      </c>
      <c r="H223" s="449">
        <v>3150</v>
      </c>
      <c r="I223" s="448" t="s">
        <v>107</v>
      </c>
      <c r="J223" s="448" t="s">
        <v>68</v>
      </c>
      <c r="K223" s="451">
        <v>46056</v>
      </c>
      <c r="L223" s="448" t="s">
        <v>143</v>
      </c>
      <c r="M223" s="448" t="s">
        <v>3324</v>
      </c>
    </row>
    <row r="224" spans="1:13" ht="56">
      <c r="A224" s="448">
        <v>223</v>
      </c>
      <c r="B224" s="448" t="s">
        <v>3571</v>
      </c>
      <c r="C224" s="448" t="s">
        <v>3452</v>
      </c>
      <c r="D224" s="448" t="s">
        <v>3572</v>
      </c>
      <c r="E224" s="448">
        <v>600</v>
      </c>
      <c r="F224" s="448" t="s">
        <v>3573</v>
      </c>
      <c r="G224" s="448" t="s">
        <v>3574</v>
      </c>
      <c r="H224" s="449">
        <v>25920</v>
      </c>
      <c r="I224" s="448" t="s">
        <v>107</v>
      </c>
      <c r="J224" s="448" t="s">
        <v>48</v>
      </c>
      <c r="K224" s="451">
        <v>46061</v>
      </c>
      <c r="L224" s="448" t="s">
        <v>3575</v>
      </c>
      <c r="M224" s="448" t="s">
        <v>3324</v>
      </c>
    </row>
    <row r="225" spans="1:13" ht="84">
      <c r="A225" s="448">
        <v>224</v>
      </c>
      <c r="B225" s="448" t="s">
        <v>3576</v>
      </c>
      <c r="C225" s="448" t="s">
        <v>1724</v>
      </c>
      <c r="D225" s="448" t="s">
        <v>3577</v>
      </c>
      <c r="E225" s="448">
        <v>24</v>
      </c>
      <c r="F225" s="448" t="s">
        <v>1728</v>
      </c>
      <c r="G225" s="448" t="s">
        <v>3578</v>
      </c>
      <c r="H225" s="449">
        <v>26258.880000000001</v>
      </c>
      <c r="I225" s="448" t="s">
        <v>143</v>
      </c>
      <c r="J225" s="448" t="s">
        <v>48</v>
      </c>
      <c r="K225" s="451">
        <v>46066</v>
      </c>
      <c r="L225" s="448" t="s">
        <v>143</v>
      </c>
      <c r="M225" s="448" t="s">
        <v>3324</v>
      </c>
    </row>
    <row r="226" spans="1:13" ht="84">
      <c r="A226" s="448">
        <v>225</v>
      </c>
      <c r="B226" s="448" t="s">
        <v>3579</v>
      </c>
      <c r="C226" s="448" t="s">
        <v>1724</v>
      </c>
      <c r="D226" s="448" t="s">
        <v>3577</v>
      </c>
      <c r="E226" s="448">
        <v>24</v>
      </c>
      <c r="F226" s="448" t="s">
        <v>1728</v>
      </c>
      <c r="G226" s="448" t="s">
        <v>3578</v>
      </c>
      <c r="H226" s="449">
        <v>26258.880000000001</v>
      </c>
      <c r="I226" s="448" t="s">
        <v>143</v>
      </c>
      <c r="J226" s="448" t="s">
        <v>48</v>
      </c>
      <c r="K226" s="451">
        <v>46066</v>
      </c>
      <c r="L226" s="448" t="s">
        <v>143</v>
      </c>
      <c r="M226" s="448" t="s">
        <v>3324</v>
      </c>
    </row>
    <row r="227" spans="1:13" ht="84">
      <c r="A227" s="448">
        <v>226</v>
      </c>
      <c r="B227" s="448" t="s">
        <v>3580</v>
      </c>
      <c r="C227" s="448" t="s">
        <v>1724</v>
      </c>
      <c r="D227" s="448" t="s">
        <v>3577</v>
      </c>
      <c r="E227" s="448">
        <v>4</v>
      </c>
      <c r="F227" s="448" t="s">
        <v>860</v>
      </c>
      <c r="G227" s="448" t="s">
        <v>3578</v>
      </c>
      <c r="H227" s="449">
        <v>1254</v>
      </c>
      <c r="I227" s="448" t="s">
        <v>143</v>
      </c>
      <c r="J227" s="448" t="s">
        <v>48</v>
      </c>
      <c r="K227" s="451">
        <v>46066</v>
      </c>
      <c r="L227" s="448" t="s">
        <v>143</v>
      </c>
      <c r="M227" s="448" t="s">
        <v>3324</v>
      </c>
    </row>
    <row r="228" spans="1:13" ht="84">
      <c r="A228" s="448">
        <v>227</v>
      </c>
      <c r="B228" s="448" t="s">
        <v>3581</v>
      </c>
      <c r="C228" s="448" t="s">
        <v>1724</v>
      </c>
      <c r="D228" s="448" t="s">
        <v>3577</v>
      </c>
      <c r="E228" s="448">
        <v>16</v>
      </c>
      <c r="F228" s="448" t="s">
        <v>571</v>
      </c>
      <c r="G228" s="448" t="s">
        <v>3578</v>
      </c>
      <c r="H228" s="449">
        <v>4882.24</v>
      </c>
      <c r="I228" s="448" t="s">
        <v>143</v>
      </c>
      <c r="J228" s="448" t="s">
        <v>48</v>
      </c>
      <c r="K228" s="451">
        <v>46066</v>
      </c>
      <c r="L228" s="448" t="s">
        <v>143</v>
      </c>
      <c r="M228" s="448" t="s">
        <v>3324</v>
      </c>
    </row>
    <row r="229" spans="1:13" ht="84">
      <c r="A229" s="448">
        <v>228</v>
      </c>
      <c r="B229" s="448" t="s">
        <v>3582</v>
      </c>
      <c r="C229" s="448" t="s">
        <v>1724</v>
      </c>
      <c r="D229" s="448" t="s">
        <v>3577</v>
      </c>
      <c r="E229" s="448">
        <v>12</v>
      </c>
      <c r="F229" s="448" t="s">
        <v>1728</v>
      </c>
      <c r="G229" s="448" t="s">
        <v>3578</v>
      </c>
      <c r="H229" s="449">
        <v>14691.6</v>
      </c>
      <c r="I229" s="448" t="s">
        <v>143</v>
      </c>
      <c r="J229" s="448" t="s">
        <v>48</v>
      </c>
      <c r="K229" s="451">
        <v>46066</v>
      </c>
      <c r="L229" s="448" t="s">
        <v>143</v>
      </c>
      <c r="M229" s="448" t="s">
        <v>3324</v>
      </c>
    </row>
    <row r="230" spans="1:13" ht="84">
      <c r="A230" s="448">
        <v>229</v>
      </c>
      <c r="B230" s="448" t="s">
        <v>3583</v>
      </c>
      <c r="C230" s="448" t="s">
        <v>1724</v>
      </c>
      <c r="D230" s="448" t="s">
        <v>3577</v>
      </c>
      <c r="E230" s="448">
        <v>60</v>
      </c>
      <c r="F230" s="448" t="s">
        <v>1728</v>
      </c>
      <c r="G230" s="448" t="s">
        <v>3578</v>
      </c>
      <c r="H230" s="449">
        <v>9196.2000000000007</v>
      </c>
      <c r="I230" s="448" t="s">
        <v>143</v>
      </c>
      <c r="J230" s="448" t="s">
        <v>48</v>
      </c>
      <c r="K230" s="451">
        <v>46066</v>
      </c>
      <c r="L230" s="448" t="s">
        <v>143</v>
      </c>
      <c r="M230" s="448" t="s">
        <v>3324</v>
      </c>
    </row>
    <row r="231" spans="1:13" ht="84">
      <c r="A231" s="448">
        <v>230</v>
      </c>
      <c r="B231" s="448" t="s">
        <v>3584</v>
      </c>
      <c r="C231" s="448" t="s">
        <v>1724</v>
      </c>
      <c r="D231" s="448" t="s">
        <v>3577</v>
      </c>
      <c r="E231" s="448">
        <v>120</v>
      </c>
      <c r="F231" s="448" t="s">
        <v>1728</v>
      </c>
      <c r="G231" s="448" t="s">
        <v>3578</v>
      </c>
      <c r="H231" s="449">
        <v>16736.400000000001</v>
      </c>
      <c r="I231" s="448" t="s">
        <v>143</v>
      </c>
      <c r="J231" s="448" t="s">
        <v>48</v>
      </c>
      <c r="K231" s="451">
        <v>46066</v>
      </c>
      <c r="L231" s="448" t="s">
        <v>143</v>
      </c>
      <c r="M231" s="448" t="s">
        <v>3324</v>
      </c>
    </row>
    <row r="232" spans="1:13" ht="70">
      <c r="A232" s="448">
        <v>231</v>
      </c>
      <c r="B232" s="448" t="s">
        <v>3585</v>
      </c>
      <c r="C232" s="448" t="s">
        <v>1724</v>
      </c>
      <c r="D232" s="448" t="s">
        <v>3586</v>
      </c>
      <c r="E232" s="448" t="s">
        <v>3587</v>
      </c>
      <c r="F232" s="448" t="s">
        <v>3587</v>
      </c>
      <c r="G232" s="448" t="s">
        <v>3588</v>
      </c>
      <c r="H232" s="449">
        <v>22500</v>
      </c>
      <c r="I232" s="448" t="s">
        <v>107</v>
      </c>
      <c r="J232" s="448" t="s">
        <v>48</v>
      </c>
      <c r="K232" s="451">
        <v>46074</v>
      </c>
      <c r="L232" s="448" t="s">
        <v>143</v>
      </c>
      <c r="M232" s="448" t="s">
        <v>3324</v>
      </c>
    </row>
    <row r="233" spans="1:13" ht="70">
      <c r="A233" s="448">
        <v>232</v>
      </c>
      <c r="B233" s="448" t="s">
        <v>3589</v>
      </c>
      <c r="C233" s="448" t="s">
        <v>1724</v>
      </c>
      <c r="D233" s="448" t="s">
        <v>3586</v>
      </c>
      <c r="E233" s="448" t="s">
        <v>3587</v>
      </c>
      <c r="F233" s="448" t="s">
        <v>3587</v>
      </c>
      <c r="G233" s="448" t="s">
        <v>3588</v>
      </c>
      <c r="H233" s="449">
        <v>10500</v>
      </c>
      <c r="I233" s="448" t="s">
        <v>107</v>
      </c>
      <c r="J233" s="448" t="s">
        <v>48</v>
      </c>
      <c r="K233" s="451">
        <v>46074</v>
      </c>
      <c r="L233" s="448" t="s">
        <v>143</v>
      </c>
      <c r="M233" s="448" t="s">
        <v>3324</v>
      </c>
    </row>
    <row r="234" spans="1:13" ht="70">
      <c r="A234" s="448">
        <v>233</v>
      </c>
      <c r="B234" s="448" t="s">
        <v>3590</v>
      </c>
      <c r="C234" s="448" t="s">
        <v>1724</v>
      </c>
      <c r="D234" s="448" t="s">
        <v>3586</v>
      </c>
      <c r="E234" s="448" t="s">
        <v>3587</v>
      </c>
      <c r="F234" s="448" t="s">
        <v>3587</v>
      </c>
      <c r="G234" s="448" t="s">
        <v>3588</v>
      </c>
      <c r="H234" s="449">
        <v>10500</v>
      </c>
      <c r="I234" s="448" t="s">
        <v>107</v>
      </c>
      <c r="J234" s="448" t="s">
        <v>48</v>
      </c>
      <c r="K234" s="451">
        <v>46074</v>
      </c>
      <c r="L234" s="448" t="s">
        <v>143</v>
      </c>
      <c r="M234" s="448" t="s">
        <v>3324</v>
      </c>
    </row>
    <row r="235" spans="1:13" ht="70">
      <c r="A235" s="448">
        <v>234</v>
      </c>
      <c r="B235" s="448" t="s">
        <v>3591</v>
      </c>
      <c r="C235" s="448" t="s">
        <v>1724</v>
      </c>
      <c r="D235" s="448" t="s">
        <v>3586</v>
      </c>
      <c r="E235" s="448" t="s">
        <v>3587</v>
      </c>
      <c r="F235" s="448" t="s">
        <v>3587</v>
      </c>
      <c r="G235" s="448" t="s">
        <v>3588</v>
      </c>
      <c r="H235" s="449">
        <v>2400</v>
      </c>
      <c r="I235" s="448" t="s">
        <v>107</v>
      </c>
      <c r="J235" s="448" t="s">
        <v>48</v>
      </c>
      <c r="K235" s="451">
        <v>46074</v>
      </c>
      <c r="L235" s="448" t="s">
        <v>143</v>
      </c>
      <c r="M235" s="448" t="s">
        <v>3324</v>
      </c>
    </row>
    <row r="236" spans="1:13" ht="70">
      <c r="A236" s="448">
        <v>235</v>
      </c>
      <c r="B236" s="448" t="s">
        <v>3592</v>
      </c>
      <c r="C236" s="448" t="s">
        <v>1724</v>
      </c>
      <c r="D236" s="448" t="s">
        <v>3586</v>
      </c>
      <c r="E236" s="448" t="s">
        <v>3587</v>
      </c>
      <c r="F236" s="448" t="s">
        <v>3587</v>
      </c>
      <c r="G236" s="448" t="s">
        <v>3588</v>
      </c>
      <c r="H236" s="449">
        <v>3700</v>
      </c>
      <c r="I236" s="448" t="s">
        <v>107</v>
      </c>
      <c r="J236" s="448" t="s">
        <v>48</v>
      </c>
      <c r="K236" s="451">
        <v>46074</v>
      </c>
      <c r="L236" s="448" t="s">
        <v>143</v>
      </c>
      <c r="M236" s="448" t="s">
        <v>3324</v>
      </c>
    </row>
    <row r="237" spans="1:13" ht="70">
      <c r="A237" s="448">
        <v>236</v>
      </c>
      <c r="B237" s="448" t="s">
        <v>3593</v>
      </c>
      <c r="C237" s="448" t="s">
        <v>1724</v>
      </c>
      <c r="D237" s="448" t="s">
        <v>3586</v>
      </c>
      <c r="E237" s="448" t="s">
        <v>3587</v>
      </c>
      <c r="F237" s="448" t="s">
        <v>3587</v>
      </c>
      <c r="G237" s="448" t="s">
        <v>3588</v>
      </c>
      <c r="H237" s="449">
        <v>1800</v>
      </c>
      <c r="I237" s="448" t="s">
        <v>107</v>
      </c>
      <c r="J237" s="448" t="s">
        <v>48</v>
      </c>
      <c r="K237" s="451">
        <v>46074</v>
      </c>
      <c r="L237" s="448" t="s">
        <v>143</v>
      </c>
      <c r="M237" s="448" t="s">
        <v>3324</v>
      </c>
    </row>
    <row r="238" spans="1:13" ht="70">
      <c r="A238" s="448">
        <v>237</v>
      </c>
      <c r="B238" s="448" t="s">
        <v>3594</v>
      </c>
      <c r="C238" s="448" t="s">
        <v>1724</v>
      </c>
      <c r="D238" s="448" t="s">
        <v>3586</v>
      </c>
      <c r="E238" s="448" t="s">
        <v>3587</v>
      </c>
      <c r="F238" s="448" t="s">
        <v>3587</v>
      </c>
      <c r="G238" s="448" t="s">
        <v>3588</v>
      </c>
      <c r="H238" s="449">
        <v>887.5</v>
      </c>
      <c r="I238" s="448" t="s">
        <v>107</v>
      </c>
      <c r="J238" s="448" t="s">
        <v>48</v>
      </c>
      <c r="K238" s="451">
        <v>46074</v>
      </c>
      <c r="L238" s="448" t="s">
        <v>143</v>
      </c>
      <c r="M238" s="448" t="s">
        <v>3324</v>
      </c>
    </row>
    <row r="239" spans="1:13" ht="70">
      <c r="A239" s="448">
        <v>238</v>
      </c>
      <c r="B239" s="448" t="s">
        <v>3595</v>
      </c>
      <c r="C239" s="448" t="s">
        <v>1724</v>
      </c>
      <c r="D239" s="448" t="s">
        <v>3586</v>
      </c>
      <c r="E239" s="448" t="s">
        <v>3587</v>
      </c>
      <c r="F239" s="448" t="s">
        <v>3587</v>
      </c>
      <c r="G239" s="448" t="s">
        <v>3588</v>
      </c>
      <c r="H239" s="449">
        <v>7500</v>
      </c>
      <c r="I239" s="448" t="s">
        <v>107</v>
      </c>
      <c r="J239" s="448" t="s">
        <v>48</v>
      </c>
      <c r="K239" s="451">
        <v>46074</v>
      </c>
      <c r="L239" s="448" t="s">
        <v>143</v>
      </c>
      <c r="M239" s="448" t="s">
        <v>3324</v>
      </c>
    </row>
    <row r="240" spans="1:13" ht="70">
      <c r="A240" s="448">
        <v>239</v>
      </c>
      <c r="B240" s="448" t="s">
        <v>3596</v>
      </c>
      <c r="C240" s="448" t="s">
        <v>1724</v>
      </c>
      <c r="D240" s="448" t="s">
        <v>3586</v>
      </c>
      <c r="E240" s="448" t="s">
        <v>3587</v>
      </c>
      <c r="F240" s="448" t="s">
        <v>3587</v>
      </c>
      <c r="G240" s="448" t="s">
        <v>3588</v>
      </c>
      <c r="H240" s="449">
        <v>787.5</v>
      </c>
      <c r="I240" s="448" t="s">
        <v>107</v>
      </c>
      <c r="J240" s="448" t="s">
        <v>48</v>
      </c>
      <c r="K240" s="451">
        <v>46074</v>
      </c>
      <c r="L240" s="448" t="s">
        <v>143</v>
      </c>
      <c r="M240" s="448" t="s">
        <v>3324</v>
      </c>
    </row>
    <row r="241" spans="1:13" ht="70">
      <c r="A241" s="448">
        <v>240</v>
      </c>
      <c r="B241" s="448" t="s">
        <v>3597</v>
      </c>
      <c r="C241" s="448" t="s">
        <v>1724</v>
      </c>
      <c r="D241" s="448" t="s">
        <v>3586</v>
      </c>
      <c r="E241" s="448" t="s">
        <v>3587</v>
      </c>
      <c r="F241" s="448" t="s">
        <v>3587</v>
      </c>
      <c r="G241" s="448" t="s">
        <v>3588</v>
      </c>
      <c r="H241" s="449">
        <v>15000</v>
      </c>
      <c r="I241" s="448" t="s">
        <v>107</v>
      </c>
      <c r="J241" s="448" t="s">
        <v>48</v>
      </c>
      <c r="K241" s="451">
        <v>46074</v>
      </c>
      <c r="L241" s="448" t="s">
        <v>143</v>
      </c>
      <c r="M241" s="448" t="s">
        <v>3324</v>
      </c>
    </row>
    <row r="242" spans="1:13" ht="70">
      <c r="A242" s="448">
        <v>241</v>
      </c>
      <c r="B242" s="448" t="s">
        <v>3598</v>
      </c>
      <c r="C242" s="448" t="s">
        <v>1724</v>
      </c>
      <c r="D242" s="448" t="s">
        <v>3586</v>
      </c>
      <c r="E242" s="448" t="s">
        <v>3587</v>
      </c>
      <c r="F242" s="448" t="s">
        <v>3587</v>
      </c>
      <c r="G242" s="448" t="s">
        <v>3588</v>
      </c>
      <c r="H242" s="449">
        <v>7500</v>
      </c>
      <c r="I242" s="448" t="s">
        <v>107</v>
      </c>
      <c r="J242" s="448" t="s">
        <v>48</v>
      </c>
      <c r="K242" s="451">
        <v>46074</v>
      </c>
      <c r="L242" s="448" t="s">
        <v>143</v>
      </c>
      <c r="M242" s="448" t="s">
        <v>3324</v>
      </c>
    </row>
    <row r="243" spans="1:13" ht="70">
      <c r="A243" s="448">
        <v>242</v>
      </c>
      <c r="B243" s="448" t="s">
        <v>3599</v>
      </c>
      <c r="C243" s="448" t="s">
        <v>1724</v>
      </c>
      <c r="D243" s="448" t="s">
        <v>3586</v>
      </c>
      <c r="E243" s="448" t="s">
        <v>3587</v>
      </c>
      <c r="F243" s="448" t="s">
        <v>3587</v>
      </c>
      <c r="G243" s="448" t="s">
        <v>3588</v>
      </c>
      <c r="H243" s="449">
        <v>23000</v>
      </c>
      <c r="I243" s="448" t="s">
        <v>107</v>
      </c>
      <c r="J243" s="448" t="s">
        <v>48</v>
      </c>
      <c r="K243" s="451">
        <v>46074</v>
      </c>
      <c r="L243" s="448" t="s">
        <v>143</v>
      </c>
      <c r="M243" s="448" t="s">
        <v>3324</v>
      </c>
    </row>
    <row r="244" spans="1:13" ht="70">
      <c r="A244" s="448">
        <v>243</v>
      </c>
      <c r="B244" s="448" t="s">
        <v>3600</v>
      </c>
      <c r="C244" s="448" t="s">
        <v>1724</v>
      </c>
      <c r="D244" s="448" t="s">
        <v>3586</v>
      </c>
      <c r="E244" s="448" t="s">
        <v>3587</v>
      </c>
      <c r="F244" s="448" t="s">
        <v>3587</v>
      </c>
      <c r="G244" s="448" t="s">
        <v>3588</v>
      </c>
      <c r="H244" s="449">
        <v>4600</v>
      </c>
      <c r="I244" s="448" t="s">
        <v>107</v>
      </c>
      <c r="J244" s="448" t="s">
        <v>48</v>
      </c>
      <c r="K244" s="451">
        <v>46074</v>
      </c>
      <c r="L244" s="448" t="s">
        <v>143</v>
      </c>
      <c r="M244" s="448" t="s">
        <v>3324</v>
      </c>
    </row>
    <row r="245" spans="1:13" ht="70">
      <c r="A245" s="448">
        <v>244</v>
      </c>
      <c r="B245" s="448" t="s">
        <v>3601</v>
      </c>
      <c r="C245" s="448" t="s">
        <v>1724</v>
      </c>
      <c r="D245" s="448" t="s">
        <v>3586</v>
      </c>
      <c r="E245" s="448" t="s">
        <v>3587</v>
      </c>
      <c r="F245" s="448" t="s">
        <v>3587</v>
      </c>
      <c r="G245" s="448" t="s">
        <v>3588</v>
      </c>
      <c r="H245" s="449">
        <v>44500</v>
      </c>
      <c r="I245" s="448" t="s">
        <v>107</v>
      </c>
      <c r="J245" s="448" t="s">
        <v>48</v>
      </c>
      <c r="K245" s="451">
        <v>46074</v>
      </c>
      <c r="L245" s="448" t="s">
        <v>143</v>
      </c>
      <c r="M245" s="448" t="s">
        <v>3324</v>
      </c>
    </row>
    <row r="246" spans="1:13" ht="70">
      <c r="A246" s="448">
        <v>245</v>
      </c>
      <c r="B246" s="448" t="s">
        <v>3602</v>
      </c>
      <c r="C246" s="448" t="s">
        <v>1724</v>
      </c>
      <c r="D246" s="448" t="s">
        <v>3586</v>
      </c>
      <c r="E246" s="448" t="s">
        <v>3587</v>
      </c>
      <c r="F246" s="448" t="s">
        <v>3587</v>
      </c>
      <c r="G246" s="448" t="s">
        <v>3588</v>
      </c>
      <c r="H246" s="449">
        <v>7900</v>
      </c>
      <c r="I246" s="448" t="s">
        <v>107</v>
      </c>
      <c r="J246" s="448" t="s">
        <v>48</v>
      </c>
      <c r="K246" s="451">
        <v>46074</v>
      </c>
      <c r="L246" s="448" t="s">
        <v>143</v>
      </c>
      <c r="M246" s="448" t="s">
        <v>3324</v>
      </c>
    </row>
    <row r="247" spans="1:13" ht="70">
      <c r="A247" s="448">
        <v>246</v>
      </c>
      <c r="B247" s="448" t="s">
        <v>3603</v>
      </c>
      <c r="C247" s="448" t="s">
        <v>1724</v>
      </c>
      <c r="D247" s="448" t="s">
        <v>3586</v>
      </c>
      <c r="E247" s="448" t="s">
        <v>3587</v>
      </c>
      <c r="F247" s="448" t="s">
        <v>3587</v>
      </c>
      <c r="G247" s="448" t="s">
        <v>3588</v>
      </c>
      <c r="H247" s="449">
        <v>12000</v>
      </c>
      <c r="I247" s="448" t="s">
        <v>107</v>
      </c>
      <c r="J247" s="448" t="s">
        <v>48</v>
      </c>
      <c r="K247" s="451">
        <v>46074</v>
      </c>
      <c r="L247" s="448" t="s">
        <v>143</v>
      </c>
      <c r="M247" s="448" t="s">
        <v>3324</v>
      </c>
    </row>
    <row r="248" spans="1:13" ht="70">
      <c r="A248" s="448">
        <v>247</v>
      </c>
      <c r="B248" s="448" t="s">
        <v>3604</v>
      </c>
      <c r="C248" s="448" t="s">
        <v>1724</v>
      </c>
      <c r="D248" s="448" t="s">
        <v>3586</v>
      </c>
      <c r="E248" s="448" t="s">
        <v>3587</v>
      </c>
      <c r="F248" s="448" t="s">
        <v>3587</v>
      </c>
      <c r="G248" s="448" t="s">
        <v>3588</v>
      </c>
      <c r="H248" s="449">
        <v>30000</v>
      </c>
      <c r="I248" s="448" t="s">
        <v>107</v>
      </c>
      <c r="J248" s="448" t="s">
        <v>48</v>
      </c>
      <c r="K248" s="451">
        <v>46074</v>
      </c>
      <c r="L248" s="448" t="s">
        <v>143</v>
      </c>
      <c r="M248" s="448" t="s">
        <v>3324</v>
      </c>
    </row>
    <row r="249" spans="1:13" ht="84">
      <c r="A249" s="448">
        <v>248</v>
      </c>
      <c r="B249" s="448" t="s">
        <v>3605</v>
      </c>
      <c r="C249" s="448" t="s">
        <v>3452</v>
      </c>
      <c r="D249" s="448" t="s">
        <v>3606</v>
      </c>
      <c r="E249" s="448">
        <v>400</v>
      </c>
      <c r="F249" s="448" t="s">
        <v>3607</v>
      </c>
      <c r="G249" s="448" t="s">
        <v>3578</v>
      </c>
      <c r="H249" s="449">
        <v>16172</v>
      </c>
      <c r="I249" s="448" t="s">
        <v>107</v>
      </c>
      <c r="J249" s="448" t="s">
        <v>48</v>
      </c>
      <c r="K249" s="451">
        <v>46076</v>
      </c>
      <c r="L249" s="448" t="s">
        <v>3608</v>
      </c>
      <c r="M249" s="448" t="s">
        <v>3324</v>
      </c>
    </row>
    <row r="250" spans="1:13" ht="84">
      <c r="A250" s="448">
        <v>249</v>
      </c>
      <c r="B250" s="448" t="s">
        <v>3609</v>
      </c>
      <c r="C250" s="448" t="s">
        <v>3452</v>
      </c>
      <c r="D250" s="448" t="s">
        <v>3606</v>
      </c>
      <c r="E250" s="448">
        <v>400</v>
      </c>
      <c r="F250" s="448" t="s">
        <v>3607</v>
      </c>
      <c r="G250" s="448" t="s">
        <v>3578</v>
      </c>
      <c r="H250" s="449">
        <v>10876</v>
      </c>
      <c r="I250" s="448" t="s">
        <v>107</v>
      </c>
      <c r="J250" s="448" t="s">
        <v>48</v>
      </c>
      <c r="K250" s="451">
        <v>46076</v>
      </c>
      <c r="L250" s="448" t="s">
        <v>3608</v>
      </c>
      <c r="M250" s="448" t="s">
        <v>3324</v>
      </c>
    </row>
    <row r="251" spans="1:13" ht="84">
      <c r="A251" s="448">
        <v>250</v>
      </c>
      <c r="B251" s="448" t="s">
        <v>3610</v>
      </c>
      <c r="C251" s="448" t="s">
        <v>3452</v>
      </c>
      <c r="D251" s="448" t="s">
        <v>3606</v>
      </c>
      <c r="E251" s="448">
        <v>400</v>
      </c>
      <c r="F251" s="448" t="s">
        <v>3607</v>
      </c>
      <c r="G251" s="448" t="s">
        <v>3578</v>
      </c>
      <c r="H251" s="449">
        <v>8428</v>
      </c>
      <c r="I251" s="448" t="s">
        <v>107</v>
      </c>
      <c r="J251" s="448" t="s">
        <v>48</v>
      </c>
      <c r="K251" s="451">
        <v>46076</v>
      </c>
      <c r="L251" s="448" t="s">
        <v>3608</v>
      </c>
      <c r="M251" s="448" t="s">
        <v>3324</v>
      </c>
    </row>
    <row r="252" spans="1:13" ht="84">
      <c r="A252" s="448">
        <v>251</v>
      </c>
      <c r="B252" s="448" t="s">
        <v>3611</v>
      </c>
      <c r="C252" s="448" t="s">
        <v>3452</v>
      </c>
      <c r="D252" s="448" t="s">
        <v>3606</v>
      </c>
      <c r="E252" s="448">
        <v>400</v>
      </c>
      <c r="F252" s="448" t="s">
        <v>3607</v>
      </c>
      <c r="G252" s="448" t="s">
        <v>3578</v>
      </c>
      <c r="H252" s="449">
        <v>33460</v>
      </c>
      <c r="I252" s="448" t="s">
        <v>107</v>
      </c>
      <c r="J252" s="448" t="s">
        <v>48</v>
      </c>
      <c r="K252" s="451">
        <v>46076</v>
      </c>
      <c r="L252" s="448" t="s">
        <v>3608</v>
      </c>
      <c r="M252" s="448" t="s">
        <v>3324</v>
      </c>
    </row>
    <row r="253" spans="1:13" ht="84">
      <c r="A253" s="448">
        <v>252</v>
      </c>
      <c r="B253" s="448" t="s">
        <v>3612</v>
      </c>
      <c r="C253" s="448" t="s">
        <v>3452</v>
      </c>
      <c r="D253" s="448" t="s">
        <v>3606</v>
      </c>
      <c r="E253" s="448">
        <v>400</v>
      </c>
      <c r="F253" s="448" t="s">
        <v>3607</v>
      </c>
      <c r="G253" s="448" t="s">
        <v>3578</v>
      </c>
      <c r="H253" s="449">
        <v>16172</v>
      </c>
      <c r="I253" s="448" t="s">
        <v>107</v>
      </c>
      <c r="J253" s="448" t="s">
        <v>48</v>
      </c>
      <c r="K253" s="451">
        <v>46076</v>
      </c>
      <c r="L253" s="448" t="s">
        <v>3608</v>
      </c>
      <c r="M253" s="448" t="s">
        <v>3324</v>
      </c>
    </row>
    <row r="254" spans="1:13" ht="84">
      <c r="A254" s="448">
        <v>253</v>
      </c>
      <c r="B254" s="448" t="s">
        <v>3613</v>
      </c>
      <c r="C254" s="448" t="s">
        <v>3452</v>
      </c>
      <c r="D254" s="448" t="s">
        <v>3606</v>
      </c>
      <c r="E254" s="448">
        <v>400</v>
      </c>
      <c r="F254" s="448" t="s">
        <v>3607</v>
      </c>
      <c r="G254" s="448" t="s">
        <v>3578</v>
      </c>
      <c r="H254" s="449">
        <v>14688</v>
      </c>
      <c r="I254" s="448" t="s">
        <v>107</v>
      </c>
      <c r="J254" s="448" t="s">
        <v>48</v>
      </c>
      <c r="K254" s="451">
        <v>46076</v>
      </c>
      <c r="L254" s="448" t="s">
        <v>3608</v>
      </c>
      <c r="M254" s="448" t="s">
        <v>3324</v>
      </c>
    </row>
    <row r="255" spans="1:13" ht="84">
      <c r="A255" s="448">
        <v>254</v>
      </c>
      <c r="B255" s="448" t="s">
        <v>3614</v>
      </c>
      <c r="C255" s="448" t="s">
        <v>3452</v>
      </c>
      <c r="D255" s="448" t="s">
        <v>3606</v>
      </c>
      <c r="E255" s="448">
        <v>400</v>
      </c>
      <c r="F255" s="448" t="s">
        <v>3607</v>
      </c>
      <c r="G255" s="448" t="s">
        <v>3578</v>
      </c>
      <c r="H255" s="449">
        <v>15944</v>
      </c>
      <c r="I255" s="448" t="s">
        <v>107</v>
      </c>
      <c r="J255" s="448" t="s">
        <v>48</v>
      </c>
      <c r="K255" s="451">
        <v>46076</v>
      </c>
      <c r="L255" s="448" t="s">
        <v>3608</v>
      </c>
      <c r="M255" s="448" t="s">
        <v>3324</v>
      </c>
    </row>
    <row r="256" spans="1:13" ht="84">
      <c r="A256" s="448">
        <v>255</v>
      </c>
      <c r="B256" s="448" t="s">
        <v>3615</v>
      </c>
      <c r="C256" s="448" t="s">
        <v>3452</v>
      </c>
      <c r="D256" s="448" t="s">
        <v>3606</v>
      </c>
      <c r="E256" s="448">
        <v>400</v>
      </c>
      <c r="F256" s="448" t="s">
        <v>3607</v>
      </c>
      <c r="G256" s="448" t="s">
        <v>3578</v>
      </c>
      <c r="H256" s="449">
        <v>15944</v>
      </c>
      <c r="I256" s="448" t="s">
        <v>107</v>
      </c>
      <c r="J256" s="448" t="s">
        <v>48</v>
      </c>
      <c r="K256" s="451">
        <v>46076</v>
      </c>
      <c r="L256" s="448" t="s">
        <v>3608</v>
      </c>
      <c r="M256" s="448" t="s">
        <v>3324</v>
      </c>
    </row>
    <row r="257" spans="1:13" ht="84">
      <c r="A257" s="448">
        <v>256</v>
      </c>
      <c r="B257" s="448" t="s">
        <v>3616</v>
      </c>
      <c r="C257" s="448" t="s">
        <v>3452</v>
      </c>
      <c r="D257" s="448" t="s">
        <v>3606</v>
      </c>
      <c r="E257" s="448">
        <v>400</v>
      </c>
      <c r="F257" s="448" t="s">
        <v>3607</v>
      </c>
      <c r="G257" s="448" t="s">
        <v>3578</v>
      </c>
      <c r="H257" s="449">
        <v>15116</v>
      </c>
      <c r="I257" s="448" t="s">
        <v>107</v>
      </c>
      <c r="J257" s="448" t="s">
        <v>48</v>
      </c>
      <c r="K257" s="451">
        <v>46076</v>
      </c>
      <c r="L257" s="448" t="s">
        <v>3608</v>
      </c>
      <c r="M257" s="448" t="s">
        <v>3324</v>
      </c>
    </row>
    <row r="258" spans="1:13" ht="84">
      <c r="A258" s="448">
        <v>257</v>
      </c>
      <c r="B258" s="448" t="s">
        <v>3617</v>
      </c>
      <c r="C258" s="448" t="s">
        <v>3452</v>
      </c>
      <c r="D258" s="448" t="s">
        <v>3606</v>
      </c>
      <c r="E258" s="448">
        <v>400</v>
      </c>
      <c r="F258" s="448" t="s">
        <v>3607</v>
      </c>
      <c r="G258" s="448" t="s">
        <v>3578</v>
      </c>
      <c r="H258" s="449">
        <v>15944</v>
      </c>
      <c r="I258" s="448" t="s">
        <v>107</v>
      </c>
      <c r="J258" s="448" t="s">
        <v>48</v>
      </c>
      <c r="K258" s="451">
        <v>46076</v>
      </c>
      <c r="L258" s="448" t="s">
        <v>3608</v>
      </c>
      <c r="M258" s="448" t="s">
        <v>3324</v>
      </c>
    </row>
    <row r="259" spans="1:13" ht="84">
      <c r="A259" s="448">
        <v>258</v>
      </c>
      <c r="B259" s="448" t="s">
        <v>3618</v>
      </c>
      <c r="C259" s="448" t="s">
        <v>3452</v>
      </c>
      <c r="D259" s="448" t="s">
        <v>3606</v>
      </c>
      <c r="E259" s="448">
        <v>400</v>
      </c>
      <c r="F259" s="448" t="s">
        <v>3607</v>
      </c>
      <c r="G259" s="448" t="s">
        <v>3578</v>
      </c>
      <c r="H259" s="449">
        <v>15944</v>
      </c>
      <c r="I259" s="448" t="s">
        <v>107</v>
      </c>
      <c r="J259" s="448" t="s">
        <v>48</v>
      </c>
      <c r="K259" s="451">
        <v>46076</v>
      </c>
      <c r="L259" s="448" t="s">
        <v>3608</v>
      </c>
      <c r="M259" s="448" t="s">
        <v>3324</v>
      </c>
    </row>
    <row r="260" spans="1:13" ht="84">
      <c r="A260" s="448">
        <v>259</v>
      </c>
      <c r="B260" s="448" t="s">
        <v>3619</v>
      </c>
      <c r="C260" s="448" t="s">
        <v>3452</v>
      </c>
      <c r="D260" s="448" t="s">
        <v>3606</v>
      </c>
      <c r="E260" s="448">
        <v>400</v>
      </c>
      <c r="F260" s="448" t="s">
        <v>3607</v>
      </c>
      <c r="G260" s="448" t="s">
        <v>3578</v>
      </c>
      <c r="H260" s="449">
        <v>15944</v>
      </c>
      <c r="I260" s="448" t="s">
        <v>107</v>
      </c>
      <c r="J260" s="448" t="s">
        <v>48</v>
      </c>
      <c r="K260" s="451">
        <v>46076</v>
      </c>
      <c r="L260" s="448" t="s">
        <v>3608</v>
      </c>
      <c r="M260" s="448" t="s">
        <v>3324</v>
      </c>
    </row>
    <row r="261" spans="1:13" ht="84">
      <c r="A261" s="448">
        <v>260</v>
      </c>
      <c r="B261" s="448" t="s">
        <v>3620</v>
      </c>
      <c r="C261" s="448" t="s">
        <v>3452</v>
      </c>
      <c r="D261" s="448" t="s">
        <v>3606</v>
      </c>
      <c r="E261" s="448">
        <v>400</v>
      </c>
      <c r="F261" s="448" t="s">
        <v>3607</v>
      </c>
      <c r="G261" s="448" t="s">
        <v>3578</v>
      </c>
      <c r="H261" s="449">
        <v>66920</v>
      </c>
      <c r="I261" s="448" t="s">
        <v>107</v>
      </c>
      <c r="J261" s="448" t="s">
        <v>48</v>
      </c>
      <c r="K261" s="451">
        <v>46076</v>
      </c>
      <c r="L261" s="448" t="s">
        <v>3608</v>
      </c>
      <c r="M261" s="448" t="s">
        <v>3324</v>
      </c>
    </row>
    <row r="262" spans="1:13" ht="84">
      <c r="A262" s="448">
        <v>261</v>
      </c>
      <c r="B262" s="448" t="s">
        <v>3621</v>
      </c>
      <c r="C262" s="448" t="s">
        <v>3452</v>
      </c>
      <c r="D262" s="448" t="s">
        <v>3606</v>
      </c>
      <c r="E262" s="448">
        <v>400</v>
      </c>
      <c r="F262" s="448" t="s">
        <v>3607</v>
      </c>
      <c r="G262" s="448" t="s">
        <v>3578</v>
      </c>
      <c r="H262" s="449">
        <v>8364</v>
      </c>
      <c r="I262" s="448" t="s">
        <v>107</v>
      </c>
      <c r="J262" s="448" t="s">
        <v>48</v>
      </c>
      <c r="K262" s="451">
        <v>46076</v>
      </c>
      <c r="L262" s="448" t="s">
        <v>3608</v>
      </c>
      <c r="M262" s="448" t="s">
        <v>3324</v>
      </c>
    </row>
    <row r="263" spans="1:13" ht="84">
      <c r="A263" s="448">
        <v>262</v>
      </c>
      <c r="B263" s="448" t="s">
        <v>3622</v>
      </c>
      <c r="C263" s="448" t="s">
        <v>3452</v>
      </c>
      <c r="D263" s="448" t="s">
        <v>3606</v>
      </c>
      <c r="E263" s="448">
        <v>400</v>
      </c>
      <c r="F263" s="448" t="s">
        <v>3607</v>
      </c>
      <c r="G263" s="448" t="s">
        <v>3578</v>
      </c>
      <c r="H263" s="449">
        <v>16172</v>
      </c>
      <c r="I263" s="448" t="s">
        <v>107</v>
      </c>
      <c r="J263" s="448" t="s">
        <v>48</v>
      </c>
      <c r="K263" s="451">
        <v>46076</v>
      </c>
      <c r="L263" s="448" t="s">
        <v>3608</v>
      </c>
      <c r="M263" s="448" t="s">
        <v>3324</v>
      </c>
    </row>
    <row r="264" spans="1:13" ht="84">
      <c r="A264" s="448">
        <v>263</v>
      </c>
      <c r="B264" s="448" t="s">
        <v>3623</v>
      </c>
      <c r="C264" s="448" t="s">
        <v>3452</v>
      </c>
      <c r="D264" s="448" t="s">
        <v>3606</v>
      </c>
      <c r="E264" s="448">
        <v>400</v>
      </c>
      <c r="F264" s="448" t="s">
        <v>3607</v>
      </c>
      <c r="G264" s="448" t="s">
        <v>3578</v>
      </c>
      <c r="H264" s="449">
        <v>7868</v>
      </c>
      <c r="I264" s="448" t="s">
        <v>107</v>
      </c>
      <c r="J264" s="448" t="s">
        <v>48</v>
      </c>
      <c r="K264" s="451">
        <v>46076</v>
      </c>
      <c r="L264" s="448" t="s">
        <v>3608</v>
      </c>
      <c r="M264" s="448" t="s">
        <v>3324</v>
      </c>
    </row>
    <row r="265" spans="1:13" ht="84">
      <c r="A265" s="448">
        <v>264</v>
      </c>
      <c r="B265" s="448" t="s">
        <v>3624</v>
      </c>
      <c r="C265" s="448" t="s">
        <v>3452</v>
      </c>
      <c r="D265" s="448" t="s">
        <v>3606</v>
      </c>
      <c r="E265" s="448">
        <v>400</v>
      </c>
      <c r="F265" s="448" t="s">
        <v>3607</v>
      </c>
      <c r="G265" s="448" t="s">
        <v>3578</v>
      </c>
      <c r="H265" s="449">
        <v>7144</v>
      </c>
      <c r="I265" s="448" t="s">
        <v>107</v>
      </c>
      <c r="J265" s="448" t="s">
        <v>48</v>
      </c>
      <c r="K265" s="451">
        <v>46076</v>
      </c>
      <c r="L265" s="448" t="s">
        <v>3608</v>
      </c>
      <c r="M265" s="448" t="s">
        <v>3324</v>
      </c>
    </row>
    <row r="266" spans="1:13" ht="84">
      <c r="A266" s="448">
        <v>265</v>
      </c>
      <c r="B266" s="448" t="s">
        <v>3625</v>
      </c>
      <c r="C266" s="448" t="s">
        <v>3452</v>
      </c>
      <c r="D266" s="448" t="s">
        <v>3606</v>
      </c>
      <c r="E266" s="448">
        <v>400</v>
      </c>
      <c r="F266" s="448" t="s">
        <v>3607</v>
      </c>
      <c r="G266" s="448" t="s">
        <v>3578</v>
      </c>
      <c r="H266" s="449">
        <v>6188</v>
      </c>
      <c r="I266" s="448" t="s">
        <v>107</v>
      </c>
      <c r="J266" s="448" t="s">
        <v>48</v>
      </c>
      <c r="K266" s="451">
        <v>46076</v>
      </c>
      <c r="L266" s="448" t="s">
        <v>3608</v>
      </c>
      <c r="M266" s="448" t="s">
        <v>3324</v>
      </c>
    </row>
    <row r="267" spans="1:13" ht="84">
      <c r="A267" s="448">
        <v>266</v>
      </c>
      <c r="B267" s="448" t="s">
        <v>3626</v>
      </c>
      <c r="C267" s="448" t="s">
        <v>3452</v>
      </c>
      <c r="D267" s="448" t="s">
        <v>3606</v>
      </c>
      <c r="E267" s="448">
        <v>400</v>
      </c>
      <c r="F267" s="448" t="s">
        <v>3607</v>
      </c>
      <c r="G267" s="448" t="s">
        <v>3578</v>
      </c>
      <c r="H267" s="449">
        <v>8644</v>
      </c>
      <c r="I267" s="448" t="s">
        <v>107</v>
      </c>
      <c r="J267" s="448" t="s">
        <v>48</v>
      </c>
      <c r="K267" s="451">
        <v>46076</v>
      </c>
      <c r="L267" s="448" t="s">
        <v>3608</v>
      </c>
      <c r="M267" s="448" t="s">
        <v>3324</v>
      </c>
    </row>
    <row r="268" spans="1:13" ht="84">
      <c r="A268" s="448">
        <v>267</v>
      </c>
      <c r="B268" s="448" t="s">
        <v>3627</v>
      </c>
      <c r="C268" s="448" t="s">
        <v>3452</v>
      </c>
      <c r="D268" s="448" t="s">
        <v>3606</v>
      </c>
      <c r="E268" s="448">
        <v>400</v>
      </c>
      <c r="F268" s="448" t="s">
        <v>3607</v>
      </c>
      <c r="G268" s="448" t="s">
        <v>3578</v>
      </c>
      <c r="H268" s="449">
        <v>3684</v>
      </c>
      <c r="I268" s="448" t="s">
        <v>107</v>
      </c>
      <c r="J268" s="448" t="s">
        <v>48</v>
      </c>
      <c r="K268" s="451">
        <v>46076</v>
      </c>
      <c r="L268" s="448" t="s">
        <v>3608</v>
      </c>
      <c r="M268" s="448" t="s">
        <v>3324</v>
      </c>
    </row>
    <row r="269" spans="1:13" ht="84">
      <c r="A269" s="448">
        <v>268</v>
      </c>
      <c r="B269" s="448" t="s">
        <v>3628</v>
      </c>
      <c r="C269" s="448" t="s">
        <v>3452</v>
      </c>
      <c r="D269" s="448" t="s">
        <v>3606</v>
      </c>
      <c r="E269" s="448">
        <v>400</v>
      </c>
      <c r="F269" s="448" t="s">
        <v>3607</v>
      </c>
      <c r="G269" s="448" t="s">
        <v>3578</v>
      </c>
      <c r="H269" s="449">
        <v>14228</v>
      </c>
      <c r="I269" s="448" t="s">
        <v>107</v>
      </c>
      <c r="J269" s="448" t="s">
        <v>48</v>
      </c>
      <c r="K269" s="451">
        <v>46076</v>
      </c>
      <c r="L269" s="448" t="s">
        <v>3608</v>
      </c>
      <c r="M269" s="448" t="s">
        <v>3324</v>
      </c>
    </row>
    <row r="270" spans="1:13" ht="84">
      <c r="A270" s="448">
        <v>269</v>
      </c>
      <c r="B270" s="448" t="s">
        <v>3629</v>
      </c>
      <c r="C270" s="448" t="s">
        <v>3452</v>
      </c>
      <c r="D270" s="448" t="s">
        <v>3606</v>
      </c>
      <c r="E270" s="448">
        <v>400</v>
      </c>
      <c r="F270" s="448" t="s">
        <v>3607</v>
      </c>
      <c r="G270" s="448" t="s">
        <v>3578</v>
      </c>
      <c r="H270" s="449">
        <v>19552</v>
      </c>
      <c r="I270" s="448" t="s">
        <v>107</v>
      </c>
      <c r="J270" s="448" t="s">
        <v>48</v>
      </c>
      <c r="K270" s="451">
        <v>46076</v>
      </c>
      <c r="L270" s="448" t="s">
        <v>3608</v>
      </c>
      <c r="M270" s="448" t="s">
        <v>3324</v>
      </c>
    </row>
    <row r="271" spans="1:13" ht="84">
      <c r="A271" s="448">
        <v>270</v>
      </c>
      <c r="B271" s="448" t="s">
        <v>3630</v>
      </c>
      <c r="C271" s="448" t="s">
        <v>3452</v>
      </c>
      <c r="D271" s="448" t="s">
        <v>3606</v>
      </c>
      <c r="E271" s="448">
        <v>400</v>
      </c>
      <c r="F271" s="448" t="s">
        <v>3607</v>
      </c>
      <c r="G271" s="448" t="s">
        <v>3578</v>
      </c>
      <c r="H271" s="449">
        <v>16836</v>
      </c>
      <c r="I271" s="448" t="s">
        <v>107</v>
      </c>
      <c r="J271" s="448" t="s">
        <v>48</v>
      </c>
      <c r="K271" s="451">
        <v>46076</v>
      </c>
      <c r="L271" s="448" t="s">
        <v>3608</v>
      </c>
      <c r="M271" s="448" t="s">
        <v>3324</v>
      </c>
    </row>
    <row r="272" spans="1:13" ht="84">
      <c r="A272" s="448">
        <v>271</v>
      </c>
      <c r="B272" s="448" t="s">
        <v>3631</v>
      </c>
      <c r="C272" s="448" t="s">
        <v>3452</v>
      </c>
      <c r="D272" s="448" t="s">
        <v>3606</v>
      </c>
      <c r="E272" s="448">
        <v>400</v>
      </c>
      <c r="F272" s="448" t="s">
        <v>3607</v>
      </c>
      <c r="G272" s="448" t="s">
        <v>3578</v>
      </c>
      <c r="H272" s="449">
        <v>17392</v>
      </c>
      <c r="I272" s="448" t="s">
        <v>107</v>
      </c>
      <c r="J272" s="448" t="s">
        <v>48</v>
      </c>
      <c r="K272" s="451">
        <v>46076</v>
      </c>
      <c r="L272" s="448" t="s">
        <v>3608</v>
      </c>
      <c r="M272" s="448" t="s">
        <v>3324</v>
      </c>
    </row>
    <row r="273" spans="1:13" ht="84">
      <c r="A273" s="448">
        <v>272</v>
      </c>
      <c r="B273" s="448" t="s">
        <v>3632</v>
      </c>
      <c r="C273" s="448" t="s">
        <v>3452</v>
      </c>
      <c r="D273" s="448" t="s">
        <v>3606</v>
      </c>
      <c r="E273" s="448">
        <v>400</v>
      </c>
      <c r="F273" s="448" t="s">
        <v>3607</v>
      </c>
      <c r="G273" s="448" t="s">
        <v>3578</v>
      </c>
      <c r="H273" s="449">
        <v>19312</v>
      </c>
      <c r="I273" s="448" t="s">
        <v>107</v>
      </c>
      <c r="J273" s="448" t="s">
        <v>48</v>
      </c>
      <c r="K273" s="451">
        <v>46076</v>
      </c>
      <c r="L273" s="448" t="s">
        <v>3608</v>
      </c>
      <c r="M273" s="448" t="s">
        <v>3324</v>
      </c>
    </row>
    <row r="274" spans="1:13" ht="84">
      <c r="A274" s="448">
        <v>273</v>
      </c>
      <c r="B274" s="448" t="s">
        <v>3633</v>
      </c>
      <c r="C274" s="448" t="s">
        <v>3452</v>
      </c>
      <c r="D274" s="448" t="s">
        <v>3606</v>
      </c>
      <c r="E274" s="448">
        <v>400</v>
      </c>
      <c r="F274" s="448" t="s">
        <v>3607</v>
      </c>
      <c r="G274" s="448" t="s">
        <v>3578</v>
      </c>
      <c r="H274" s="449">
        <v>15092</v>
      </c>
      <c r="I274" s="448" t="s">
        <v>107</v>
      </c>
      <c r="J274" s="448" t="s">
        <v>48</v>
      </c>
      <c r="K274" s="451">
        <v>46076</v>
      </c>
      <c r="L274" s="448" t="s">
        <v>3608</v>
      </c>
      <c r="M274" s="448" t="s">
        <v>3324</v>
      </c>
    </row>
    <row r="275" spans="1:13" ht="84">
      <c r="A275" s="448">
        <v>274</v>
      </c>
      <c r="B275" s="448" t="s">
        <v>3634</v>
      </c>
      <c r="C275" s="448" t="s">
        <v>3452</v>
      </c>
      <c r="D275" s="448" t="s">
        <v>3606</v>
      </c>
      <c r="E275" s="448">
        <v>400</v>
      </c>
      <c r="F275" s="448" t="s">
        <v>3607</v>
      </c>
      <c r="G275" s="448" t="s">
        <v>3578</v>
      </c>
      <c r="H275" s="449">
        <v>28044</v>
      </c>
      <c r="I275" s="448" t="s">
        <v>107</v>
      </c>
      <c r="J275" s="448" t="s">
        <v>48</v>
      </c>
      <c r="K275" s="451">
        <v>46076</v>
      </c>
      <c r="L275" s="448" t="s">
        <v>3608</v>
      </c>
      <c r="M275" s="448" t="s">
        <v>3324</v>
      </c>
    </row>
    <row r="276" spans="1:13" ht="84">
      <c r="A276" s="448">
        <v>275</v>
      </c>
      <c r="B276" s="448" t="s">
        <v>3635</v>
      </c>
      <c r="C276" s="448" t="s">
        <v>3452</v>
      </c>
      <c r="D276" s="448" t="s">
        <v>3606</v>
      </c>
      <c r="E276" s="448">
        <v>400</v>
      </c>
      <c r="F276" s="448" t="s">
        <v>3607</v>
      </c>
      <c r="G276" s="448" t="s">
        <v>3578</v>
      </c>
      <c r="H276" s="449">
        <v>19052</v>
      </c>
      <c r="I276" s="448" t="s">
        <v>107</v>
      </c>
      <c r="J276" s="448" t="s">
        <v>48</v>
      </c>
      <c r="K276" s="451">
        <v>46076</v>
      </c>
      <c r="L276" s="448" t="s">
        <v>3608</v>
      </c>
      <c r="M276" s="448" t="s">
        <v>3324</v>
      </c>
    </row>
    <row r="277" spans="1:13" ht="84">
      <c r="A277" s="448">
        <v>276</v>
      </c>
      <c r="B277" s="448" t="s">
        <v>3636</v>
      </c>
      <c r="C277" s="448" t="s">
        <v>3452</v>
      </c>
      <c r="D277" s="448" t="s">
        <v>3606</v>
      </c>
      <c r="E277" s="448">
        <v>400</v>
      </c>
      <c r="F277" s="448" t="s">
        <v>3607</v>
      </c>
      <c r="G277" s="448" t="s">
        <v>3578</v>
      </c>
      <c r="H277" s="449">
        <v>17864</v>
      </c>
      <c r="I277" s="448" t="s">
        <v>107</v>
      </c>
      <c r="J277" s="448" t="s">
        <v>48</v>
      </c>
      <c r="K277" s="451">
        <v>46076</v>
      </c>
      <c r="L277" s="448" t="s">
        <v>3608</v>
      </c>
      <c r="M277" s="448" t="s">
        <v>3324</v>
      </c>
    </row>
    <row r="278" spans="1:13" ht="84">
      <c r="A278" s="448">
        <v>277</v>
      </c>
      <c r="B278" s="448" t="s">
        <v>3637</v>
      </c>
      <c r="C278" s="448" t="s">
        <v>3452</v>
      </c>
      <c r="D278" s="448" t="s">
        <v>3606</v>
      </c>
      <c r="E278" s="448">
        <v>400</v>
      </c>
      <c r="F278" s="448" t="s">
        <v>3607</v>
      </c>
      <c r="G278" s="448" t="s">
        <v>3578</v>
      </c>
      <c r="H278" s="449">
        <v>18004</v>
      </c>
      <c r="I278" s="448" t="s">
        <v>107</v>
      </c>
      <c r="J278" s="448" t="s">
        <v>48</v>
      </c>
      <c r="K278" s="451">
        <v>46076</v>
      </c>
      <c r="L278" s="448" t="s">
        <v>3608</v>
      </c>
      <c r="M278" s="448" t="s">
        <v>3324</v>
      </c>
    </row>
    <row r="279" spans="1:13" ht="84">
      <c r="A279" s="448">
        <v>278</v>
      </c>
      <c r="B279" s="452" t="s">
        <v>3638</v>
      </c>
      <c r="C279" s="452" t="s">
        <v>3452</v>
      </c>
      <c r="D279" s="452" t="s">
        <v>3606</v>
      </c>
      <c r="E279" s="452">
        <v>400</v>
      </c>
      <c r="F279" s="452" t="s">
        <v>3607</v>
      </c>
      <c r="G279" s="452" t="s">
        <v>3578</v>
      </c>
      <c r="H279" s="453">
        <v>26748</v>
      </c>
      <c r="I279" s="452" t="s">
        <v>107</v>
      </c>
      <c r="J279" s="448" t="s">
        <v>48</v>
      </c>
      <c r="K279" s="451">
        <v>46076</v>
      </c>
      <c r="L279" s="448" t="s">
        <v>3608</v>
      </c>
      <c r="M279" s="448" t="s">
        <v>3324</v>
      </c>
    </row>
    <row r="280" spans="1:13" ht="84">
      <c r="A280" s="448">
        <v>279</v>
      </c>
      <c r="B280" s="454" t="s">
        <v>3639</v>
      </c>
      <c r="C280" s="454" t="s">
        <v>3452</v>
      </c>
      <c r="D280" s="454" t="s">
        <v>3606</v>
      </c>
      <c r="E280" s="454">
        <v>600</v>
      </c>
      <c r="F280" s="454" t="s">
        <v>3607</v>
      </c>
      <c r="G280" s="454" t="s">
        <v>3578</v>
      </c>
      <c r="H280" s="455">
        <v>21018</v>
      </c>
      <c r="I280" s="454" t="s">
        <v>107</v>
      </c>
      <c r="J280" s="456" t="s">
        <v>48</v>
      </c>
      <c r="K280" s="451">
        <v>46076</v>
      </c>
      <c r="L280" s="448" t="s">
        <v>3608</v>
      </c>
      <c r="M280" s="448" t="s">
        <v>3324</v>
      </c>
    </row>
    <row r="281" spans="1:13" ht="84.5">
      <c r="A281" s="448">
        <v>280</v>
      </c>
      <c r="B281" s="454" t="s">
        <v>3640</v>
      </c>
      <c r="C281" s="454" t="s">
        <v>1724</v>
      </c>
      <c r="D281" s="454" t="s">
        <v>3641</v>
      </c>
      <c r="E281" s="454">
        <v>400</v>
      </c>
      <c r="F281" s="454" t="s">
        <v>860</v>
      </c>
      <c r="G281" s="457" t="s">
        <v>3578</v>
      </c>
      <c r="H281" s="455">
        <v>960</v>
      </c>
      <c r="I281" s="454" t="s">
        <v>107</v>
      </c>
      <c r="J281" s="456" t="s">
        <v>48</v>
      </c>
      <c r="K281" s="451">
        <v>46082</v>
      </c>
      <c r="L281" s="448" t="s">
        <v>143</v>
      </c>
      <c r="M281" s="448" t="s">
        <v>3324</v>
      </c>
    </row>
    <row r="282" spans="1:13" ht="84.5">
      <c r="A282" s="448">
        <v>281</v>
      </c>
      <c r="B282" s="458" t="s">
        <v>3642</v>
      </c>
      <c r="C282" s="458" t="s">
        <v>1724</v>
      </c>
      <c r="D282" s="458" t="s">
        <v>3641</v>
      </c>
      <c r="E282" s="458">
        <v>1</v>
      </c>
      <c r="F282" s="459" t="s">
        <v>2069</v>
      </c>
      <c r="G282" s="460" t="s">
        <v>3578</v>
      </c>
      <c r="H282" s="461">
        <v>745.63</v>
      </c>
      <c r="I282" s="458" t="s">
        <v>107</v>
      </c>
      <c r="J282" s="448" t="s">
        <v>48</v>
      </c>
      <c r="K282" s="451">
        <v>46082</v>
      </c>
      <c r="L282" s="448" t="s">
        <v>143</v>
      </c>
      <c r="M282" s="448" t="s">
        <v>3324</v>
      </c>
    </row>
    <row r="283" spans="1:13" ht="84.5">
      <c r="A283" s="448">
        <v>282</v>
      </c>
      <c r="B283" s="448" t="s">
        <v>3643</v>
      </c>
      <c r="C283" s="448" t="s">
        <v>1724</v>
      </c>
      <c r="D283" s="448" t="s">
        <v>3641</v>
      </c>
      <c r="E283" s="448">
        <v>4</v>
      </c>
      <c r="F283" s="462" t="s">
        <v>2069</v>
      </c>
      <c r="G283" s="457" t="s">
        <v>3578</v>
      </c>
      <c r="H283" s="463">
        <v>393.76</v>
      </c>
      <c r="I283" s="448" t="s">
        <v>107</v>
      </c>
      <c r="J283" s="448" t="s">
        <v>48</v>
      </c>
      <c r="K283" s="451">
        <v>46082</v>
      </c>
      <c r="L283" s="448" t="s">
        <v>143</v>
      </c>
      <c r="M283" s="448" t="s">
        <v>3324</v>
      </c>
    </row>
    <row r="284" spans="1:13" ht="84.5">
      <c r="A284" s="448">
        <v>283</v>
      </c>
      <c r="B284" s="448" t="s">
        <v>3644</v>
      </c>
      <c r="C284" s="448" t="s">
        <v>1724</v>
      </c>
      <c r="D284" s="448" t="s">
        <v>3641</v>
      </c>
      <c r="E284" s="448">
        <v>4</v>
      </c>
      <c r="F284" s="462" t="s">
        <v>2069</v>
      </c>
      <c r="G284" s="457" t="s">
        <v>3578</v>
      </c>
      <c r="H284" s="463">
        <v>420.92</v>
      </c>
      <c r="I284" s="448" t="s">
        <v>107</v>
      </c>
      <c r="J284" s="448" t="s">
        <v>48</v>
      </c>
      <c r="K284" s="451">
        <v>46082</v>
      </c>
      <c r="L284" s="448" t="s">
        <v>143</v>
      </c>
      <c r="M284" s="448" t="s">
        <v>3324</v>
      </c>
    </row>
    <row r="285" spans="1:13" ht="42">
      <c r="A285" s="448">
        <v>284</v>
      </c>
      <c r="B285" s="448" t="s">
        <v>3645</v>
      </c>
      <c r="C285" s="448" t="s">
        <v>1724</v>
      </c>
      <c r="D285" s="448" t="s">
        <v>3646</v>
      </c>
      <c r="E285" s="448">
        <v>1</v>
      </c>
      <c r="F285" s="448" t="s">
        <v>484</v>
      </c>
      <c r="G285" s="458" t="s">
        <v>3647</v>
      </c>
      <c r="H285" s="449">
        <v>24</v>
      </c>
      <c r="I285" s="448" t="s">
        <v>107</v>
      </c>
      <c r="J285" s="448" t="s">
        <v>68</v>
      </c>
      <c r="K285" s="451">
        <v>46082</v>
      </c>
      <c r="L285" s="448" t="s">
        <v>143</v>
      </c>
      <c r="M285" s="448" t="s">
        <v>3324</v>
      </c>
    </row>
    <row r="286" spans="1:13" ht="42">
      <c r="A286" s="448">
        <v>285</v>
      </c>
      <c r="B286" s="448" t="s">
        <v>3648</v>
      </c>
      <c r="C286" s="448" t="s">
        <v>1724</v>
      </c>
      <c r="D286" s="448" t="s">
        <v>3646</v>
      </c>
      <c r="E286" s="448">
        <v>1</v>
      </c>
      <c r="F286" s="448" t="s">
        <v>484</v>
      </c>
      <c r="G286" s="448" t="s">
        <v>3647</v>
      </c>
      <c r="H286" s="449">
        <v>20.5</v>
      </c>
      <c r="I286" s="448" t="s">
        <v>107</v>
      </c>
      <c r="J286" s="448" t="s">
        <v>68</v>
      </c>
      <c r="K286" s="451">
        <v>46082</v>
      </c>
      <c r="L286" s="448" t="s">
        <v>143</v>
      </c>
      <c r="M286" s="448" t="s">
        <v>3324</v>
      </c>
    </row>
    <row r="287" spans="1:13" ht="42">
      <c r="A287" s="448">
        <v>286</v>
      </c>
      <c r="B287" s="448" t="s">
        <v>3649</v>
      </c>
      <c r="C287" s="448" t="s">
        <v>1724</v>
      </c>
      <c r="D287" s="448" t="s">
        <v>3646</v>
      </c>
      <c r="E287" s="448">
        <v>1</v>
      </c>
      <c r="F287" s="448" t="s">
        <v>484</v>
      </c>
      <c r="G287" s="448" t="s">
        <v>3647</v>
      </c>
      <c r="H287" s="449">
        <v>24</v>
      </c>
      <c r="I287" s="448" t="s">
        <v>107</v>
      </c>
      <c r="J287" s="448" t="s">
        <v>68</v>
      </c>
      <c r="K287" s="451">
        <v>46082</v>
      </c>
      <c r="L287" s="448" t="s">
        <v>143</v>
      </c>
      <c r="M287" s="448" t="s">
        <v>3324</v>
      </c>
    </row>
    <row r="288" spans="1:13" ht="42">
      <c r="A288" s="448">
        <v>287</v>
      </c>
      <c r="B288" s="448" t="s">
        <v>3650</v>
      </c>
      <c r="C288" s="448" t="s">
        <v>3651</v>
      </c>
      <c r="D288" s="448" t="s">
        <v>3652</v>
      </c>
      <c r="E288" s="448">
        <v>12</v>
      </c>
      <c r="F288" s="448" t="s">
        <v>153</v>
      </c>
      <c r="G288" s="448" t="s">
        <v>3653</v>
      </c>
      <c r="H288" s="449">
        <v>60000</v>
      </c>
      <c r="I288" s="448" t="s">
        <v>107</v>
      </c>
      <c r="J288" s="448" t="s">
        <v>48</v>
      </c>
      <c r="K288" s="451">
        <v>46112</v>
      </c>
      <c r="L288" s="448" t="s">
        <v>3654</v>
      </c>
      <c r="M288" s="448" t="s">
        <v>3324</v>
      </c>
    </row>
    <row r="289" spans="1:13" ht="112">
      <c r="A289" s="448">
        <v>288</v>
      </c>
      <c r="B289" s="448" t="s">
        <v>3655</v>
      </c>
      <c r="C289" s="448" t="s">
        <v>3651</v>
      </c>
      <c r="D289" s="448" t="s">
        <v>3483</v>
      </c>
      <c r="E289" s="448">
        <v>11</v>
      </c>
      <c r="F289" s="448" t="s">
        <v>64</v>
      </c>
      <c r="G289" s="448" t="s">
        <v>3656</v>
      </c>
      <c r="H289" s="449">
        <v>15510</v>
      </c>
      <c r="I289" s="448" t="s">
        <v>107</v>
      </c>
      <c r="J289" s="448" t="s">
        <v>48</v>
      </c>
      <c r="K289" s="451">
        <v>46113</v>
      </c>
      <c r="L289" s="448" t="s">
        <v>143</v>
      </c>
      <c r="M289" s="448" t="s">
        <v>3324</v>
      </c>
    </row>
    <row r="290" spans="1:13" ht="112">
      <c r="A290" s="448">
        <v>289</v>
      </c>
      <c r="B290" s="448" t="s">
        <v>3657</v>
      </c>
      <c r="C290" s="448" t="s">
        <v>3658</v>
      </c>
      <c r="D290" s="448" t="s">
        <v>3659</v>
      </c>
      <c r="E290" s="448">
        <v>12</v>
      </c>
      <c r="F290" s="448" t="s">
        <v>153</v>
      </c>
      <c r="G290" s="448" t="s">
        <v>3660</v>
      </c>
      <c r="H290" s="449">
        <v>32400</v>
      </c>
      <c r="I290" s="448" t="s">
        <v>143</v>
      </c>
      <c r="J290" s="448" t="s">
        <v>48</v>
      </c>
      <c r="K290" s="451">
        <v>46113</v>
      </c>
      <c r="L290" s="448" t="s">
        <v>143</v>
      </c>
      <c r="M290" s="448" t="s">
        <v>3324</v>
      </c>
    </row>
    <row r="291" spans="1:13" ht="112">
      <c r="A291" s="448">
        <v>290</v>
      </c>
      <c r="B291" s="448" t="s">
        <v>3661</v>
      </c>
      <c r="C291" s="448" t="s">
        <v>3658</v>
      </c>
      <c r="D291" s="448" t="s">
        <v>3659</v>
      </c>
      <c r="E291" s="448">
        <v>12</v>
      </c>
      <c r="F291" s="448" t="s">
        <v>153</v>
      </c>
      <c r="G291" s="448" t="s">
        <v>3660</v>
      </c>
      <c r="H291" s="449">
        <v>31200</v>
      </c>
      <c r="I291" s="448" t="s">
        <v>143</v>
      </c>
      <c r="J291" s="448" t="s">
        <v>48</v>
      </c>
      <c r="K291" s="451">
        <v>46113</v>
      </c>
      <c r="L291" s="448" t="s">
        <v>143</v>
      </c>
      <c r="M291" s="448" t="s">
        <v>3324</v>
      </c>
    </row>
    <row r="292" spans="1:13" ht="42">
      <c r="A292" s="448">
        <v>291</v>
      </c>
      <c r="B292" s="448" t="s">
        <v>3662</v>
      </c>
      <c r="C292" s="448" t="s">
        <v>3658</v>
      </c>
      <c r="D292" s="448" t="s">
        <v>3606</v>
      </c>
      <c r="E292" s="448">
        <v>12</v>
      </c>
      <c r="F292" s="448" t="s">
        <v>153</v>
      </c>
      <c r="G292" s="448" t="s">
        <v>3663</v>
      </c>
      <c r="H292" s="449">
        <v>262087.8</v>
      </c>
      <c r="I292" s="448" t="s">
        <v>107</v>
      </c>
      <c r="J292" s="448" t="s">
        <v>48</v>
      </c>
      <c r="K292" s="451">
        <v>46120</v>
      </c>
      <c r="L292" s="448" t="s">
        <v>143</v>
      </c>
      <c r="M292" s="448" t="s">
        <v>3324</v>
      </c>
    </row>
    <row r="293" spans="1:13" ht="42">
      <c r="A293" s="448">
        <v>292</v>
      </c>
      <c r="B293" s="448" t="s">
        <v>3664</v>
      </c>
      <c r="C293" s="448" t="s">
        <v>3658</v>
      </c>
      <c r="D293" s="448" t="s">
        <v>3665</v>
      </c>
      <c r="E293" s="448">
        <v>12</v>
      </c>
      <c r="F293" s="448" t="s">
        <v>153</v>
      </c>
      <c r="G293" s="448" t="s">
        <v>3663</v>
      </c>
      <c r="H293" s="449">
        <v>302552.15999999997</v>
      </c>
      <c r="I293" s="448" t="s">
        <v>107</v>
      </c>
      <c r="J293" s="448" t="s">
        <v>48</v>
      </c>
      <c r="K293" s="451">
        <v>46120</v>
      </c>
      <c r="L293" s="448" t="s">
        <v>143</v>
      </c>
      <c r="M293" s="448" t="s">
        <v>3324</v>
      </c>
    </row>
    <row r="294" spans="1:13" ht="98">
      <c r="A294" s="448">
        <v>293</v>
      </c>
      <c r="B294" s="448" t="s">
        <v>3666</v>
      </c>
      <c r="C294" s="448" t="s">
        <v>3658</v>
      </c>
      <c r="D294" s="448" t="s">
        <v>3459</v>
      </c>
      <c r="E294" s="448">
        <v>4</v>
      </c>
      <c r="F294" s="448" t="s">
        <v>64</v>
      </c>
      <c r="G294" s="448" t="s">
        <v>3667</v>
      </c>
      <c r="H294" s="449">
        <v>1300</v>
      </c>
      <c r="I294" s="448" t="s">
        <v>107</v>
      </c>
      <c r="J294" s="448" t="s">
        <v>48</v>
      </c>
      <c r="K294" s="451">
        <v>46121</v>
      </c>
      <c r="L294" s="448" t="s">
        <v>143</v>
      </c>
      <c r="M294" s="448" t="s">
        <v>3324</v>
      </c>
    </row>
    <row r="295" spans="1:13" ht="98">
      <c r="A295" s="448">
        <v>294</v>
      </c>
      <c r="B295" s="448" t="s">
        <v>3668</v>
      </c>
      <c r="C295" s="448" t="s">
        <v>3658</v>
      </c>
      <c r="D295" s="448" t="s">
        <v>3459</v>
      </c>
      <c r="E295" s="448">
        <v>2</v>
      </c>
      <c r="F295" s="448" t="s">
        <v>64</v>
      </c>
      <c r="G295" s="448" t="s">
        <v>3667</v>
      </c>
      <c r="H295" s="449">
        <v>1200</v>
      </c>
      <c r="I295" s="448" t="s">
        <v>107</v>
      </c>
      <c r="J295" s="448" t="s">
        <v>48</v>
      </c>
      <c r="K295" s="451">
        <v>46121</v>
      </c>
      <c r="L295" s="448" t="s">
        <v>143</v>
      </c>
      <c r="M295" s="448" t="s">
        <v>3324</v>
      </c>
    </row>
    <row r="296" spans="1:13" ht="84">
      <c r="A296" s="448">
        <v>295</v>
      </c>
      <c r="B296" s="448" t="s">
        <v>3669</v>
      </c>
      <c r="C296" s="448" t="s">
        <v>3658</v>
      </c>
      <c r="D296" s="448" t="s">
        <v>3665</v>
      </c>
      <c r="E296" s="448">
        <v>12</v>
      </c>
      <c r="F296" s="448" t="s">
        <v>153</v>
      </c>
      <c r="G296" s="448" t="s">
        <v>3663</v>
      </c>
      <c r="H296" s="449">
        <v>126960</v>
      </c>
      <c r="I296" s="448" t="s">
        <v>107</v>
      </c>
      <c r="J296" s="448" t="s">
        <v>48</v>
      </c>
      <c r="K296" s="451">
        <v>46128</v>
      </c>
      <c r="L296" s="448" t="s">
        <v>3670</v>
      </c>
      <c r="M296" s="448" t="s">
        <v>3324</v>
      </c>
    </row>
    <row r="297" spans="1:13" ht="42">
      <c r="A297" s="448">
        <v>296</v>
      </c>
      <c r="B297" s="448" t="s">
        <v>3671</v>
      </c>
      <c r="C297" s="448" t="s">
        <v>3651</v>
      </c>
      <c r="D297" s="448" t="s">
        <v>3652</v>
      </c>
      <c r="E297" s="448">
        <v>12</v>
      </c>
      <c r="F297" s="448" t="s">
        <v>153</v>
      </c>
      <c r="G297" s="448" t="s">
        <v>3653</v>
      </c>
      <c r="H297" s="449">
        <v>96000</v>
      </c>
      <c r="I297" s="448" t="s">
        <v>107</v>
      </c>
      <c r="J297" s="448" t="s">
        <v>48</v>
      </c>
      <c r="K297" s="451">
        <v>46141</v>
      </c>
      <c r="L297" s="448" t="s">
        <v>3672</v>
      </c>
      <c r="M297" s="448" t="s">
        <v>3324</v>
      </c>
    </row>
    <row r="298" spans="1:13" ht="42">
      <c r="A298" s="448">
        <v>297</v>
      </c>
      <c r="B298" s="448" t="s">
        <v>3673</v>
      </c>
      <c r="C298" s="448" t="s">
        <v>1724</v>
      </c>
      <c r="D298" s="448" t="s">
        <v>3646</v>
      </c>
      <c r="E298" s="448">
        <v>180</v>
      </c>
      <c r="F298" s="448" t="s">
        <v>3674</v>
      </c>
      <c r="G298" s="448" t="s">
        <v>3647</v>
      </c>
      <c r="H298" s="449">
        <v>32.4</v>
      </c>
      <c r="I298" s="448" t="s">
        <v>107</v>
      </c>
      <c r="J298" s="448" t="s">
        <v>48</v>
      </c>
      <c r="K298" s="451">
        <v>46147</v>
      </c>
      <c r="L298" s="448" t="s">
        <v>143</v>
      </c>
      <c r="M298" s="448" t="s">
        <v>3324</v>
      </c>
    </row>
    <row r="299" spans="1:13" ht="42">
      <c r="A299" s="448">
        <v>298</v>
      </c>
      <c r="B299" s="448" t="s">
        <v>3675</v>
      </c>
      <c r="C299" s="448" t="s">
        <v>1724</v>
      </c>
      <c r="D299" s="448" t="s">
        <v>3646</v>
      </c>
      <c r="E299" s="448">
        <v>100</v>
      </c>
      <c r="F299" s="448" t="s">
        <v>3676</v>
      </c>
      <c r="G299" s="448" t="s">
        <v>3647</v>
      </c>
      <c r="H299" s="449">
        <v>1950</v>
      </c>
      <c r="I299" s="448" t="s">
        <v>107</v>
      </c>
      <c r="J299" s="448" t="s">
        <v>48</v>
      </c>
      <c r="K299" s="451">
        <v>46147</v>
      </c>
      <c r="L299" s="448" t="s">
        <v>143</v>
      </c>
      <c r="M299" s="448" t="s">
        <v>3324</v>
      </c>
    </row>
    <row r="300" spans="1:13" ht="42">
      <c r="A300" s="448">
        <v>299</v>
      </c>
      <c r="B300" s="448" t="s">
        <v>3677</v>
      </c>
      <c r="C300" s="448" t="s">
        <v>1724</v>
      </c>
      <c r="D300" s="448" t="s">
        <v>3646</v>
      </c>
      <c r="E300" s="448">
        <v>36000</v>
      </c>
      <c r="F300" s="448" t="s">
        <v>3678</v>
      </c>
      <c r="G300" s="448" t="s">
        <v>3647</v>
      </c>
      <c r="H300" s="449">
        <v>54000</v>
      </c>
      <c r="I300" s="448" t="s">
        <v>107</v>
      </c>
      <c r="J300" s="448" t="s">
        <v>48</v>
      </c>
      <c r="K300" s="451">
        <v>46147</v>
      </c>
      <c r="L300" s="448" t="s">
        <v>143</v>
      </c>
      <c r="M300" s="448" t="s">
        <v>3324</v>
      </c>
    </row>
    <row r="301" spans="1:13" ht="42">
      <c r="A301" s="448">
        <v>300</v>
      </c>
      <c r="B301" s="448" t="s">
        <v>3679</v>
      </c>
      <c r="C301" s="448" t="s">
        <v>1724</v>
      </c>
      <c r="D301" s="448" t="s">
        <v>3646</v>
      </c>
      <c r="E301" s="448">
        <v>1500</v>
      </c>
      <c r="F301" s="448" t="s">
        <v>3680</v>
      </c>
      <c r="G301" s="448" t="s">
        <v>3647</v>
      </c>
      <c r="H301" s="449">
        <v>20280</v>
      </c>
      <c r="I301" s="448" t="s">
        <v>107</v>
      </c>
      <c r="J301" s="448" t="s">
        <v>48</v>
      </c>
      <c r="K301" s="451">
        <v>46147</v>
      </c>
      <c r="L301" s="448" t="s">
        <v>143</v>
      </c>
      <c r="M301" s="448" t="s">
        <v>3324</v>
      </c>
    </row>
    <row r="302" spans="1:13" ht="42">
      <c r="A302" s="448">
        <v>301</v>
      </c>
      <c r="B302" s="448" t="s">
        <v>3681</v>
      </c>
      <c r="C302" s="448" t="s">
        <v>1724</v>
      </c>
      <c r="D302" s="448" t="s">
        <v>3646</v>
      </c>
      <c r="E302" s="448">
        <v>42000</v>
      </c>
      <c r="F302" s="448" t="s">
        <v>3674</v>
      </c>
      <c r="G302" s="448" t="s">
        <v>3647</v>
      </c>
      <c r="H302" s="449">
        <v>3360</v>
      </c>
      <c r="I302" s="448" t="s">
        <v>107</v>
      </c>
      <c r="J302" s="448" t="s">
        <v>48</v>
      </c>
      <c r="K302" s="451">
        <v>46147</v>
      </c>
      <c r="L302" s="448" t="s">
        <v>143</v>
      </c>
      <c r="M302" s="448" t="s">
        <v>3324</v>
      </c>
    </row>
    <row r="303" spans="1:13" ht="42">
      <c r="A303" s="448">
        <v>302</v>
      </c>
      <c r="B303" s="448" t="s">
        <v>3682</v>
      </c>
      <c r="C303" s="448" t="s">
        <v>1724</v>
      </c>
      <c r="D303" s="448" t="s">
        <v>3646</v>
      </c>
      <c r="E303" s="448">
        <v>4200</v>
      </c>
      <c r="F303" s="448" t="s">
        <v>3674</v>
      </c>
      <c r="G303" s="448" t="s">
        <v>3647</v>
      </c>
      <c r="H303" s="449">
        <v>2436</v>
      </c>
      <c r="I303" s="448" t="s">
        <v>107</v>
      </c>
      <c r="J303" s="448" t="s">
        <v>48</v>
      </c>
      <c r="K303" s="451">
        <v>46147</v>
      </c>
      <c r="L303" s="448" t="s">
        <v>143</v>
      </c>
      <c r="M303" s="448" t="s">
        <v>3324</v>
      </c>
    </row>
    <row r="304" spans="1:13" ht="42">
      <c r="A304" s="448">
        <v>303</v>
      </c>
      <c r="B304" s="448" t="s">
        <v>3683</v>
      </c>
      <c r="C304" s="448" t="s">
        <v>1724</v>
      </c>
      <c r="D304" s="448" t="s">
        <v>3646</v>
      </c>
      <c r="E304" s="448">
        <v>400</v>
      </c>
      <c r="F304" s="448" t="s">
        <v>3674</v>
      </c>
      <c r="G304" s="448" t="s">
        <v>3647</v>
      </c>
      <c r="H304" s="449">
        <v>1460</v>
      </c>
      <c r="I304" s="448" t="s">
        <v>107</v>
      </c>
      <c r="J304" s="448" t="s">
        <v>48</v>
      </c>
      <c r="K304" s="451">
        <v>46147</v>
      </c>
      <c r="L304" s="448" t="s">
        <v>143</v>
      </c>
      <c r="M304" s="448" t="s">
        <v>3324</v>
      </c>
    </row>
    <row r="305" spans="1:13" ht="42">
      <c r="A305" s="448">
        <v>304</v>
      </c>
      <c r="B305" s="448" t="s">
        <v>3684</v>
      </c>
      <c r="C305" s="448" t="s">
        <v>1724</v>
      </c>
      <c r="D305" s="448" t="s">
        <v>3646</v>
      </c>
      <c r="E305" s="448">
        <v>52000</v>
      </c>
      <c r="F305" s="448" t="s">
        <v>3678</v>
      </c>
      <c r="G305" s="448" t="s">
        <v>3647</v>
      </c>
      <c r="H305" s="449">
        <v>51480</v>
      </c>
      <c r="I305" s="448" t="s">
        <v>107</v>
      </c>
      <c r="J305" s="448" t="s">
        <v>48</v>
      </c>
      <c r="K305" s="451">
        <v>46147</v>
      </c>
      <c r="L305" s="448" t="s">
        <v>143</v>
      </c>
      <c r="M305" s="448" t="s">
        <v>3324</v>
      </c>
    </row>
    <row r="306" spans="1:13" ht="42">
      <c r="A306" s="448">
        <v>305</v>
      </c>
      <c r="B306" s="448" t="s">
        <v>3685</v>
      </c>
      <c r="C306" s="448" t="s">
        <v>1724</v>
      </c>
      <c r="D306" s="448" t="s">
        <v>3646</v>
      </c>
      <c r="E306" s="448">
        <v>210000</v>
      </c>
      <c r="F306" s="448" t="s">
        <v>3674</v>
      </c>
      <c r="G306" s="448" t="s">
        <v>3647</v>
      </c>
      <c r="H306" s="449">
        <v>21000</v>
      </c>
      <c r="I306" s="448" t="s">
        <v>107</v>
      </c>
      <c r="J306" s="448" t="s">
        <v>48</v>
      </c>
      <c r="K306" s="451">
        <v>46147</v>
      </c>
      <c r="L306" s="448" t="s">
        <v>143</v>
      </c>
      <c r="M306" s="448" t="s">
        <v>3324</v>
      </c>
    </row>
    <row r="307" spans="1:13" ht="98">
      <c r="A307" s="448">
        <v>306</v>
      </c>
      <c r="B307" s="448" t="s">
        <v>3686</v>
      </c>
      <c r="C307" s="448" t="s">
        <v>1724</v>
      </c>
      <c r="D307" s="448" t="s">
        <v>3646</v>
      </c>
      <c r="E307" s="448">
        <v>4000</v>
      </c>
      <c r="F307" s="448" t="s">
        <v>3676</v>
      </c>
      <c r="G307" s="448" t="s">
        <v>3647</v>
      </c>
      <c r="H307" s="449">
        <v>9800</v>
      </c>
      <c r="I307" s="448" t="s">
        <v>107</v>
      </c>
      <c r="J307" s="448" t="s">
        <v>48</v>
      </c>
      <c r="K307" s="451">
        <v>46147</v>
      </c>
      <c r="L307" s="448" t="s">
        <v>143</v>
      </c>
      <c r="M307" s="448" t="s">
        <v>3324</v>
      </c>
    </row>
    <row r="308" spans="1:13" ht="42">
      <c r="A308" s="448">
        <v>307</v>
      </c>
      <c r="B308" s="448" t="s">
        <v>3687</v>
      </c>
      <c r="C308" s="448" t="s">
        <v>1724</v>
      </c>
      <c r="D308" s="448" t="s">
        <v>3646</v>
      </c>
      <c r="E308" s="448">
        <v>36000</v>
      </c>
      <c r="F308" s="448" t="s">
        <v>3674</v>
      </c>
      <c r="G308" s="448" t="s">
        <v>3647</v>
      </c>
      <c r="H308" s="449">
        <v>2520</v>
      </c>
      <c r="I308" s="448" t="s">
        <v>107</v>
      </c>
      <c r="J308" s="448" t="s">
        <v>48</v>
      </c>
      <c r="K308" s="451">
        <v>46147</v>
      </c>
      <c r="L308" s="448" t="s">
        <v>143</v>
      </c>
      <c r="M308" s="448" t="s">
        <v>3324</v>
      </c>
    </row>
    <row r="309" spans="1:13" ht="42">
      <c r="A309" s="448">
        <v>308</v>
      </c>
      <c r="B309" s="448" t="s">
        <v>3688</v>
      </c>
      <c r="C309" s="448" t="s">
        <v>1724</v>
      </c>
      <c r="D309" s="448" t="s">
        <v>3646</v>
      </c>
      <c r="E309" s="448">
        <v>4500</v>
      </c>
      <c r="F309" s="448" t="s">
        <v>3676</v>
      </c>
      <c r="G309" s="448" t="s">
        <v>3647</v>
      </c>
      <c r="H309" s="449">
        <v>18900</v>
      </c>
      <c r="I309" s="448" t="s">
        <v>107</v>
      </c>
      <c r="J309" s="448" t="s">
        <v>48</v>
      </c>
      <c r="K309" s="451">
        <v>46147</v>
      </c>
      <c r="L309" s="448" t="s">
        <v>143</v>
      </c>
      <c r="M309" s="448" t="s">
        <v>3324</v>
      </c>
    </row>
    <row r="310" spans="1:13" ht="42">
      <c r="A310" s="448">
        <v>309</v>
      </c>
      <c r="B310" s="448" t="s">
        <v>3689</v>
      </c>
      <c r="C310" s="448" t="s">
        <v>1724</v>
      </c>
      <c r="D310" s="448" t="s">
        <v>3646</v>
      </c>
      <c r="E310" s="448">
        <v>180000</v>
      </c>
      <c r="F310" s="448" t="s">
        <v>3674</v>
      </c>
      <c r="G310" s="448" t="s">
        <v>3647</v>
      </c>
      <c r="H310" s="449">
        <v>34200</v>
      </c>
      <c r="I310" s="448" t="s">
        <v>107</v>
      </c>
      <c r="J310" s="448" t="s">
        <v>48</v>
      </c>
      <c r="K310" s="451">
        <v>46147</v>
      </c>
      <c r="L310" s="448" t="s">
        <v>143</v>
      </c>
      <c r="M310" s="448" t="s">
        <v>3324</v>
      </c>
    </row>
    <row r="311" spans="1:13" ht="42">
      <c r="A311" s="448">
        <v>310</v>
      </c>
      <c r="B311" s="448" t="s">
        <v>3690</v>
      </c>
      <c r="C311" s="448" t="s">
        <v>1724</v>
      </c>
      <c r="D311" s="448" t="s">
        <v>3646</v>
      </c>
      <c r="E311" s="448">
        <v>360000</v>
      </c>
      <c r="F311" s="448" t="s">
        <v>3674</v>
      </c>
      <c r="G311" s="448" t="s">
        <v>3647</v>
      </c>
      <c r="H311" s="449">
        <v>25200</v>
      </c>
      <c r="I311" s="448" t="s">
        <v>107</v>
      </c>
      <c r="J311" s="448" t="s">
        <v>48</v>
      </c>
      <c r="K311" s="451">
        <v>46147</v>
      </c>
      <c r="L311" s="448" t="s">
        <v>143</v>
      </c>
      <c r="M311" s="448" t="s">
        <v>3324</v>
      </c>
    </row>
    <row r="312" spans="1:13" ht="42">
      <c r="A312" s="448">
        <v>311</v>
      </c>
      <c r="B312" s="448" t="s">
        <v>3691</v>
      </c>
      <c r="C312" s="448" t="s">
        <v>1724</v>
      </c>
      <c r="D312" s="448" t="s">
        <v>3646</v>
      </c>
      <c r="E312" s="448">
        <v>20000</v>
      </c>
      <c r="F312" s="448" t="s">
        <v>3678</v>
      </c>
      <c r="G312" s="448" t="s">
        <v>3647</v>
      </c>
      <c r="H312" s="449">
        <v>1400</v>
      </c>
      <c r="I312" s="448" t="s">
        <v>107</v>
      </c>
      <c r="J312" s="448" t="s">
        <v>48</v>
      </c>
      <c r="K312" s="451">
        <v>46147</v>
      </c>
      <c r="L312" s="448" t="s">
        <v>143</v>
      </c>
      <c r="M312" s="448" t="s">
        <v>3324</v>
      </c>
    </row>
    <row r="313" spans="1:13" ht="42">
      <c r="A313" s="448">
        <v>312</v>
      </c>
      <c r="B313" s="448" t="s">
        <v>3692</v>
      </c>
      <c r="C313" s="448" t="s">
        <v>1724</v>
      </c>
      <c r="D313" s="448" t="s">
        <v>3646</v>
      </c>
      <c r="E313" s="448">
        <v>30000</v>
      </c>
      <c r="F313" s="448" t="s">
        <v>3674</v>
      </c>
      <c r="G313" s="448" t="s">
        <v>3647</v>
      </c>
      <c r="H313" s="449">
        <v>4200</v>
      </c>
      <c r="I313" s="448" t="s">
        <v>107</v>
      </c>
      <c r="J313" s="448" t="s">
        <v>48</v>
      </c>
      <c r="K313" s="451">
        <v>46147</v>
      </c>
      <c r="L313" s="448" t="s">
        <v>143</v>
      </c>
      <c r="M313" s="448" t="s">
        <v>3324</v>
      </c>
    </row>
    <row r="314" spans="1:13" ht="42">
      <c r="A314" s="448">
        <v>313</v>
      </c>
      <c r="B314" s="448" t="s">
        <v>3693</v>
      </c>
      <c r="C314" s="448" t="s">
        <v>1724</v>
      </c>
      <c r="D314" s="448" t="s">
        <v>3646</v>
      </c>
      <c r="E314" s="448">
        <v>70000</v>
      </c>
      <c r="F314" s="448" t="s">
        <v>3674</v>
      </c>
      <c r="G314" s="448" t="s">
        <v>3647</v>
      </c>
      <c r="H314" s="449">
        <v>5600</v>
      </c>
      <c r="I314" s="448" t="s">
        <v>107</v>
      </c>
      <c r="J314" s="448" t="s">
        <v>48</v>
      </c>
      <c r="K314" s="451">
        <v>46147</v>
      </c>
      <c r="L314" s="448" t="s">
        <v>143</v>
      </c>
      <c r="M314" s="448" t="s">
        <v>3324</v>
      </c>
    </row>
    <row r="315" spans="1:13" ht="42">
      <c r="A315" s="448">
        <v>314</v>
      </c>
      <c r="B315" s="448" t="s">
        <v>3694</v>
      </c>
      <c r="C315" s="448" t="s">
        <v>1724</v>
      </c>
      <c r="D315" s="448" t="s">
        <v>3646</v>
      </c>
      <c r="E315" s="448">
        <v>750000</v>
      </c>
      <c r="F315" s="448" t="s">
        <v>3674</v>
      </c>
      <c r="G315" s="448" t="s">
        <v>3647</v>
      </c>
      <c r="H315" s="449">
        <v>22500</v>
      </c>
      <c r="I315" s="448" t="s">
        <v>107</v>
      </c>
      <c r="J315" s="448" t="s">
        <v>48</v>
      </c>
      <c r="K315" s="451">
        <v>46147</v>
      </c>
      <c r="L315" s="448" t="s">
        <v>143</v>
      </c>
      <c r="M315" s="448" t="s">
        <v>3324</v>
      </c>
    </row>
    <row r="316" spans="1:13" ht="56">
      <c r="A316" s="448">
        <v>315</v>
      </c>
      <c r="B316" s="448" t="s">
        <v>3695</v>
      </c>
      <c r="C316" s="448" t="s">
        <v>1724</v>
      </c>
      <c r="D316" s="448" t="s">
        <v>3646</v>
      </c>
      <c r="E316" s="448">
        <v>16000</v>
      </c>
      <c r="F316" s="448" t="s">
        <v>860</v>
      </c>
      <c r="G316" s="448" t="s">
        <v>3647</v>
      </c>
      <c r="H316" s="449">
        <v>19200</v>
      </c>
      <c r="I316" s="448" t="s">
        <v>107</v>
      </c>
      <c r="J316" s="448" t="s">
        <v>48</v>
      </c>
      <c r="K316" s="451">
        <v>46147</v>
      </c>
      <c r="L316" s="448" t="s">
        <v>143</v>
      </c>
      <c r="M316" s="448" t="s">
        <v>3324</v>
      </c>
    </row>
    <row r="317" spans="1:13" ht="42">
      <c r="A317" s="448">
        <v>316</v>
      </c>
      <c r="B317" s="448" t="s">
        <v>3696</v>
      </c>
      <c r="C317" s="448" t="s">
        <v>1724</v>
      </c>
      <c r="D317" s="448" t="s">
        <v>3646</v>
      </c>
      <c r="E317" s="448">
        <v>1000</v>
      </c>
      <c r="F317" s="448" t="s">
        <v>3676</v>
      </c>
      <c r="G317" s="448" t="s">
        <v>3647</v>
      </c>
      <c r="H317" s="449">
        <v>1300</v>
      </c>
      <c r="I317" s="448" t="s">
        <v>107</v>
      </c>
      <c r="J317" s="448" t="s">
        <v>48</v>
      </c>
      <c r="K317" s="451">
        <v>46147</v>
      </c>
      <c r="L317" s="448" t="s">
        <v>143</v>
      </c>
      <c r="M317" s="448" t="s">
        <v>3324</v>
      </c>
    </row>
    <row r="318" spans="1:13" ht="42">
      <c r="A318" s="448">
        <v>317</v>
      </c>
      <c r="B318" s="448" t="s">
        <v>3697</v>
      </c>
      <c r="C318" s="448" t="s">
        <v>1724</v>
      </c>
      <c r="D318" s="448" t="s">
        <v>3646</v>
      </c>
      <c r="E318" s="448">
        <v>220000</v>
      </c>
      <c r="F318" s="448" t="s">
        <v>3678</v>
      </c>
      <c r="G318" s="448" t="s">
        <v>3647</v>
      </c>
      <c r="H318" s="449">
        <v>11000</v>
      </c>
      <c r="I318" s="448" t="s">
        <v>107</v>
      </c>
      <c r="J318" s="448" t="s">
        <v>48</v>
      </c>
      <c r="K318" s="451">
        <v>46147</v>
      </c>
      <c r="L318" s="448" t="s">
        <v>143</v>
      </c>
      <c r="M318" s="448" t="s">
        <v>3324</v>
      </c>
    </row>
    <row r="319" spans="1:13" ht="42">
      <c r="A319" s="448">
        <v>318</v>
      </c>
      <c r="B319" s="448" t="s">
        <v>3698</v>
      </c>
      <c r="C319" s="448" t="s">
        <v>1724</v>
      </c>
      <c r="D319" s="448" t="s">
        <v>3646</v>
      </c>
      <c r="E319" s="448">
        <v>700</v>
      </c>
      <c r="F319" s="448" t="s">
        <v>3676</v>
      </c>
      <c r="G319" s="448" t="s">
        <v>3647</v>
      </c>
      <c r="H319" s="449">
        <v>1204</v>
      </c>
      <c r="I319" s="448" t="s">
        <v>107</v>
      </c>
      <c r="J319" s="448" t="s">
        <v>48</v>
      </c>
      <c r="K319" s="451">
        <v>46147</v>
      </c>
      <c r="L319" s="448" t="s">
        <v>143</v>
      </c>
      <c r="M319" s="448" t="s">
        <v>3324</v>
      </c>
    </row>
    <row r="320" spans="1:13" ht="42">
      <c r="A320" s="448">
        <v>319</v>
      </c>
      <c r="B320" s="448" t="s">
        <v>3699</v>
      </c>
      <c r="C320" s="448" t="s">
        <v>1724</v>
      </c>
      <c r="D320" s="448" t="s">
        <v>3646</v>
      </c>
      <c r="E320" s="448">
        <v>5000</v>
      </c>
      <c r="F320" s="448" t="s">
        <v>3680</v>
      </c>
      <c r="G320" s="448" t="s">
        <v>3647</v>
      </c>
      <c r="H320" s="449">
        <v>29450</v>
      </c>
      <c r="I320" s="448" t="s">
        <v>107</v>
      </c>
      <c r="J320" s="448" t="s">
        <v>48</v>
      </c>
      <c r="K320" s="451">
        <v>46147</v>
      </c>
      <c r="L320" s="448" t="s">
        <v>143</v>
      </c>
      <c r="M320" s="448" t="s">
        <v>3324</v>
      </c>
    </row>
    <row r="321" spans="1:13" ht="42">
      <c r="A321" s="448">
        <v>320</v>
      </c>
      <c r="B321" s="448" t="s">
        <v>3700</v>
      </c>
      <c r="C321" s="448" t="s">
        <v>1724</v>
      </c>
      <c r="D321" s="448" t="s">
        <v>3646</v>
      </c>
      <c r="E321" s="448">
        <v>32000</v>
      </c>
      <c r="F321" s="448" t="s">
        <v>3674</v>
      </c>
      <c r="G321" s="448" t="s">
        <v>3647</v>
      </c>
      <c r="H321" s="449">
        <v>4480</v>
      </c>
      <c r="I321" s="448" t="s">
        <v>107</v>
      </c>
      <c r="J321" s="448" t="s">
        <v>48</v>
      </c>
      <c r="K321" s="451">
        <v>46147</v>
      </c>
      <c r="L321" s="448" t="s">
        <v>143</v>
      </c>
      <c r="M321" s="448" t="s">
        <v>3324</v>
      </c>
    </row>
    <row r="322" spans="1:13" ht="42">
      <c r="A322" s="448">
        <v>321</v>
      </c>
      <c r="B322" s="448" t="s">
        <v>3701</v>
      </c>
      <c r="C322" s="448" t="s">
        <v>1724</v>
      </c>
      <c r="D322" s="448" t="s">
        <v>3646</v>
      </c>
      <c r="E322" s="448">
        <v>3600</v>
      </c>
      <c r="F322" s="448" t="s">
        <v>3676</v>
      </c>
      <c r="G322" s="448" t="s">
        <v>3647</v>
      </c>
      <c r="H322" s="449">
        <v>19440</v>
      </c>
      <c r="I322" s="448" t="s">
        <v>107</v>
      </c>
      <c r="J322" s="448" t="s">
        <v>48</v>
      </c>
      <c r="K322" s="451">
        <v>46147</v>
      </c>
      <c r="L322" s="448" t="s">
        <v>143</v>
      </c>
      <c r="M322" s="448" t="s">
        <v>3324</v>
      </c>
    </row>
    <row r="323" spans="1:13" ht="42">
      <c r="A323" s="448">
        <v>322</v>
      </c>
      <c r="B323" s="448" t="s">
        <v>3702</v>
      </c>
      <c r="C323" s="448" t="s">
        <v>1724</v>
      </c>
      <c r="D323" s="448" t="s">
        <v>3646</v>
      </c>
      <c r="E323" s="448">
        <v>400</v>
      </c>
      <c r="F323" s="448" t="s">
        <v>3676</v>
      </c>
      <c r="G323" s="448" t="s">
        <v>3647</v>
      </c>
      <c r="H323" s="449">
        <v>3240</v>
      </c>
      <c r="I323" s="448" t="s">
        <v>107</v>
      </c>
      <c r="J323" s="448" t="s">
        <v>48</v>
      </c>
      <c r="K323" s="451">
        <v>46147</v>
      </c>
      <c r="L323" s="448" t="s">
        <v>143</v>
      </c>
      <c r="M323" s="448" t="s">
        <v>3324</v>
      </c>
    </row>
    <row r="324" spans="1:13" ht="42">
      <c r="A324" s="448">
        <v>323</v>
      </c>
      <c r="B324" s="448" t="s">
        <v>3703</v>
      </c>
      <c r="C324" s="448" t="s">
        <v>1724</v>
      </c>
      <c r="D324" s="448" t="s">
        <v>3646</v>
      </c>
      <c r="E324" s="448">
        <v>400</v>
      </c>
      <c r="F324" s="448" t="s">
        <v>3704</v>
      </c>
      <c r="G324" s="448" t="s">
        <v>3647</v>
      </c>
      <c r="H324" s="449">
        <v>164</v>
      </c>
      <c r="I324" s="448" t="s">
        <v>107</v>
      </c>
      <c r="J324" s="448" t="s">
        <v>48</v>
      </c>
      <c r="K324" s="451">
        <v>46147</v>
      </c>
      <c r="L324" s="448" t="s">
        <v>143</v>
      </c>
      <c r="M324" s="448" t="s">
        <v>3324</v>
      </c>
    </row>
    <row r="325" spans="1:13" ht="42">
      <c r="A325" s="448">
        <v>324</v>
      </c>
      <c r="B325" s="448" t="s">
        <v>3705</v>
      </c>
      <c r="C325" s="448" t="s">
        <v>1724</v>
      </c>
      <c r="D325" s="448" t="s">
        <v>3646</v>
      </c>
      <c r="E325" s="448">
        <v>240000</v>
      </c>
      <c r="F325" s="448" t="s">
        <v>3674</v>
      </c>
      <c r="G325" s="448" t="s">
        <v>3647</v>
      </c>
      <c r="H325" s="449">
        <v>57600</v>
      </c>
      <c r="I325" s="448" t="s">
        <v>107</v>
      </c>
      <c r="J325" s="448" t="s">
        <v>48</v>
      </c>
      <c r="K325" s="451">
        <v>46147</v>
      </c>
      <c r="L325" s="448" t="s">
        <v>143</v>
      </c>
      <c r="M325" s="448" t="s">
        <v>3324</v>
      </c>
    </row>
    <row r="326" spans="1:13" ht="42">
      <c r="A326" s="448">
        <v>325</v>
      </c>
      <c r="B326" s="448" t="s">
        <v>3706</v>
      </c>
      <c r="C326" s="448" t="s">
        <v>1724</v>
      </c>
      <c r="D326" s="448" t="s">
        <v>3646</v>
      </c>
      <c r="E326" s="448">
        <v>120</v>
      </c>
      <c r="F326" s="448" t="s">
        <v>3676</v>
      </c>
      <c r="G326" s="448" t="s">
        <v>3647</v>
      </c>
      <c r="H326" s="449">
        <v>1252.8</v>
      </c>
      <c r="I326" s="448" t="s">
        <v>107</v>
      </c>
      <c r="J326" s="448" t="s">
        <v>48</v>
      </c>
      <c r="K326" s="451">
        <v>46147</v>
      </c>
      <c r="L326" s="448" t="s">
        <v>143</v>
      </c>
      <c r="M326" s="448" t="s">
        <v>3324</v>
      </c>
    </row>
    <row r="327" spans="1:13" ht="42">
      <c r="A327" s="448">
        <v>326</v>
      </c>
      <c r="B327" s="448" t="s">
        <v>3707</v>
      </c>
      <c r="C327" s="448" t="s">
        <v>1724</v>
      </c>
      <c r="D327" s="448" t="s">
        <v>3646</v>
      </c>
      <c r="E327" s="448">
        <v>120000</v>
      </c>
      <c r="F327" s="448" t="s">
        <v>3674</v>
      </c>
      <c r="G327" s="448" t="s">
        <v>3647</v>
      </c>
      <c r="H327" s="449">
        <v>33600</v>
      </c>
      <c r="I327" s="448" t="s">
        <v>107</v>
      </c>
      <c r="J327" s="448" t="s">
        <v>48</v>
      </c>
      <c r="K327" s="451">
        <v>46147</v>
      </c>
      <c r="L327" s="448" t="s">
        <v>143</v>
      </c>
      <c r="M327" s="448" t="s">
        <v>3324</v>
      </c>
    </row>
    <row r="328" spans="1:13" ht="42">
      <c r="A328" s="448">
        <v>327</v>
      </c>
      <c r="B328" s="448" t="s">
        <v>3708</v>
      </c>
      <c r="C328" s="448" t="s">
        <v>1724</v>
      </c>
      <c r="D328" s="448" t="s">
        <v>3646</v>
      </c>
      <c r="E328" s="448">
        <v>5200</v>
      </c>
      <c r="F328" s="448" t="s">
        <v>3680</v>
      </c>
      <c r="G328" s="448" t="s">
        <v>3647</v>
      </c>
      <c r="H328" s="449">
        <v>50440</v>
      </c>
      <c r="I328" s="448" t="s">
        <v>107</v>
      </c>
      <c r="J328" s="448" t="s">
        <v>48</v>
      </c>
      <c r="K328" s="451">
        <v>46147</v>
      </c>
      <c r="L328" s="448" t="s">
        <v>143</v>
      </c>
      <c r="M328" s="448" t="s">
        <v>3324</v>
      </c>
    </row>
    <row r="329" spans="1:13" ht="42">
      <c r="A329" s="448">
        <v>328</v>
      </c>
      <c r="B329" s="448" t="s">
        <v>3709</v>
      </c>
      <c r="C329" s="448" t="s">
        <v>1724</v>
      </c>
      <c r="D329" s="448" t="s">
        <v>3646</v>
      </c>
      <c r="E329" s="448">
        <v>400</v>
      </c>
      <c r="F329" s="448" t="s">
        <v>3704</v>
      </c>
      <c r="G329" s="448" t="s">
        <v>3647</v>
      </c>
      <c r="H329" s="449">
        <v>1876</v>
      </c>
      <c r="I329" s="448" t="s">
        <v>107</v>
      </c>
      <c r="J329" s="448" t="s">
        <v>48</v>
      </c>
      <c r="K329" s="451">
        <v>46147</v>
      </c>
      <c r="L329" s="448" t="s">
        <v>143</v>
      </c>
      <c r="M329" s="448" t="s">
        <v>3324</v>
      </c>
    </row>
    <row r="330" spans="1:13" ht="42">
      <c r="A330" s="448">
        <v>329</v>
      </c>
      <c r="B330" s="448" t="s">
        <v>3710</v>
      </c>
      <c r="C330" s="448" t="s">
        <v>1724</v>
      </c>
      <c r="D330" s="448" t="s">
        <v>3646</v>
      </c>
      <c r="E330" s="448">
        <v>140000</v>
      </c>
      <c r="F330" s="448" t="s">
        <v>3674</v>
      </c>
      <c r="G330" s="448" t="s">
        <v>3647</v>
      </c>
      <c r="H330" s="449">
        <v>21000</v>
      </c>
      <c r="I330" s="448" t="s">
        <v>107</v>
      </c>
      <c r="J330" s="448" t="s">
        <v>48</v>
      </c>
      <c r="K330" s="451">
        <v>46147</v>
      </c>
      <c r="L330" s="448" t="s">
        <v>143</v>
      </c>
      <c r="M330" s="448" t="s">
        <v>3324</v>
      </c>
    </row>
    <row r="331" spans="1:13" ht="42">
      <c r="A331" s="448">
        <v>330</v>
      </c>
      <c r="B331" s="448" t="s">
        <v>3711</v>
      </c>
      <c r="C331" s="448" t="s">
        <v>1724</v>
      </c>
      <c r="D331" s="448" t="s">
        <v>3646</v>
      </c>
      <c r="E331" s="448">
        <v>400</v>
      </c>
      <c r="F331" s="448" t="s">
        <v>3704</v>
      </c>
      <c r="G331" s="448" t="s">
        <v>3647</v>
      </c>
      <c r="H331" s="449">
        <v>760</v>
      </c>
      <c r="I331" s="448" t="s">
        <v>107</v>
      </c>
      <c r="J331" s="448" t="s">
        <v>48</v>
      </c>
      <c r="K331" s="451">
        <v>46147</v>
      </c>
      <c r="L331" s="448" t="s">
        <v>143</v>
      </c>
      <c r="M331" s="448" t="s">
        <v>3324</v>
      </c>
    </row>
    <row r="332" spans="1:13" ht="42">
      <c r="A332" s="448">
        <v>331</v>
      </c>
      <c r="B332" s="448" t="s">
        <v>3712</v>
      </c>
      <c r="C332" s="448" t="s">
        <v>1724</v>
      </c>
      <c r="D332" s="448" t="s">
        <v>3646</v>
      </c>
      <c r="E332" s="448">
        <v>140000</v>
      </c>
      <c r="F332" s="448" t="s">
        <v>3674</v>
      </c>
      <c r="G332" s="448" t="s">
        <v>3647</v>
      </c>
      <c r="H332" s="449">
        <v>19600</v>
      </c>
      <c r="I332" s="448" t="s">
        <v>107</v>
      </c>
      <c r="J332" s="448" t="s">
        <v>48</v>
      </c>
      <c r="K332" s="451">
        <v>46147</v>
      </c>
      <c r="L332" s="448" t="s">
        <v>143</v>
      </c>
      <c r="M332" s="448" t="s">
        <v>3324</v>
      </c>
    </row>
    <row r="333" spans="1:13" ht="42">
      <c r="A333" s="448">
        <v>332</v>
      </c>
      <c r="B333" s="448" t="s">
        <v>3713</v>
      </c>
      <c r="C333" s="448" t="s">
        <v>1724</v>
      </c>
      <c r="D333" s="448" t="s">
        <v>3646</v>
      </c>
      <c r="E333" s="448">
        <v>400</v>
      </c>
      <c r="F333" s="448" t="s">
        <v>3704</v>
      </c>
      <c r="G333" s="448" t="s">
        <v>3647</v>
      </c>
      <c r="H333" s="449">
        <v>984</v>
      </c>
      <c r="I333" s="448" t="s">
        <v>107</v>
      </c>
      <c r="J333" s="448" t="s">
        <v>48</v>
      </c>
      <c r="K333" s="451">
        <v>46147</v>
      </c>
      <c r="L333" s="448" t="s">
        <v>143</v>
      </c>
      <c r="M333" s="448" t="s">
        <v>3324</v>
      </c>
    </row>
    <row r="334" spans="1:13" ht="42">
      <c r="A334" s="448">
        <v>333</v>
      </c>
      <c r="B334" s="448" t="s">
        <v>3714</v>
      </c>
      <c r="C334" s="448" t="s">
        <v>1724</v>
      </c>
      <c r="D334" s="448" t="s">
        <v>3646</v>
      </c>
      <c r="E334" s="448">
        <v>480</v>
      </c>
      <c r="F334" s="448" t="s">
        <v>3676</v>
      </c>
      <c r="G334" s="448" t="s">
        <v>3647</v>
      </c>
      <c r="H334" s="449">
        <v>1776</v>
      </c>
      <c r="I334" s="448" t="s">
        <v>107</v>
      </c>
      <c r="J334" s="448" t="s">
        <v>48</v>
      </c>
      <c r="K334" s="451">
        <v>46147</v>
      </c>
      <c r="L334" s="448" t="s">
        <v>143</v>
      </c>
      <c r="M334" s="448" t="s">
        <v>3324</v>
      </c>
    </row>
    <row r="335" spans="1:13" ht="42">
      <c r="A335" s="448">
        <v>334</v>
      </c>
      <c r="B335" s="448" t="s">
        <v>3715</v>
      </c>
      <c r="C335" s="448" t="s">
        <v>1724</v>
      </c>
      <c r="D335" s="448" t="s">
        <v>3646</v>
      </c>
      <c r="E335" s="448">
        <v>600</v>
      </c>
      <c r="F335" s="448" t="s">
        <v>3676</v>
      </c>
      <c r="G335" s="448" t="s">
        <v>3647</v>
      </c>
      <c r="H335" s="449">
        <v>1914</v>
      </c>
      <c r="I335" s="448" t="s">
        <v>107</v>
      </c>
      <c r="J335" s="448" t="s">
        <v>48</v>
      </c>
      <c r="K335" s="451">
        <v>46147</v>
      </c>
      <c r="L335" s="448" t="s">
        <v>143</v>
      </c>
      <c r="M335" s="448" t="s">
        <v>3324</v>
      </c>
    </row>
    <row r="336" spans="1:13" ht="42">
      <c r="A336" s="448">
        <v>335</v>
      </c>
      <c r="B336" s="448" t="s">
        <v>3716</v>
      </c>
      <c r="C336" s="448" t="s">
        <v>1724</v>
      </c>
      <c r="D336" s="448" t="s">
        <v>3646</v>
      </c>
      <c r="E336" s="448">
        <v>120000</v>
      </c>
      <c r="F336" s="448" t="s">
        <v>3674</v>
      </c>
      <c r="G336" s="448" t="s">
        <v>3647</v>
      </c>
      <c r="H336" s="449">
        <v>10800</v>
      </c>
      <c r="I336" s="448" t="s">
        <v>107</v>
      </c>
      <c r="J336" s="448" t="s">
        <v>48</v>
      </c>
      <c r="K336" s="451">
        <v>46147</v>
      </c>
      <c r="L336" s="448" t="s">
        <v>143</v>
      </c>
      <c r="M336" s="448" t="s">
        <v>3324</v>
      </c>
    </row>
    <row r="337" spans="1:13" ht="42">
      <c r="A337" s="448">
        <v>336</v>
      </c>
      <c r="B337" s="448" t="s">
        <v>3717</v>
      </c>
      <c r="C337" s="448" t="s">
        <v>1724</v>
      </c>
      <c r="D337" s="448" t="s">
        <v>3646</v>
      </c>
      <c r="E337" s="448">
        <v>400</v>
      </c>
      <c r="F337" s="448" t="s">
        <v>3704</v>
      </c>
      <c r="G337" s="448" t="s">
        <v>3647</v>
      </c>
      <c r="H337" s="449">
        <v>680</v>
      </c>
      <c r="I337" s="448" t="s">
        <v>107</v>
      </c>
      <c r="J337" s="448" t="s">
        <v>48</v>
      </c>
      <c r="K337" s="451">
        <v>46147</v>
      </c>
      <c r="L337" s="448" t="s">
        <v>143</v>
      </c>
      <c r="M337" s="448" t="s">
        <v>3324</v>
      </c>
    </row>
    <row r="338" spans="1:13" ht="42">
      <c r="A338" s="448">
        <v>337</v>
      </c>
      <c r="B338" s="448" t="s">
        <v>3718</v>
      </c>
      <c r="C338" s="448" t="s">
        <v>1724</v>
      </c>
      <c r="D338" s="448" t="s">
        <v>3646</v>
      </c>
      <c r="E338" s="448">
        <v>4800</v>
      </c>
      <c r="F338" s="448" t="s">
        <v>3704</v>
      </c>
      <c r="G338" s="448" t="s">
        <v>3647</v>
      </c>
      <c r="H338" s="449">
        <v>19104</v>
      </c>
      <c r="I338" s="448" t="s">
        <v>107</v>
      </c>
      <c r="J338" s="448" t="s">
        <v>48</v>
      </c>
      <c r="K338" s="451">
        <v>46147</v>
      </c>
      <c r="L338" s="448" t="s">
        <v>143</v>
      </c>
      <c r="M338" s="448" t="s">
        <v>3324</v>
      </c>
    </row>
    <row r="339" spans="1:13" ht="56">
      <c r="A339" s="448">
        <v>338</v>
      </c>
      <c r="B339" s="448" t="s">
        <v>3719</v>
      </c>
      <c r="C339" s="448" t="s">
        <v>1724</v>
      </c>
      <c r="D339" s="448" t="s">
        <v>3646</v>
      </c>
      <c r="E339" s="448">
        <v>100</v>
      </c>
      <c r="F339" s="448" t="s">
        <v>3676</v>
      </c>
      <c r="G339" s="448" t="s">
        <v>3647</v>
      </c>
      <c r="H339" s="449">
        <v>1115</v>
      </c>
      <c r="I339" s="448" t="s">
        <v>107</v>
      </c>
      <c r="J339" s="448" t="s">
        <v>48</v>
      </c>
      <c r="K339" s="451">
        <v>46147</v>
      </c>
      <c r="L339" s="448" t="s">
        <v>143</v>
      </c>
      <c r="M339" s="448" t="s">
        <v>3324</v>
      </c>
    </row>
    <row r="340" spans="1:13" ht="42">
      <c r="A340" s="448">
        <v>339</v>
      </c>
      <c r="B340" s="448" t="s">
        <v>3720</v>
      </c>
      <c r="C340" s="448" t="s">
        <v>1724</v>
      </c>
      <c r="D340" s="448" t="s">
        <v>3646</v>
      </c>
      <c r="E340" s="448">
        <v>48000</v>
      </c>
      <c r="F340" s="448" t="s">
        <v>3674</v>
      </c>
      <c r="G340" s="448" t="s">
        <v>3647</v>
      </c>
      <c r="H340" s="449">
        <v>19200</v>
      </c>
      <c r="I340" s="448" t="s">
        <v>107</v>
      </c>
      <c r="J340" s="448" t="s">
        <v>48</v>
      </c>
      <c r="K340" s="451">
        <v>46147</v>
      </c>
      <c r="L340" s="448" t="s">
        <v>143</v>
      </c>
      <c r="M340" s="448" t="s">
        <v>3324</v>
      </c>
    </row>
    <row r="341" spans="1:13" ht="42">
      <c r="A341" s="448">
        <v>340</v>
      </c>
      <c r="B341" s="448" t="s">
        <v>3721</v>
      </c>
      <c r="C341" s="448" t="s">
        <v>1724</v>
      </c>
      <c r="D341" s="448" t="s">
        <v>3646</v>
      </c>
      <c r="E341" s="448">
        <v>8000</v>
      </c>
      <c r="F341" s="448" t="s">
        <v>3674</v>
      </c>
      <c r="G341" s="448" t="s">
        <v>3647</v>
      </c>
      <c r="H341" s="449">
        <v>3600</v>
      </c>
      <c r="I341" s="448" t="s">
        <v>107</v>
      </c>
      <c r="J341" s="448" t="s">
        <v>48</v>
      </c>
      <c r="K341" s="451">
        <v>46147</v>
      </c>
      <c r="L341" s="448" t="s">
        <v>143</v>
      </c>
      <c r="M341" s="448" t="s">
        <v>3324</v>
      </c>
    </row>
    <row r="342" spans="1:13" ht="42">
      <c r="A342" s="448">
        <v>341</v>
      </c>
      <c r="B342" s="448" t="s">
        <v>3722</v>
      </c>
      <c r="C342" s="448" t="s">
        <v>1724</v>
      </c>
      <c r="D342" s="448" t="s">
        <v>3646</v>
      </c>
      <c r="E342" s="448">
        <v>64000</v>
      </c>
      <c r="F342" s="448" t="s">
        <v>3674</v>
      </c>
      <c r="G342" s="448" t="s">
        <v>3647</v>
      </c>
      <c r="H342" s="449">
        <v>35200</v>
      </c>
      <c r="I342" s="448" t="s">
        <v>107</v>
      </c>
      <c r="J342" s="448" t="s">
        <v>48</v>
      </c>
      <c r="K342" s="451">
        <v>46147</v>
      </c>
      <c r="L342" s="448" t="s">
        <v>143</v>
      </c>
      <c r="M342" s="448" t="s">
        <v>3324</v>
      </c>
    </row>
    <row r="343" spans="1:13" ht="42">
      <c r="A343" s="448">
        <v>342</v>
      </c>
      <c r="B343" s="448" t="s">
        <v>3723</v>
      </c>
      <c r="C343" s="448" t="s">
        <v>1724</v>
      </c>
      <c r="D343" s="448" t="s">
        <v>3646</v>
      </c>
      <c r="E343" s="448">
        <v>1000</v>
      </c>
      <c r="F343" s="448" t="s">
        <v>3676</v>
      </c>
      <c r="G343" s="448" t="s">
        <v>3647</v>
      </c>
      <c r="H343" s="449">
        <v>10400</v>
      </c>
      <c r="I343" s="448" t="s">
        <v>107</v>
      </c>
      <c r="J343" s="448" t="s">
        <v>48</v>
      </c>
      <c r="K343" s="451">
        <v>46147</v>
      </c>
      <c r="L343" s="448" t="s">
        <v>143</v>
      </c>
      <c r="M343" s="448" t="s">
        <v>3324</v>
      </c>
    </row>
    <row r="344" spans="1:13" ht="42">
      <c r="A344" s="448">
        <v>343</v>
      </c>
      <c r="B344" s="448" t="s">
        <v>3724</v>
      </c>
      <c r="C344" s="448" t="s">
        <v>1724</v>
      </c>
      <c r="D344" s="448" t="s">
        <v>3646</v>
      </c>
      <c r="E344" s="448">
        <v>2000</v>
      </c>
      <c r="F344" s="448" t="s">
        <v>3680</v>
      </c>
      <c r="G344" s="448" t="s">
        <v>3647</v>
      </c>
      <c r="H344" s="449">
        <v>8520</v>
      </c>
      <c r="I344" s="448" t="s">
        <v>107</v>
      </c>
      <c r="J344" s="448" t="s">
        <v>48</v>
      </c>
      <c r="K344" s="451">
        <v>46147</v>
      </c>
      <c r="L344" s="448" t="s">
        <v>143</v>
      </c>
      <c r="M344" s="448" t="s">
        <v>3324</v>
      </c>
    </row>
    <row r="345" spans="1:13" ht="42">
      <c r="A345" s="448">
        <v>344</v>
      </c>
      <c r="B345" s="448" t="s">
        <v>3725</v>
      </c>
      <c r="C345" s="448" t="s">
        <v>1724</v>
      </c>
      <c r="D345" s="448" t="s">
        <v>3646</v>
      </c>
      <c r="E345" s="448">
        <v>120000</v>
      </c>
      <c r="F345" s="448" t="s">
        <v>3674</v>
      </c>
      <c r="G345" s="448" t="s">
        <v>3647</v>
      </c>
      <c r="H345" s="449">
        <v>12000</v>
      </c>
      <c r="I345" s="448" t="s">
        <v>107</v>
      </c>
      <c r="J345" s="448" t="s">
        <v>48</v>
      </c>
      <c r="K345" s="451">
        <v>46147</v>
      </c>
      <c r="L345" s="448" t="s">
        <v>143</v>
      </c>
      <c r="M345" s="448" t="s">
        <v>3324</v>
      </c>
    </row>
    <row r="346" spans="1:13" ht="42">
      <c r="A346" s="448">
        <v>345</v>
      </c>
      <c r="B346" s="448" t="s">
        <v>3726</v>
      </c>
      <c r="C346" s="448" t="s">
        <v>1724</v>
      </c>
      <c r="D346" s="448" t="s">
        <v>3646</v>
      </c>
      <c r="E346" s="448">
        <v>100</v>
      </c>
      <c r="F346" s="448" t="s">
        <v>3676</v>
      </c>
      <c r="G346" s="448" t="s">
        <v>3647</v>
      </c>
      <c r="H346" s="449">
        <v>1370</v>
      </c>
      <c r="I346" s="448" t="s">
        <v>107</v>
      </c>
      <c r="J346" s="448" t="s">
        <v>48</v>
      </c>
      <c r="K346" s="451">
        <v>46147</v>
      </c>
      <c r="L346" s="448" t="s">
        <v>143</v>
      </c>
      <c r="M346" s="448" t="s">
        <v>3324</v>
      </c>
    </row>
    <row r="347" spans="1:13" ht="42">
      <c r="A347" s="448">
        <v>346</v>
      </c>
      <c r="B347" s="448" t="s">
        <v>3727</v>
      </c>
      <c r="C347" s="448" t="s">
        <v>1724</v>
      </c>
      <c r="D347" s="448" t="s">
        <v>3646</v>
      </c>
      <c r="E347" s="448">
        <v>960000</v>
      </c>
      <c r="F347" s="448" t="s">
        <v>3674</v>
      </c>
      <c r="G347" s="448" t="s">
        <v>3647</v>
      </c>
      <c r="H347" s="449">
        <v>28800</v>
      </c>
      <c r="I347" s="448" t="s">
        <v>107</v>
      </c>
      <c r="J347" s="448" t="s">
        <v>48</v>
      </c>
      <c r="K347" s="451">
        <v>46147</v>
      </c>
      <c r="L347" s="448" t="s">
        <v>143</v>
      </c>
      <c r="M347" s="448" t="s">
        <v>3324</v>
      </c>
    </row>
    <row r="348" spans="1:13" ht="42">
      <c r="A348" s="448">
        <v>347</v>
      </c>
      <c r="B348" s="448" t="s">
        <v>3728</v>
      </c>
      <c r="C348" s="448" t="s">
        <v>1724</v>
      </c>
      <c r="D348" s="448" t="s">
        <v>3646</v>
      </c>
      <c r="E348" s="448">
        <v>150000</v>
      </c>
      <c r="F348" s="448" t="s">
        <v>3674</v>
      </c>
      <c r="G348" s="448" t="s">
        <v>3647</v>
      </c>
      <c r="H348" s="449">
        <v>87000</v>
      </c>
      <c r="I348" s="448" t="s">
        <v>107</v>
      </c>
      <c r="J348" s="448" t="s">
        <v>48</v>
      </c>
      <c r="K348" s="451">
        <v>46147</v>
      </c>
      <c r="L348" s="448" t="s">
        <v>143</v>
      </c>
      <c r="M348" s="448" t="s">
        <v>3324</v>
      </c>
    </row>
    <row r="349" spans="1:13" ht="42">
      <c r="A349" s="448">
        <v>348</v>
      </c>
      <c r="B349" s="448" t="s">
        <v>3729</v>
      </c>
      <c r="C349" s="448" t="s">
        <v>1724</v>
      </c>
      <c r="D349" s="448" t="s">
        <v>3646</v>
      </c>
      <c r="E349" s="448">
        <v>1200</v>
      </c>
      <c r="F349" s="448" t="s">
        <v>3674</v>
      </c>
      <c r="G349" s="448" t="s">
        <v>3647</v>
      </c>
      <c r="H349" s="449">
        <v>384</v>
      </c>
      <c r="I349" s="448" t="s">
        <v>107</v>
      </c>
      <c r="J349" s="448" t="s">
        <v>48</v>
      </c>
      <c r="K349" s="451">
        <v>46147</v>
      </c>
      <c r="L349" s="448" t="s">
        <v>143</v>
      </c>
      <c r="M349" s="448" t="s">
        <v>3324</v>
      </c>
    </row>
    <row r="350" spans="1:13" ht="42">
      <c r="A350" s="448">
        <v>349</v>
      </c>
      <c r="B350" s="448" t="s">
        <v>3730</v>
      </c>
      <c r="C350" s="448" t="s">
        <v>1724</v>
      </c>
      <c r="D350" s="448" t="s">
        <v>3646</v>
      </c>
      <c r="E350" s="448">
        <v>3600</v>
      </c>
      <c r="F350" s="448" t="s">
        <v>3676</v>
      </c>
      <c r="G350" s="448" t="s">
        <v>3647</v>
      </c>
      <c r="H350" s="449">
        <v>9900</v>
      </c>
      <c r="I350" s="448" t="s">
        <v>107</v>
      </c>
      <c r="J350" s="448" t="s">
        <v>48</v>
      </c>
      <c r="K350" s="451">
        <v>46147</v>
      </c>
      <c r="L350" s="448" t="s">
        <v>143</v>
      </c>
      <c r="M350" s="448" t="s">
        <v>3324</v>
      </c>
    </row>
    <row r="351" spans="1:13" ht="42">
      <c r="A351" s="448">
        <v>350</v>
      </c>
      <c r="B351" s="448" t="s">
        <v>3731</v>
      </c>
      <c r="C351" s="448" t="s">
        <v>1724</v>
      </c>
      <c r="D351" s="448" t="s">
        <v>3646</v>
      </c>
      <c r="E351" s="448">
        <v>120000</v>
      </c>
      <c r="F351" s="448" t="s">
        <v>3674</v>
      </c>
      <c r="G351" s="448" t="s">
        <v>3647</v>
      </c>
      <c r="H351" s="449">
        <v>3600</v>
      </c>
      <c r="I351" s="448" t="s">
        <v>107</v>
      </c>
      <c r="J351" s="448" t="s">
        <v>48</v>
      </c>
      <c r="K351" s="451">
        <v>46147</v>
      </c>
      <c r="L351" s="448" t="s">
        <v>143</v>
      </c>
      <c r="M351" s="448" t="s">
        <v>3324</v>
      </c>
    </row>
    <row r="352" spans="1:13" ht="42">
      <c r="A352" s="448">
        <v>351</v>
      </c>
      <c r="B352" s="448" t="s">
        <v>3732</v>
      </c>
      <c r="C352" s="448" t="s">
        <v>1724</v>
      </c>
      <c r="D352" s="448" t="s">
        <v>3646</v>
      </c>
      <c r="E352" s="448">
        <v>42000</v>
      </c>
      <c r="F352" s="448" t="s">
        <v>3674</v>
      </c>
      <c r="G352" s="448" t="s">
        <v>3647</v>
      </c>
      <c r="H352" s="449">
        <v>7560</v>
      </c>
      <c r="I352" s="448" t="s">
        <v>107</v>
      </c>
      <c r="J352" s="448" t="s">
        <v>48</v>
      </c>
      <c r="K352" s="451">
        <v>46147</v>
      </c>
      <c r="L352" s="448" t="s">
        <v>143</v>
      </c>
      <c r="M352" s="448" t="s">
        <v>3324</v>
      </c>
    </row>
    <row r="353" spans="1:13" ht="42">
      <c r="A353" s="448">
        <v>352</v>
      </c>
      <c r="B353" s="448" t="s">
        <v>3733</v>
      </c>
      <c r="C353" s="448" t="s">
        <v>1724</v>
      </c>
      <c r="D353" s="448" t="s">
        <v>3646</v>
      </c>
      <c r="E353" s="448">
        <v>120000</v>
      </c>
      <c r="F353" s="448" t="s">
        <v>3674</v>
      </c>
      <c r="G353" s="448" t="s">
        <v>3647</v>
      </c>
      <c r="H353" s="449">
        <v>36000</v>
      </c>
      <c r="I353" s="448" t="s">
        <v>107</v>
      </c>
      <c r="J353" s="448" t="s">
        <v>48</v>
      </c>
      <c r="K353" s="451">
        <v>46147</v>
      </c>
      <c r="L353" s="448" t="s">
        <v>143</v>
      </c>
      <c r="M353" s="448" t="s">
        <v>3324</v>
      </c>
    </row>
    <row r="354" spans="1:13" ht="42">
      <c r="A354" s="448">
        <v>353</v>
      </c>
      <c r="B354" s="448" t="s">
        <v>3734</v>
      </c>
      <c r="C354" s="448" t="s">
        <v>1724</v>
      </c>
      <c r="D354" s="448" t="s">
        <v>3646</v>
      </c>
      <c r="E354" s="448">
        <v>4600</v>
      </c>
      <c r="F354" s="448" t="s">
        <v>3676</v>
      </c>
      <c r="G354" s="448" t="s">
        <v>3647</v>
      </c>
      <c r="H354" s="449">
        <v>19274</v>
      </c>
      <c r="I354" s="448" t="s">
        <v>107</v>
      </c>
      <c r="J354" s="448" t="s">
        <v>48</v>
      </c>
      <c r="K354" s="451">
        <v>46147</v>
      </c>
      <c r="L354" s="448" t="s">
        <v>143</v>
      </c>
      <c r="M354" s="448" t="s">
        <v>3324</v>
      </c>
    </row>
    <row r="355" spans="1:13" ht="42">
      <c r="A355" s="448">
        <v>354</v>
      </c>
      <c r="B355" s="448" t="s">
        <v>3735</v>
      </c>
      <c r="C355" s="448" t="s">
        <v>1724</v>
      </c>
      <c r="D355" s="448" t="s">
        <v>3646</v>
      </c>
      <c r="E355" s="448">
        <v>120</v>
      </c>
      <c r="F355" s="448" t="s">
        <v>3676</v>
      </c>
      <c r="G355" s="448" t="s">
        <v>3647</v>
      </c>
      <c r="H355" s="449">
        <v>3840</v>
      </c>
      <c r="I355" s="448" t="s">
        <v>107</v>
      </c>
      <c r="J355" s="448" t="s">
        <v>48</v>
      </c>
      <c r="K355" s="451">
        <v>46147</v>
      </c>
      <c r="L355" s="448" t="s">
        <v>143</v>
      </c>
      <c r="M355" s="448" t="s">
        <v>3324</v>
      </c>
    </row>
    <row r="356" spans="1:13" ht="42">
      <c r="A356" s="448">
        <v>355</v>
      </c>
      <c r="B356" s="448" t="s">
        <v>3736</v>
      </c>
      <c r="C356" s="448" t="s">
        <v>1724</v>
      </c>
      <c r="D356" s="448" t="s">
        <v>3646</v>
      </c>
      <c r="E356" s="448">
        <v>20000</v>
      </c>
      <c r="F356" s="448" t="s">
        <v>860</v>
      </c>
      <c r="G356" s="448" t="s">
        <v>3647</v>
      </c>
      <c r="H356" s="449">
        <v>27600</v>
      </c>
      <c r="I356" s="448" t="s">
        <v>107</v>
      </c>
      <c r="J356" s="448" t="s">
        <v>48</v>
      </c>
      <c r="K356" s="451">
        <v>46147</v>
      </c>
      <c r="L356" s="448" t="s">
        <v>143</v>
      </c>
      <c r="M356" s="448" t="s">
        <v>3324</v>
      </c>
    </row>
    <row r="357" spans="1:13" ht="42">
      <c r="A357" s="448">
        <v>356</v>
      </c>
      <c r="B357" s="448" t="s">
        <v>3737</v>
      </c>
      <c r="C357" s="448" t="s">
        <v>1724</v>
      </c>
      <c r="D357" s="448" t="s">
        <v>3646</v>
      </c>
      <c r="E357" s="448">
        <v>3200</v>
      </c>
      <c r="F357" s="448" t="s">
        <v>3676</v>
      </c>
      <c r="G357" s="448" t="s">
        <v>3647</v>
      </c>
      <c r="H357" s="449">
        <v>6496</v>
      </c>
      <c r="I357" s="448" t="s">
        <v>107</v>
      </c>
      <c r="J357" s="448" t="s">
        <v>48</v>
      </c>
      <c r="K357" s="451">
        <v>46147</v>
      </c>
      <c r="L357" s="448" t="s">
        <v>143</v>
      </c>
      <c r="M357" s="448" t="s">
        <v>3324</v>
      </c>
    </row>
    <row r="358" spans="1:13" ht="42">
      <c r="A358" s="448">
        <v>357</v>
      </c>
      <c r="B358" s="448" t="s">
        <v>3738</v>
      </c>
      <c r="C358" s="448" t="s">
        <v>1724</v>
      </c>
      <c r="D358" s="448" t="s">
        <v>3646</v>
      </c>
      <c r="E358" s="448">
        <v>800</v>
      </c>
      <c r="F358" s="448" t="s">
        <v>3676</v>
      </c>
      <c r="G358" s="448" t="s">
        <v>3647</v>
      </c>
      <c r="H358" s="449">
        <v>5280</v>
      </c>
      <c r="I358" s="448" t="s">
        <v>107</v>
      </c>
      <c r="J358" s="448" t="s">
        <v>48</v>
      </c>
      <c r="K358" s="451">
        <v>46147</v>
      </c>
      <c r="L358" s="448" t="s">
        <v>143</v>
      </c>
      <c r="M358" s="448" t="s">
        <v>3324</v>
      </c>
    </row>
    <row r="359" spans="1:13" ht="42">
      <c r="A359" s="448">
        <v>358</v>
      </c>
      <c r="B359" s="448" t="s">
        <v>3739</v>
      </c>
      <c r="C359" s="448" t="s">
        <v>1724</v>
      </c>
      <c r="D359" s="448" t="s">
        <v>3646</v>
      </c>
      <c r="E359" s="448">
        <v>4400</v>
      </c>
      <c r="F359" s="448" t="s">
        <v>3680</v>
      </c>
      <c r="G359" s="448" t="s">
        <v>3647</v>
      </c>
      <c r="H359" s="449">
        <v>11704</v>
      </c>
      <c r="I359" s="448" t="s">
        <v>107</v>
      </c>
      <c r="J359" s="448" t="s">
        <v>48</v>
      </c>
      <c r="K359" s="451">
        <v>46147</v>
      </c>
      <c r="L359" s="448" t="s">
        <v>143</v>
      </c>
      <c r="M359" s="448" t="s">
        <v>3324</v>
      </c>
    </row>
    <row r="360" spans="1:13" ht="42">
      <c r="A360" s="448">
        <v>359</v>
      </c>
      <c r="B360" s="448" t="s">
        <v>3740</v>
      </c>
      <c r="C360" s="448" t="s">
        <v>1724</v>
      </c>
      <c r="D360" s="448" t="s">
        <v>3646</v>
      </c>
      <c r="E360" s="448">
        <v>180000</v>
      </c>
      <c r="F360" s="448" t="s">
        <v>3674</v>
      </c>
      <c r="G360" s="448" t="s">
        <v>3647</v>
      </c>
      <c r="H360" s="449">
        <v>7200</v>
      </c>
      <c r="I360" s="448" t="s">
        <v>107</v>
      </c>
      <c r="J360" s="448" t="s">
        <v>48</v>
      </c>
      <c r="K360" s="451">
        <v>46147</v>
      </c>
      <c r="L360" s="448" t="s">
        <v>143</v>
      </c>
      <c r="M360" s="448" t="s">
        <v>3324</v>
      </c>
    </row>
    <row r="361" spans="1:13" ht="42">
      <c r="A361" s="448">
        <v>360</v>
      </c>
      <c r="B361" s="448" t="s">
        <v>3741</v>
      </c>
      <c r="C361" s="448" t="s">
        <v>1724</v>
      </c>
      <c r="D361" s="448" t="s">
        <v>3646</v>
      </c>
      <c r="E361" s="448">
        <v>40000</v>
      </c>
      <c r="F361" s="448" t="s">
        <v>3674</v>
      </c>
      <c r="G361" s="448" t="s">
        <v>3647</v>
      </c>
      <c r="H361" s="449">
        <v>1600</v>
      </c>
      <c r="I361" s="448" t="s">
        <v>107</v>
      </c>
      <c r="J361" s="448" t="s">
        <v>48</v>
      </c>
      <c r="K361" s="451">
        <v>46147</v>
      </c>
      <c r="L361" s="448" t="s">
        <v>143</v>
      </c>
      <c r="M361" s="448" t="s">
        <v>3324</v>
      </c>
    </row>
    <row r="362" spans="1:13" ht="42">
      <c r="A362" s="448">
        <v>361</v>
      </c>
      <c r="B362" s="448" t="s">
        <v>3742</v>
      </c>
      <c r="C362" s="448" t="s">
        <v>1724</v>
      </c>
      <c r="D362" s="448" t="s">
        <v>3646</v>
      </c>
      <c r="E362" s="448">
        <v>12000</v>
      </c>
      <c r="F362" s="448" t="s">
        <v>3676</v>
      </c>
      <c r="G362" s="448" t="s">
        <v>3647</v>
      </c>
      <c r="H362" s="449">
        <v>13440</v>
      </c>
      <c r="I362" s="448" t="s">
        <v>107</v>
      </c>
      <c r="J362" s="448" t="s">
        <v>48</v>
      </c>
      <c r="K362" s="451">
        <v>46147</v>
      </c>
      <c r="L362" s="448" t="s">
        <v>143</v>
      </c>
      <c r="M362" s="448" t="s">
        <v>3324</v>
      </c>
    </row>
    <row r="363" spans="1:13" ht="42">
      <c r="A363" s="448">
        <v>362</v>
      </c>
      <c r="B363" s="448" t="s">
        <v>3743</v>
      </c>
      <c r="C363" s="448" t="s">
        <v>1724</v>
      </c>
      <c r="D363" s="448" t="s">
        <v>3646</v>
      </c>
      <c r="E363" s="448">
        <v>36000</v>
      </c>
      <c r="F363" s="448" t="s">
        <v>3676</v>
      </c>
      <c r="G363" s="448" t="s">
        <v>3647</v>
      </c>
      <c r="H363" s="449">
        <v>35640</v>
      </c>
      <c r="I363" s="448" t="s">
        <v>107</v>
      </c>
      <c r="J363" s="448" t="s">
        <v>48</v>
      </c>
      <c r="K363" s="451">
        <v>46147</v>
      </c>
      <c r="L363" s="448" t="s">
        <v>143</v>
      </c>
      <c r="M363" s="448" t="s">
        <v>3324</v>
      </c>
    </row>
    <row r="364" spans="1:13" ht="56">
      <c r="A364" s="448">
        <v>363</v>
      </c>
      <c r="B364" s="448" t="s">
        <v>3744</v>
      </c>
      <c r="C364" s="448" t="s">
        <v>1724</v>
      </c>
      <c r="D364" s="448" t="s">
        <v>3646</v>
      </c>
      <c r="E364" s="448">
        <v>3000</v>
      </c>
      <c r="F364" s="448" t="s">
        <v>3704</v>
      </c>
      <c r="G364" s="448" t="s">
        <v>3647</v>
      </c>
      <c r="H364" s="449">
        <v>19200</v>
      </c>
      <c r="I364" s="448" t="s">
        <v>107</v>
      </c>
      <c r="J364" s="448" t="s">
        <v>48</v>
      </c>
      <c r="K364" s="451">
        <v>46147</v>
      </c>
      <c r="L364" s="448" t="s">
        <v>143</v>
      </c>
      <c r="M364" s="448" t="s">
        <v>3324</v>
      </c>
    </row>
    <row r="365" spans="1:13" ht="42">
      <c r="A365" s="448">
        <v>364</v>
      </c>
      <c r="B365" s="448" t="s">
        <v>3745</v>
      </c>
      <c r="C365" s="448" t="s">
        <v>1724</v>
      </c>
      <c r="D365" s="448" t="s">
        <v>3646</v>
      </c>
      <c r="E365" s="448">
        <v>10000</v>
      </c>
      <c r="F365" s="448" t="s">
        <v>3678</v>
      </c>
      <c r="G365" s="448" t="s">
        <v>3647</v>
      </c>
      <c r="H365" s="449">
        <v>6600</v>
      </c>
      <c r="I365" s="448" t="s">
        <v>107</v>
      </c>
      <c r="J365" s="448" t="s">
        <v>48</v>
      </c>
      <c r="K365" s="451">
        <v>46147</v>
      </c>
      <c r="L365" s="448" t="s">
        <v>143</v>
      </c>
      <c r="M365" s="448" t="s">
        <v>3324</v>
      </c>
    </row>
    <row r="366" spans="1:13" ht="42">
      <c r="A366" s="448">
        <v>365</v>
      </c>
      <c r="B366" s="448" t="s">
        <v>3746</v>
      </c>
      <c r="C366" s="448" t="s">
        <v>1724</v>
      </c>
      <c r="D366" s="448" t="s">
        <v>3646</v>
      </c>
      <c r="E366" s="448">
        <v>1200</v>
      </c>
      <c r="F366" s="448" t="s">
        <v>3674</v>
      </c>
      <c r="G366" s="448" t="s">
        <v>3647</v>
      </c>
      <c r="H366" s="449">
        <v>720</v>
      </c>
      <c r="I366" s="448" t="s">
        <v>107</v>
      </c>
      <c r="J366" s="448" t="s">
        <v>48</v>
      </c>
      <c r="K366" s="451">
        <v>46147</v>
      </c>
      <c r="L366" s="448" t="s">
        <v>143</v>
      </c>
      <c r="M366" s="448" t="s">
        <v>3324</v>
      </c>
    </row>
    <row r="367" spans="1:13" ht="42">
      <c r="A367" s="448">
        <v>366</v>
      </c>
      <c r="B367" s="448" t="s">
        <v>3747</v>
      </c>
      <c r="C367" s="448" t="s">
        <v>1724</v>
      </c>
      <c r="D367" s="448" t="s">
        <v>3646</v>
      </c>
      <c r="E367" s="448">
        <v>210000</v>
      </c>
      <c r="F367" s="448" t="s">
        <v>3674</v>
      </c>
      <c r="G367" s="448" t="s">
        <v>3647</v>
      </c>
      <c r="H367" s="449">
        <v>12600</v>
      </c>
      <c r="I367" s="448" t="s">
        <v>107</v>
      </c>
      <c r="J367" s="448" t="s">
        <v>48</v>
      </c>
      <c r="K367" s="451">
        <v>46147</v>
      </c>
      <c r="L367" s="448" t="s">
        <v>143</v>
      </c>
      <c r="M367" s="448" t="s">
        <v>3324</v>
      </c>
    </row>
    <row r="368" spans="1:13" ht="42">
      <c r="A368" s="448">
        <v>367</v>
      </c>
      <c r="B368" s="448" t="s">
        <v>3748</v>
      </c>
      <c r="C368" s="448" t="s">
        <v>1724</v>
      </c>
      <c r="D368" s="448" t="s">
        <v>3646</v>
      </c>
      <c r="E368" s="448">
        <v>960000</v>
      </c>
      <c r="F368" s="448" t="s">
        <v>3678</v>
      </c>
      <c r="G368" s="448" t="s">
        <v>3647</v>
      </c>
      <c r="H368" s="449">
        <v>48000</v>
      </c>
      <c r="I368" s="448" t="s">
        <v>107</v>
      </c>
      <c r="J368" s="448" t="s">
        <v>48</v>
      </c>
      <c r="K368" s="451">
        <v>46147</v>
      </c>
      <c r="L368" s="448" t="s">
        <v>143</v>
      </c>
      <c r="M368" s="448" t="s">
        <v>3324</v>
      </c>
    </row>
    <row r="369" spans="1:13" ht="42">
      <c r="A369" s="448">
        <v>368</v>
      </c>
      <c r="B369" s="448" t="s">
        <v>3749</v>
      </c>
      <c r="C369" s="448" t="s">
        <v>1724</v>
      </c>
      <c r="D369" s="448" t="s">
        <v>3646</v>
      </c>
      <c r="E369" s="448">
        <v>150000</v>
      </c>
      <c r="F369" s="448" t="s">
        <v>3674</v>
      </c>
      <c r="G369" s="448" t="s">
        <v>3647</v>
      </c>
      <c r="H369" s="449">
        <v>9000</v>
      </c>
      <c r="I369" s="448" t="s">
        <v>107</v>
      </c>
      <c r="J369" s="448" t="s">
        <v>48</v>
      </c>
      <c r="K369" s="451">
        <v>46147</v>
      </c>
      <c r="L369" s="448" t="s">
        <v>143</v>
      </c>
      <c r="M369" s="448" t="s">
        <v>3324</v>
      </c>
    </row>
    <row r="370" spans="1:13" ht="42">
      <c r="A370" s="448">
        <v>369</v>
      </c>
      <c r="B370" s="448" t="s">
        <v>3750</v>
      </c>
      <c r="C370" s="448" t="s">
        <v>1724</v>
      </c>
      <c r="D370" s="448" t="s">
        <v>3646</v>
      </c>
      <c r="E370" s="448">
        <v>3200</v>
      </c>
      <c r="F370" s="448" t="s">
        <v>3676</v>
      </c>
      <c r="G370" s="448" t="s">
        <v>3647</v>
      </c>
      <c r="H370" s="449">
        <v>3072</v>
      </c>
      <c r="I370" s="448" t="s">
        <v>107</v>
      </c>
      <c r="J370" s="448" t="s">
        <v>48</v>
      </c>
      <c r="K370" s="451">
        <v>46147</v>
      </c>
      <c r="L370" s="448" t="s">
        <v>143</v>
      </c>
      <c r="M370" s="448" t="s">
        <v>3324</v>
      </c>
    </row>
    <row r="371" spans="1:13" ht="42">
      <c r="A371" s="448">
        <v>370</v>
      </c>
      <c r="B371" s="448" t="s">
        <v>3751</v>
      </c>
      <c r="C371" s="448" t="s">
        <v>1724</v>
      </c>
      <c r="D371" s="448" t="s">
        <v>3646</v>
      </c>
      <c r="E371" s="448">
        <v>180000</v>
      </c>
      <c r="F371" s="448" t="s">
        <v>3674</v>
      </c>
      <c r="G371" s="448" t="s">
        <v>3647</v>
      </c>
      <c r="H371" s="449">
        <v>19800</v>
      </c>
      <c r="I371" s="448" t="s">
        <v>107</v>
      </c>
      <c r="J371" s="448" t="s">
        <v>48</v>
      </c>
      <c r="K371" s="451">
        <v>46147</v>
      </c>
      <c r="L371" s="448" t="s">
        <v>143</v>
      </c>
      <c r="M371" s="448" t="s">
        <v>3324</v>
      </c>
    </row>
    <row r="372" spans="1:13" ht="42">
      <c r="A372" s="448">
        <v>371</v>
      </c>
      <c r="B372" s="448" t="s">
        <v>3752</v>
      </c>
      <c r="C372" s="448" t="s">
        <v>1724</v>
      </c>
      <c r="D372" s="448" t="s">
        <v>3646</v>
      </c>
      <c r="E372" s="448">
        <v>6000</v>
      </c>
      <c r="F372" s="448" t="s">
        <v>3674</v>
      </c>
      <c r="G372" s="448" t="s">
        <v>3647</v>
      </c>
      <c r="H372" s="449">
        <v>2340</v>
      </c>
      <c r="I372" s="448" t="s">
        <v>107</v>
      </c>
      <c r="J372" s="448" t="s">
        <v>48</v>
      </c>
      <c r="K372" s="451">
        <v>46147</v>
      </c>
      <c r="L372" s="448" t="s">
        <v>143</v>
      </c>
      <c r="M372" s="448" t="s">
        <v>3324</v>
      </c>
    </row>
    <row r="373" spans="1:13" ht="42">
      <c r="A373" s="448">
        <v>372</v>
      </c>
      <c r="B373" s="448" t="s">
        <v>3753</v>
      </c>
      <c r="C373" s="448" t="s">
        <v>1724</v>
      </c>
      <c r="D373" s="448" t="s">
        <v>3646</v>
      </c>
      <c r="E373" s="448">
        <v>42000</v>
      </c>
      <c r="F373" s="448" t="s">
        <v>3678</v>
      </c>
      <c r="G373" s="448" t="s">
        <v>3647</v>
      </c>
      <c r="H373" s="449">
        <v>10080</v>
      </c>
      <c r="I373" s="448" t="s">
        <v>107</v>
      </c>
      <c r="J373" s="448" t="s">
        <v>48</v>
      </c>
      <c r="K373" s="451">
        <v>46147</v>
      </c>
      <c r="L373" s="448" t="s">
        <v>143</v>
      </c>
      <c r="M373" s="448" t="s">
        <v>3324</v>
      </c>
    </row>
    <row r="374" spans="1:13" ht="42">
      <c r="A374" s="448">
        <v>373</v>
      </c>
      <c r="B374" s="448" t="s">
        <v>3754</v>
      </c>
      <c r="C374" s="448" t="s">
        <v>1724</v>
      </c>
      <c r="D374" s="448" t="s">
        <v>3646</v>
      </c>
      <c r="E374" s="448">
        <v>1800</v>
      </c>
      <c r="F374" s="448" t="s">
        <v>3674</v>
      </c>
      <c r="G374" s="448" t="s">
        <v>3647</v>
      </c>
      <c r="H374" s="449">
        <v>342</v>
      </c>
      <c r="I374" s="448" t="s">
        <v>107</v>
      </c>
      <c r="J374" s="448" t="s">
        <v>48</v>
      </c>
      <c r="K374" s="451">
        <v>46147</v>
      </c>
      <c r="L374" s="448" t="s">
        <v>143</v>
      </c>
      <c r="M374" s="448" t="s">
        <v>3324</v>
      </c>
    </row>
    <row r="375" spans="1:13" ht="56">
      <c r="A375" s="448">
        <v>374</v>
      </c>
      <c r="B375" s="448" t="s">
        <v>3755</v>
      </c>
      <c r="C375" s="448" t="s">
        <v>1724</v>
      </c>
      <c r="D375" s="448" t="s">
        <v>3646</v>
      </c>
      <c r="E375" s="448">
        <v>320</v>
      </c>
      <c r="F375" s="448" t="s">
        <v>3676</v>
      </c>
      <c r="G375" s="448" t="s">
        <v>3647</v>
      </c>
      <c r="H375" s="449">
        <v>11788.8</v>
      </c>
      <c r="I375" s="448" t="s">
        <v>107</v>
      </c>
      <c r="J375" s="448" t="s">
        <v>48</v>
      </c>
      <c r="K375" s="451">
        <v>46147</v>
      </c>
      <c r="L375" s="448" t="s">
        <v>143</v>
      </c>
      <c r="M375" s="448" t="s">
        <v>3324</v>
      </c>
    </row>
    <row r="376" spans="1:13" ht="42">
      <c r="A376" s="448">
        <v>375</v>
      </c>
      <c r="B376" s="448" t="s">
        <v>3756</v>
      </c>
      <c r="C376" s="448" t="s">
        <v>1724</v>
      </c>
      <c r="D376" s="448" t="s">
        <v>3646</v>
      </c>
      <c r="E376" s="448">
        <v>40000</v>
      </c>
      <c r="F376" s="448" t="s">
        <v>3678</v>
      </c>
      <c r="G376" s="448" t="s">
        <v>3647</v>
      </c>
      <c r="H376" s="449">
        <v>75200</v>
      </c>
      <c r="I376" s="448" t="s">
        <v>107</v>
      </c>
      <c r="J376" s="448" t="s">
        <v>48</v>
      </c>
      <c r="K376" s="451">
        <v>46147</v>
      </c>
      <c r="L376" s="448" t="s">
        <v>143</v>
      </c>
      <c r="M376" s="448" t="s">
        <v>3324</v>
      </c>
    </row>
    <row r="377" spans="1:13" ht="42">
      <c r="A377" s="448">
        <v>376</v>
      </c>
      <c r="B377" s="448" t="s">
        <v>3757</v>
      </c>
      <c r="C377" s="448" t="s">
        <v>1724</v>
      </c>
      <c r="D377" s="448" t="s">
        <v>3646</v>
      </c>
      <c r="E377" s="448">
        <v>60000</v>
      </c>
      <c r="F377" s="448" t="s">
        <v>3674</v>
      </c>
      <c r="G377" s="448" t="s">
        <v>3647</v>
      </c>
      <c r="H377" s="449">
        <v>41400</v>
      </c>
      <c r="I377" s="448" t="s">
        <v>107</v>
      </c>
      <c r="J377" s="448" t="s">
        <v>48</v>
      </c>
      <c r="K377" s="451">
        <v>46147</v>
      </c>
      <c r="L377" s="448" t="s">
        <v>143</v>
      </c>
      <c r="M377" s="448" t="s">
        <v>3324</v>
      </c>
    </row>
    <row r="378" spans="1:13" ht="42">
      <c r="A378" s="448">
        <v>377</v>
      </c>
      <c r="B378" s="448" t="s">
        <v>3758</v>
      </c>
      <c r="C378" s="448" t="s">
        <v>1724</v>
      </c>
      <c r="D378" s="448" t="s">
        <v>3646</v>
      </c>
      <c r="E378" s="448">
        <v>52000</v>
      </c>
      <c r="F378" s="448" t="s">
        <v>3674</v>
      </c>
      <c r="G378" s="448" t="s">
        <v>3647</v>
      </c>
      <c r="H378" s="449">
        <v>57720</v>
      </c>
      <c r="I378" s="448" t="s">
        <v>107</v>
      </c>
      <c r="J378" s="448" t="s">
        <v>48</v>
      </c>
      <c r="K378" s="451">
        <v>46147</v>
      </c>
      <c r="L378" s="448" t="s">
        <v>143</v>
      </c>
      <c r="M378" s="448" t="s">
        <v>3324</v>
      </c>
    </row>
    <row r="379" spans="1:13" ht="42">
      <c r="A379" s="448">
        <v>378</v>
      </c>
      <c r="B379" s="448" t="s">
        <v>3759</v>
      </c>
      <c r="C379" s="448" t="s">
        <v>1724</v>
      </c>
      <c r="D379" s="448" t="s">
        <v>3646</v>
      </c>
      <c r="E379" s="448">
        <v>6000</v>
      </c>
      <c r="F379" s="448" t="s">
        <v>3674</v>
      </c>
      <c r="G379" s="448" t="s">
        <v>3647</v>
      </c>
      <c r="H379" s="449">
        <v>540</v>
      </c>
      <c r="I379" s="448" t="s">
        <v>107</v>
      </c>
      <c r="J379" s="448" t="s">
        <v>48</v>
      </c>
      <c r="K379" s="451">
        <v>46147</v>
      </c>
      <c r="L379" s="448" t="s">
        <v>143</v>
      </c>
      <c r="M379" s="448" t="s">
        <v>3324</v>
      </c>
    </row>
    <row r="380" spans="1:13" ht="42">
      <c r="A380" s="448">
        <v>379</v>
      </c>
      <c r="B380" s="448" t="s">
        <v>3760</v>
      </c>
      <c r="C380" s="448" t="s">
        <v>1724</v>
      </c>
      <c r="D380" s="448" t="s">
        <v>3646</v>
      </c>
      <c r="E380" s="448">
        <v>500000</v>
      </c>
      <c r="F380" s="448" t="s">
        <v>3674</v>
      </c>
      <c r="G380" s="448" t="s">
        <v>3647</v>
      </c>
      <c r="H380" s="449">
        <v>260000</v>
      </c>
      <c r="I380" s="448" t="s">
        <v>107</v>
      </c>
      <c r="J380" s="448" t="s">
        <v>48</v>
      </c>
      <c r="K380" s="451">
        <v>46147</v>
      </c>
      <c r="L380" s="448" t="s">
        <v>143</v>
      </c>
      <c r="M380" s="448" t="s">
        <v>3324</v>
      </c>
    </row>
    <row r="381" spans="1:13" ht="42">
      <c r="A381" s="448">
        <v>380</v>
      </c>
      <c r="B381" s="448" t="s">
        <v>3761</v>
      </c>
      <c r="C381" s="448" t="s">
        <v>1724</v>
      </c>
      <c r="D381" s="448" t="s">
        <v>3646</v>
      </c>
      <c r="E381" s="448">
        <v>50000</v>
      </c>
      <c r="F381" s="448" t="s">
        <v>3674</v>
      </c>
      <c r="G381" s="448" t="s">
        <v>3647</v>
      </c>
      <c r="H381" s="449">
        <v>6500</v>
      </c>
      <c r="I381" s="448" t="s">
        <v>107</v>
      </c>
      <c r="J381" s="448" t="s">
        <v>48</v>
      </c>
      <c r="K381" s="451">
        <v>46147</v>
      </c>
      <c r="L381" s="448" t="s">
        <v>143</v>
      </c>
      <c r="M381" s="448" t="s">
        <v>3324</v>
      </c>
    </row>
    <row r="382" spans="1:13" ht="42">
      <c r="A382" s="448">
        <v>381</v>
      </c>
      <c r="B382" s="448" t="s">
        <v>3762</v>
      </c>
      <c r="C382" s="448" t="s">
        <v>1724</v>
      </c>
      <c r="D382" s="448" t="s">
        <v>3646</v>
      </c>
      <c r="E382" s="448">
        <v>3600</v>
      </c>
      <c r="F382" s="448" t="s">
        <v>3676</v>
      </c>
      <c r="G382" s="448" t="s">
        <v>3647</v>
      </c>
      <c r="H382" s="449">
        <v>21780</v>
      </c>
      <c r="I382" s="448" t="s">
        <v>107</v>
      </c>
      <c r="J382" s="448" t="s">
        <v>48</v>
      </c>
      <c r="K382" s="451">
        <v>46147</v>
      </c>
      <c r="L382" s="448" t="s">
        <v>143</v>
      </c>
      <c r="M382" s="448" t="s">
        <v>3324</v>
      </c>
    </row>
    <row r="383" spans="1:13" ht="42">
      <c r="A383" s="448">
        <v>382</v>
      </c>
      <c r="B383" s="448" t="s">
        <v>3763</v>
      </c>
      <c r="C383" s="448" t="s">
        <v>1724</v>
      </c>
      <c r="D383" s="448" t="s">
        <v>3646</v>
      </c>
      <c r="E383" s="448">
        <v>3600</v>
      </c>
      <c r="F383" s="448" t="s">
        <v>3676</v>
      </c>
      <c r="G383" s="448" t="s">
        <v>3647</v>
      </c>
      <c r="H383" s="449">
        <v>12600</v>
      </c>
      <c r="I383" s="448" t="s">
        <v>107</v>
      </c>
      <c r="J383" s="448" t="s">
        <v>48</v>
      </c>
      <c r="K383" s="451">
        <v>46147</v>
      </c>
      <c r="L383" s="448" t="s">
        <v>143</v>
      </c>
      <c r="M383" s="448" t="s">
        <v>3324</v>
      </c>
    </row>
    <row r="384" spans="1:13" ht="42">
      <c r="A384" s="448">
        <v>383</v>
      </c>
      <c r="B384" s="448" t="s">
        <v>3764</v>
      </c>
      <c r="C384" s="448" t="s">
        <v>1724</v>
      </c>
      <c r="D384" s="448" t="s">
        <v>3646</v>
      </c>
      <c r="E384" s="448">
        <v>400</v>
      </c>
      <c r="F384" s="448" t="s">
        <v>3704</v>
      </c>
      <c r="G384" s="448" t="s">
        <v>3647</v>
      </c>
      <c r="H384" s="449">
        <v>1120</v>
      </c>
      <c r="I384" s="448" t="s">
        <v>107</v>
      </c>
      <c r="J384" s="448" t="s">
        <v>48</v>
      </c>
      <c r="K384" s="451">
        <v>46147</v>
      </c>
      <c r="L384" s="448" t="s">
        <v>143</v>
      </c>
      <c r="M384" s="448" t="s">
        <v>3324</v>
      </c>
    </row>
    <row r="385" spans="1:13" ht="42">
      <c r="A385" s="448">
        <v>384</v>
      </c>
      <c r="B385" s="448" t="s">
        <v>3765</v>
      </c>
      <c r="C385" s="448" t="s">
        <v>1724</v>
      </c>
      <c r="D385" s="448" t="s">
        <v>3646</v>
      </c>
      <c r="E385" s="448">
        <v>260000</v>
      </c>
      <c r="F385" s="448" t="s">
        <v>3674</v>
      </c>
      <c r="G385" s="448" t="s">
        <v>3647</v>
      </c>
      <c r="H385" s="449">
        <v>7800</v>
      </c>
      <c r="I385" s="448" t="s">
        <v>107</v>
      </c>
      <c r="J385" s="448" t="s">
        <v>48</v>
      </c>
      <c r="K385" s="451">
        <v>46147</v>
      </c>
      <c r="L385" s="448" t="s">
        <v>143</v>
      </c>
      <c r="M385" s="448" t="s">
        <v>3324</v>
      </c>
    </row>
    <row r="386" spans="1:13" ht="42">
      <c r="A386" s="448">
        <v>385</v>
      </c>
      <c r="B386" s="448" t="s">
        <v>3766</v>
      </c>
      <c r="C386" s="448" t="s">
        <v>1724</v>
      </c>
      <c r="D386" s="448" t="s">
        <v>3646</v>
      </c>
      <c r="E386" s="448">
        <v>18000</v>
      </c>
      <c r="F386" s="448" t="s">
        <v>3674</v>
      </c>
      <c r="G386" s="448" t="s">
        <v>3647</v>
      </c>
      <c r="H386" s="449">
        <v>3960</v>
      </c>
      <c r="I386" s="448" t="s">
        <v>107</v>
      </c>
      <c r="J386" s="448" t="s">
        <v>48</v>
      </c>
      <c r="K386" s="451">
        <v>46147</v>
      </c>
      <c r="L386" s="448" t="s">
        <v>143</v>
      </c>
      <c r="M386" s="448" t="s">
        <v>3324</v>
      </c>
    </row>
    <row r="387" spans="1:13" ht="42">
      <c r="A387" s="448">
        <v>386</v>
      </c>
      <c r="B387" s="448" t="s">
        <v>3767</v>
      </c>
      <c r="C387" s="448" t="s">
        <v>1724</v>
      </c>
      <c r="D387" s="448" t="s">
        <v>3646</v>
      </c>
      <c r="E387" s="448">
        <v>1800</v>
      </c>
      <c r="F387" s="448" t="s">
        <v>3678</v>
      </c>
      <c r="G387" s="448" t="s">
        <v>3647</v>
      </c>
      <c r="H387" s="449">
        <v>1476</v>
      </c>
      <c r="I387" s="448" t="s">
        <v>107</v>
      </c>
      <c r="J387" s="448" t="s">
        <v>48</v>
      </c>
      <c r="K387" s="451">
        <v>46147</v>
      </c>
      <c r="L387" s="448" t="s">
        <v>143</v>
      </c>
      <c r="M387" s="448" t="s">
        <v>3324</v>
      </c>
    </row>
    <row r="388" spans="1:13" ht="42">
      <c r="A388" s="448">
        <v>387</v>
      </c>
      <c r="B388" s="448" t="s">
        <v>3768</v>
      </c>
      <c r="C388" s="448" t="s">
        <v>1724</v>
      </c>
      <c r="D388" s="448" t="s">
        <v>3646</v>
      </c>
      <c r="E388" s="448">
        <v>70000</v>
      </c>
      <c r="F388" s="448" t="s">
        <v>3674</v>
      </c>
      <c r="G388" s="448" t="s">
        <v>3647</v>
      </c>
      <c r="H388" s="449">
        <v>3500</v>
      </c>
      <c r="I388" s="448" t="s">
        <v>107</v>
      </c>
      <c r="J388" s="448" t="s">
        <v>48</v>
      </c>
      <c r="K388" s="451">
        <v>46147</v>
      </c>
      <c r="L388" s="448" t="s">
        <v>143</v>
      </c>
      <c r="M388" s="448" t="s">
        <v>3324</v>
      </c>
    </row>
    <row r="389" spans="1:13" ht="42">
      <c r="A389" s="448">
        <v>388</v>
      </c>
      <c r="B389" s="448" t="s">
        <v>3769</v>
      </c>
      <c r="C389" s="448" t="s">
        <v>1724</v>
      </c>
      <c r="D389" s="448" t="s">
        <v>3646</v>
      </c>
      <c r="E389" s="448">
        <v>30000</v>
      </c>
      <c r="F389" s="448" t="s">
        <v>3674</v>
      </c>
      <c r="G389" s="448" t="s">
        <v>3647</v>
      </c>
      <c r="H389" s="449">
        <v>1200</v>
      </c>
      <c r="I389" s="448" t="s">
        <v>107</v>
      </c>
      <c r="J389" s="448" t="s">
        <v>48</v>
      </c>
      <c r="K389" s="451">
        <v>46147</v>
      </c>
      <c r="L389" s="448" t="s">
        <v>143</v>
      </c>
      <c r="M389" s="448" t="s">
        <v>3324</v>
      </c>
    </row>
    <row r="390" spans="1:13" ht="42">
      <c r="A390" s="448">
        <v>389</v>
      </c>
      <c r="B390" s="448" t="s">
        <v>3770</v>
      </c>
      <c r="C390" s="448" t="s">
        <v>1724</v>
      </c>
      <c r="D390" s="448" t="s">
        <v>3646</v>
      </c>
      <c r="E390" s="448">
        <v>3200</v>
      </c>
      <c r="F390" s="448" t="s">
        <v>3676</v>
      </c>
      <c r="G390" s="448" t="s">
        <v>3647</v>
      </c>
      <c r="H390" s="449">
        <v>5600</v>
      </c>
      <c r="I390" s="448" t="s">
        <v>107</v>
      </c>
      <c r="J390" s="448" t="s">
        <v>48</v>
      </c>
      <c r="K390" s="451">
        <v>46147</v>
      </c>
      <c r="L390" s="448" t="s">
        <v>143</v>
      </c>
      <c r="M390" s="448" t="s">
        <v>3324</v>
      </c>
    </row>
    <row r="391" spans="1:13" ht="42">
      <c r="A391" s="448">
        <v>390</v>
      </c>
      <c r="B391" s="448" t="s">
        <v>3771</v>
      </c>
      <c r="C391" s="448" t="s">
        <v>1724</v>
      </c>
      <c r="D391" s="448" t="s">
        <v>3646</v>
      </c>
      <c r="E391" s="448">
        <v>800</v>
      </c>
      <c r="F391" s="448" t="s">
        <v>3704</v>
      </c>
      <c r="G391" s="448" t="s">
        <v>3647</v>
      </c>
      <c r="H391" s="449">
        <v>792</v>
      </c>
      <c r="I391" s="448" t="s">
        <v>107</v>
      </c>
      <c r="J391" s="448" t="s">
        <v>48</v>
      </c>
      <c r="K391" s="451">
        <v>46147</v>
      </c>
      <c r="L391" s="448" t="s">
        <v>143</v>
      </c>
      <c r="M391" s="448" t="s">
        <v>3324</v>
      </c>
    </row>
    <row r="392" spans="1:13" ht="42">
      <c r="A392" s="448">
        <v>391</v>
      </c>
      <c r="B392" s="448" t="s">
        <v>3772</v>
      </c>
      <c r="C392" s="448" t="s">
        <v>1724</v>
      </c>
      <c r="D392" s="448" t="s">
        <v>3646</v>
      </c>
      <c r="E392" s="448">
        <v>1400</v>
      </c>
      <c r="F392" s="448" t="s">
        <v>3674</v>
      </c>
      <c r="G392" s="448" t="s">
        <v>3647</v>
      </c>
      <c r="H392" s="449">
        <v>896</v>
      </c>
      <c r="I392" s="448" t="s">
        <v>107</v>
      </c>
      <c r="J392" s="448" t="s">
        <v>48</v>
      </c>
      <c r="K392" s="451">
        <v>46147</v>
      </c>
      <c r="L392" s="448" t="s">
        <v>143</v>
      </c>
      <c r="M392" s="448" t="s">
        <v>3324</v>
      </c>
    </row>
    <row r="393" spans="1:13" ht="42">
      <c r="A393" s="448">
        <v>392</v>
      </c>
      <c r="B393" s="448" t="s">
        <v>3773</v>
      </c>
      <c r="C393" s="448" t="s">
        <v>1724</v>
      </c>
      <c r="D393" s="448" t="s">
        <v>3646</v>
      </c>
      <c r="E393" s="448">
        <v>30000</v>
      </c>
      <c r="F393" s="448" t="s">
        <v>3674</v>
      </c>
      <c r="G393" s="448" t="s">
        <v>3647</v>
      </c>
      <c r="H393" s="449">
        <v>16200</v>
      </c>
      <c r="I393" s="448" t="s">
        <v>107</v>
      </c>
      <c r="J393" s="448" t="s">
        <v>48</v>
      </c>
      <c r="K393" s="451">
        <v>46147</v>
      </c>
      <c r="L393" s="448" t="s">
        <v>143</v>
      </c>
      <c r="M393" s="448" t="s">
        <v>3324</v>
      </c>
    </row>
    <row r="394" spans="1:13" ht="42">
      <c r="A394" s="448">
        <v>393</v>
      </c>
      <c r="B394" s="448" t="s">
        <v>3774</v>
      </c>
      <c r="C394" s="448" t="s">
        <v>1724</v>
      </c>
      <c r="D394" s="448" t="s">
        <v>3646</v>
      </c>
      <c r="E394" s="448">
        <v>1200000</v>
      </c>
      <c r="F394" s="448" t="s">
        <v>3674</v>
      </c>
      <c r="G394" s="448" t="s">
        <v>3647</v>
      </c>
      <c r="H394" s="449">
        <v>24000</v>
      </c>
      <c r="I394" s="448" t="s">
        <v>107</v>
      </c>
      <c r="J394" s="448" t="s">
        <v>48</v>
      </c>
      <c r="K394" s="451">
        <v>46147</v>
      </c>
      <c r="L394" s="448" t="s">
        <v>143</v>
      </c>
      <c r="M394" s="448" t="s">
        <v>3324</v>
      </c>
    </row>
    <row r="395" spans="1:13" ht="42">
      <c r="A395" s="448">
        <v>394</v>
      </c>
      <c r="B395" s="448" t="s">
        <v>3775</v>
      </c>
      <c r="C395" s="448" t="s">
        <v>1724</v>
      </c>
      <c r="D395" s="448" t="s">
        <v>3646</v>
      </c>
      <c r="E395" s="448">
        <v>400</v>
      </c>
      <c r="F395" s="448" t="s">
        <v>3676</v>
      </c>
      <c r="G395" s="448" t="s">
        <v>3647</v>
      </c>
      <c r="H395" s="449">
        <v>1172</v>
      </c>
      <c r="I395" s="448" t="s">
        <v>107</v>
      </c>
      <c r="J395" s="448" t="s">
        <v>48</v>
      </c>
      <c r="K395" s="451">
        <v>46147</v>
      </c>
      <c r="L395" s="448" t="s">
        <v>143</v>
      </c>
      <c r="M395" s="448" t="s">
        <v>3324</v>
      </c>
    </row>
    <row r="396" spans="1:13" ht="42">
      <c r="A396" s="448">
        <v>395</v>
      </c>
      <c r="B396" s="448" t="s">
        <v>3776</v>
      </c>
      <c r="C396" s="448" t="s">
        <v>1724</v>
      </c>
      <c r="D396" s="448" t="s">
        <v>3646</v>
      </c>
      <c r="E396" s="448">
        <v>400</v>
      </c>
      <c r="F396" s="448" t="s">
        <v>3676</v>
      </c>
      <c r="G396" s="448" t="s">
        <v>3647</v>
      </c>
      <c r="H396" s="449">
        <v>1888</v>
      </c>
      <c r="I396" s="448" t="s">
        <v>107</v>
      </c>
      <c r="J396" s="448" t="s">
        <v>48</v>
      </c>
      <c r="K396" s="451">
        <v>46147</v>
      </c>
      <c r="L396" s="448" t="s">
        <v>143</v>
      </c>
      <c r="M396" s="448" t="s">
        <v>3324</v>
      </c>
    </row>
    <row r="397" spans="1:13" ht="42">
      <c r="A397" s="448">
        <v>396</v>
      </c>
      <c r="B397" s="448" t="s">
        <v>3777</v>
      </c>
      <c r="C397" s="448" t="s">
        <v>1724</v>
      </c>
      <c r="D397" s="448" t="s">
        <v>3646</v>
      </c>
      <c r="E397" s="448">
        <v>120000</v>
      </c>
      <c r="F397" s="448" t="s">
        <v>3674</v>
      </c>
      <c r="G397" s="448" t="s">
        <v>3647</v>
      </c>
      <c r="H397" s="449">
        <v>7200</v>
      </c>
      <c r="I397" s="448" t="s">
        <v>107</v>
      </c>
      <c r="J397" s="448" t="s">
        <v>48</v>
      </c>
      <c r="K397" s="451">
        <v>46147</v>
      </c>
      <c r="L397" s="448" t="s">
        <v>143</v>
      </c>
      <c r="M397" s="448" t="s">
        <v>3324</v>
      </c>
    </row>
    <row r="398" spans="1:13" ht="42">
      <c r="A398" s="448">
        <v>397</v>
      </c>
      <c r="B398" s="448" t="s">
        <v>3778</v>
      </c>
      <c r="C398" s="448" t="s">
        <v>1724</v>
      </c>
      <c r="D398" s="448" t="s">
        <v>3646</v>
      </c>
      <c r="E398" s="448">
        <v>400</v>
      </c>
      <c r="F398" s="448" t="s">
        <v>3704</v>
      </c>
      <c r="G398" s="448" t="s">
        <v>3647</v>
      </c>
      <c r="H398" s="449">
        <v>716</v>
      </c>
      <c r="I398" s="448" t="s">
        <v>107</v>
      </c>
      <c r="J398" s="448" t="s">
        <v>48</v>
      </c>
      <c r="K398" s="451">
        <v>46147</v>
      </c>
      <c r="L398" s="448" t="s">
        <v>143</v>
      </c>
      <c r="M398" s="448" t="s">
        <v>3324</v>
      </c>
    </row>
    <row r="399" spans="1:13" ht="42">
      <c r="A399" s="448">
        <v>398</v>
      </c>
      <c r="B399" s="448" t="s">
        <v>3779</v>
      </c>
      <c r="C399" s="448" t="s">
        <v>1724</v>
      </c>
      <c r="D399" s="448" t="s">
        <v>3646</v>
      </c>
      <c r="E399" s="448">
        <v>4000</v>
      </c>
      <c r="F399" s="448" t="s">
        <v>3676</v>
      </c>
      <c r="G399" s="448" t="s">
        <v>3647</v>
      </c>
      <c r="H399" s="449">
        <v>23000</v>
      </c>
      <c r="I399" s="448" t="s">
        <v>107</v>
      </c>
      <c r="J399" s="448" t="s">
        <v>48</v>
      </c>
      <c r="K399" s="451">
        <v>46147</v>
      </c>
      <c r="L399" s="448" t="s">
        <v>143</v>
      </c>
      <c r="M399" s="448" t="s">
        <v>3324</v>
      </c>
    </row>
    <row r="400" spans="1:13" ht="42">
      <c r="A400" s="448">
        <v>399</v>
      </c>
      <c r="B400" s="448" t="s">
        <v>3780</v>
      </c>
      <c r="C400" s="448" t="s">
        <v>1724</v>
      </c>
      <c r="D400" s="448" t="s">
        <v>3646</v>
      </c>
      <c r="E400" s="448">
        <v>4000</v>
      </c>
      <c r="F400" s="448" t="s">
        <v>3674</v>
      </c>
      <c r="G400" s="448" t="s">
        <v>3647</v>
      </c>
      <c r="H400" s="449">
        <v>2680</v>
      </c>
      <c r="I400" s="448" t="s">
        <v>107</v>
      </c>
      <c r="J400" s="448" t="s">
        <v>48</v>
      </c>
      <c r="K400" s="451">
        <v>46147</v>
      </c>
      <c r="L400" s="448" t="s">
        <v>143</v>
      </c>
      <c r="M400" s="448" t="s">
        <v>3324</v>
      </c>
    </row>
    <row r="401" spans="1:13" ht="42">
      <c r="A401" s="448">
        <v>400</v>
      </c>
      <c r="B401" s="448" t="s">
        <v>3781</v>
      </c>
      <c r="C401" s="448" t="s">
        <v>1724</v>
      </c>
      <c r="D401" s="448" t="s">
        <v>3646</v>
      </c>
      <c r="E401" s="448">
        <v>210000</v>
      </c>
      <c r="F401" s="448" t="s">
        <v>3678</v>
      </c>
      <c r="G401" s="448" t="s">
        <v>3647</v>
      </c>
      <c r="H401" s="449">
        <v>23100</v>
      </c>
      <c r="I401" s="448" t="s">
        <v>107</v>
      </c>
      <c r="J401" s="448" t="s">
        <v>48</v>
      </c>
      <c r="K401" s="451">
        <v>46147</v>
      </c>
      <c r="L401" s="448" t="s">
        <v>143</v>
      </c>
      <c r="M401" s="448" t="s">
        <v>3324</v>
      </c>
    </row>
    <row r="402" spans="1:13" ht="42">
      <c r="A402" s="448">
        <v>401</v>
      </c>
      <c r="B402" s="448" t="s">
        <v>3782</v>
      </c>
      <c r="C402" s="448" t="s">
        <v>1724</v>
      </c>
      <c r="D402" s="448" t="s">
        <v>3646</v>
      </c>
      <c r="E402" s="448">
        <v>420000</v>
      </c>
      <c r="F402" s="448" t="s">
        <v>3674</v>
      </c>
      <c r="G402" s="448" t="s">
        <v>3647</v>
      </c>
      <c r="H402" s="449">
        <v>67200</v>
      </c>
      <c r="I402" s="448" t="s">
        <v>107</v>
      </c>
      <c r="J402" s="448" t="s">
        <v>48</v>
      </c>
      <c r="K402" s="451">
        <v>46147</v>
      </c>
      <c r="L402" s="448" t="s">
        <v>143</v>
      </c>
      <c r="M402" s="448" t="s">
        <v>3324</v>
      </c>
    </row>
    <row r="403" spans="1:13" ht="42">
      <c r="A403" s="448">
        <v>402</v>
      </c>
      <c r="B403" s="448" t="s">
        <v>3783</v>
      </c>
      <c r="C403" s="448" t="s">
        <v>1724</v>
      </c>
      <c r="D403" s="448" t="s">
        <v>3646</v>
      </c>
      <c r="E403" s="448">
        <v>450000</v>
      </c>
      <c r="F403" s="448" t="s">
        <v>3674</v>
      </c>
      <c r="G403" s="448" t="s">
        <v>3647</v>
      </c>
      <c r="H403" s="449">
        <v>13500</v>
      </c>
      <c r="I403" s="448" t="s">
        <v>107</v>
      </c>
      <c r="J403" s="448" t="s">
        <v>48</v>
      </c>
      <c r="K403" s="451">
        <v>46147</v>
      </c>
      <c r="L403" s="448" t="s">
        <v>143</v>
      </c>
      <c r="M403" s="448" t="s">
        <v>3324</v>
      </c>
    </row>
    <row r="404" spans="1:13" ht="42">
      <c r="A404" s="448">
        <v>403</v>
      </c>
      <c r="B404" s="448" t="s">
        <v>3784</v>
      </c>
      <c r="C404" s="448" t="s">
        <v>1724</v>
      </c>
      <c r="D404" s="448" t="s">
        <v>3646</v>
      </c>
      <c r="E404" s="448">
        <v>1200000</v>
      </c>
      <c r="F404" s="448" t="s">
        <v>3674</v>
      </c>
      <c r="G404" s="448" t="s">
        <v>3647</v>
      </c>
      <c r="H404" s="449">
        <v>36000</v>
      </c>
      <c r="I404" s="448" t="s">
        <v>107</v>
      </c>
      <c r="J404" s="448" t="s">
        <v>48</v>
      </c>
      <c r="K404" s="451">
        <v>46147</v>
      </c>
      <c r="L404" s="448" t="s">
        <v>143</v>
      </c>
      <c r="M404" s="448" t="s">
        <v>3324</v>
      </c>
    </row>
    <row r="405" spans="1:13" ht="42">
      <c r="A405" s="448">
        <v>404</v>
      </c>
      <c r="B405" s="448" t="s">
        <v>3785</v>
      </c>
      <c r="C405" s="448" t="s">
        <v>1724</v>
      </c>
      <c r="D405" s="448" t="s">
        <v>3646</v>
      </c>
      <c r="E405" s="448">
        <v>340000</v>
      </c>
      <c r="F405" s="448" t="s">
        <v>3674</v>
      </c>
      <c r="G405" s="448" t="s">
        <v>3647</v>
      </c>
      <c r="H405" s="449">
        <v>51000</v>
      </c>
      <c r="I405" s="448" t="s">
        <v>107</v>
      </c>
      <c r="J405" s="448" t="s">
        <v>48</v>
      </c>
      <c r="K405" s="451">
        <v>46147</v>
      </c>
      <c r="L405" s="448" t="s">
        <v>143</v>
      </c>
      <c r="M405" s="448" t="s">
        <v>3324</v>
      </c>
    </row>
    <row r="406" spans="1:13" ht="42">
      <c r="A406" s="448">
        <v>405</v>
      </c>
      <c r="B406" s="448" t="s">
        <v>3786</v>
      </c>
      <c r="C406" s="448" t="s">
        <v>1724</v>
      </c>
      <c r="D406" s="448" t="s">
        <v>3646</v>
      </c>
      <c r="E406" s="448">
        <v>420000</v>
      </c>
      <c r="F406" s="448" t="s">
        <v>3678</v>
      </c>
      <c r="G406" s="448" t="s">
        <v>3647</v>
      </c>
      <c r="H406" s="449">
        <v>21000</v>
      </c>
      <c r="I406" s="448" t="s">
        <v>107</v>
      </c>
      <c r="J406" s="448" t="s">
        <v>48</v>
      </c>
      <c r="K406" s="451">
        <v>46147</v>
      </c>
      <c r="L406" s="448" t="s">
        <v>143</v>
      </c>
      <c r="M406" s="448" t="s">
        <v>3324</v>
      </c>
    </row>
    <row r="407" spans="1:13" ht="42">
      <c r="A407" s="448">
        <v>406</v>
      </c>
      <c r="B407" s="448" t="s">
        <v>3787</v>
      </c>
      <c r="C407" s="448" t="s">
        <v>1724</v>
      </c>
      <c r="D407" s="448" t="s">
        <v>3646</v>
      </c>
      <c r="E407" s="448">
        <v>3500000</v>
      </c>
      <c r="F407" s="448" t="s">
        <v>3674</v>
      </c>
      <c r="G407" s="448" t="s">
        <v>3647</v>
      </c>
      <c r="H407" s="449">
        <v>105000</v>
      </c>
      <c r="I407" s="448" t="s">
        <v>107</v>
      </c>
      <c r="J407" s="448" t="s">
        <v>48</v>
      </c>
      <c r="K407" s="451">
        <v>46147</v>
      </c>
      <c r="L407" s="448" t="s">
        <v>143</v>
      </c>
      <c r="M407" s="448" t="s">
        <v>3324</v>
      </c>
    </row>
    <row r="408" spans="1:13" ht="42">
      <c r="A408" s="448">
        <v>407</v>
      </c>
      <c r="B408" s="448" t="s">
        <v>3788</v>
      </c>
      <c r="C408" s="448" t="s">
        <v>1724</v>
      </c>
      <c r="D408" s="448" t="s">
        <v>3646</v>
      </c>
      <c r="E408" s="448">
        <v>800000</v>
      </c>
      <c r="F408" s="448" t="s">
        <v>3674</v>
      </c>
      <c r="G408" s="448" t="s">
        <v>3647</v>
      </c>
      <c r="H408" s="449">
        <v>80000</v>
      </c>
      <c r="I408" s="448" t="s">
        <v>107</v>
      </c>
      <c r="J408" s="448" t="s">
        <v>48</v>
      </c>
      <c r="K408" s="451">
        <v>46147</v>
      </c>
      <c r="L408" s="448" t="s">
        <v>143</v>
      </c>
      <c r="M408" s="448" t="s">
        <v>3324</v>
      </c>
    </row>
    <row r="409" spans="1:13" ht="42">
      <c r="A409" s="448">
        <v>408</v>
      </c>
      <c r="B409" s="448" t="s">
        <v>3789</v>
      </c>
      <c r="C409" s="448" t="s">
        <v>1724</v>
      </c>
      <c r="D409" s="448" t="s">
        <v>3646</v>
      </c>
      <c r="E409" s="448">
        <v>7500</v>
      </c>
      <c r="F409" s="448" t="s">
        <v>3676</v>
      </c>
      <c r="G409" s="448" t="s">
        <v>3647</v>
      </c>
      <c r="H409" s="449">
        <v>80625</v>
      </c>
      <c r="I409" s="448" t="s">
        <v>107</v>
      </c>
      <c r="J409" s="448" t="s">
        <v>48</v>
      </c>
      <c r="K409" s="451">
        <v>46147</v>
      </c>
      <c r="L409" s="448" t="s">
        <v>143</v>
      </c>
      <c r="M409" s="448" t="s">
        <v>3324</v>
      </c>
    </row>
    <row r="410" spans="1:13" ht="42">
      <c r="A410" s="448">
        <v>409</v>
      </c>
      <c r="B410" s="448" t="s">
        <v>3790</v>
      </c>
      <c r="C410" s="448" t="s">
        <v>1724</v>
      </c>
      <c r="D410" s="448" t="s">
        <v>3646</v>
      </c>
      <c r="E410" s="448">
        <v>960000</v>
      </c>
      <c r="F410" s="448" t="s">
        <v>3674</v>
      </c>
      <c r="G410" s="448" t="s">
        <v>3647</v>
      </c>
      <c r="H410" s="449">
        <v>28800</v>
      </c>
      <c r="I410" s="448" t="s">
        <v>107</v>
      </c>
      <c r="J410" s="448" t="s">
        <v>48</v>
      </c>
      <c r="K410" s="451">
        <v>46147</v>
      </c>
      <c r="L410" s="448" t="s">
        <v>143</v>
      </c>
      <c r="M410" s="448" t="s">
        <v>3324</v>
      </c>
    </row>
    <row r="411" spans="1:13" ht="42">
      <c r="A411" s="448">
        <v>410</v>
      </c>
      <c r="B411" s="448" t="s">
        <v>3791</v>
      </c>
      <c r="C411" s="448" t="s">
        <v>1724</v>
      </c>
      <c r="D411" s="448" t="s">
        <v>3646</v>
      </c>
      <c r="E411" s="448">
        <v>180000</v>
      </c>
      <c r="F411" s="448" t="s">
        <v>3674</v>
      </c>
      <c r="G411" s="448" t="s">
        <v>3647</v>
      </c>
      <c r="H411" s="449">
        <v>7200</v>
      </c>
      <c r="I411" s="448" t="s">
        <v>107</v>
      </c>
      <c r="J411" s="448" t="s">
        <v>48</v>
      </c>
      <c r="K411" s="451">
        <v>46147</v>
      </c>
      <c r="L411" s="448" t="s">
        <v>143</v>
      </c>
      <c r="M411" s="448" t="s">
        <v>3324</v>
      </c>
    </row>
    <row r="412" spans="1:13" ht="42">
      <c r="A412" s="448">
        <v>411</v>
      </c>
      <c r="B412" s="448" t="s">
        <v>3792</v>
      </c>
      <c r="C412" s="448" t="s">
        <v>1724</v>
      </c>
      <c r="D412" s="448" t="s">
        <v>3646</v>
      </c>
      <c r="E412" s="448">
        <v>190000</v>
      </c>
      <c r="F412" s="448" t="s">
        <v>3674</v>
      </c>
      <c r="G412" s="448" t="s">
        <v>3647</v>
      </c>
      <c r="H412" s="449">
        <v>7600</v>
      </c>
      <c r="I412" s="448" t="s">
        <v>107</v>
      </c>
      <c r="J412" s="448" t="s">
        <v>48</v>
      </c>
      <c r="K412" s="451">
        <v>46147</v>
      </c>
      <c r="L412" s="448" t="s">
        <v>143</v>
      </c>
      <c r="M412" s="448" t="s">
        <v>3324</v>
      </c>
    </row>
    <row r="413" spans="1:13" ht="42">
      <c r="A413" s="448">
        <v>412</v>
      </c>
      <c r="B413" s="448" t="s">
        <v>3793</v>
      </c>
      <c r="C413" s="448" t="s">
        <v>1724</v>
      </c>
      <c r="D413" s="448" t="s">
        <v>3646</v>
      </c>
      <c r="E413" s="448">
        <v>380000</v>
      </c>
      <c r="F413" s="448" t="s">
        <v>3674</v>
      </c>
      <c r="G413" s="448" t="s">
        <v>3647</v>
      </c>
      <c r="H413" s="449">
        <v>19000</v>
      </c>
      <c r="I413" s="448" t="s">
        <v>107</v>
      </c>
      <c r="J413" s="448" t="s">
        <v>48</v>
      </c>
      <c r="K413" s="451">
        <v>46147</v>
      </c>
      <c r="L413" s="448" t="s">
        <v>143</v>
      </c>
      <c r="M413" s="448" t="s">
        <v>3324</v>
      </c>
    </row>
    <row r="414" spans="1:13" ht="42">
      <c r="A414" s="448">
        <v>413</v>
      </c>
      <c r="B414" s="448" t="s">
        <v>3794</v>
      </c>
      <c r="C414" s="448" t="s">
        <v>1724</v>
      </c>
      <c r="D414" s="448" t="s">
        <v>3646</v>
      </c>
      <c r="E414" s="448">
        <v>4600</v>
      </c>
      <c r="F414" s="448" t="s">
        <v>3676</v>
      </c>
      <c r="G414" s="448" t="s">
        <v>3647</v>
      </c>
      <c r="H414" s="449">
        <v>21850</v>
      </c>
      <c r="I414" s="448" t="s">
        <v>107</v>
      </c>
      <c r="J414" s="448" t="s">
        <v>48</v>
      </c>
      <c r="K414" s="451">
        <v>46147</v>
      </c>
      <c r="L414" s="448" t="s">
        <v>143</v>
      </c>
      <c r="M414" s="448" t="s">
        <v>3324</v>
      </c>
    </row>
    <row r="415" spans="1:13" ht="42">
      <c r="A415" s="448">
        <v>414</v>
      </c>
      <c r="B415" s="448" t="s">
        <v>3795</v>
      </c>
      <c r="C415" s="448" t="s">
        <v>1724</v>
      </c>
      <c r="D415" s="448" t="s">
        <v>3646</v>
      </c>
      <c r="E415" s="448">
        <v>90000</v>
      </c>
      <c r="F415" s="448" t="s">
        <v>3674</v>
      </c>
      <c r="G415" s="448" t="s">
        <v>3647</v>
      </c>
      <c r="H415" s="449">
        <v>4500</v>
      </c>
      <c r="I415" s="448" t="s">
        <v>107</v>
      </c>
      <c r="J415" s="448" t="s">
        <v>48</v>
      </c>
      <c r="K415" s="451">
        <v>46147</v>
      </c>
      <c r="L415" s="448" t="s">
        <v>143</v>
      </c>
      <c r="M415" s="448" t="s">
        <v>3324</v>
      </c>
    </row>
    <row r="416" spans="1:13" ht="42">
      <c r="A416" s="448">
        <v>415</v>
      </c>
      <c r="B416" s="448" t="s">
        <v>3796</v>
      </c>
      <c r="C416" s="448" t="s">
        <v>1724</v>
      </c>
      <c r="D416" s="448" t="s">
        <v>3646</v>
      </c>
      <c r="E416" s="448">
        <v>540000</v>
      </c>
      <c r="F416" s="448" t="s">
        <v>3674</v>
      </c>
      <c r="G416" s="448" t="s">
        <v>3647</v>
      </c>
      <c r="H416" s="449">
        <v>21600</v>
      </c>
      <c r="I416" s="448" t="s">
        <v>107</v>
      </c>
      <c r="J416" s="448" t="s">
        <v>48</v>
      </c>
      <c r="K416" s="451">
        <v>46147</v>
      </c>
      <c r="L416" s="448" t="s">
        <v>143</v>
      </c>
      <c r="M416" s="448" t="s">
        <v>3324</v>
      </c>
    </row>
    <row r="417" spans="1:13" ht="42">
      <c r="A417" s="448">
        <v>416</v>
      </c>
      <c r="B417" s="448" t="s">
        <v>3797</v>
      </c>
      <c r="C417" s="448" t="s">
        <v>1724</v>
      </c>
      <c r="D417" s="448" t="s">
        <v>3646</v>
      </c>
      <c r="E417" s="448">
        <v>2400</v>
      </c>
      <c r="F417" s="448" t="s">
        <v>3676</v>
      </c>
      <c r="G417" s="448" t="s">
        <v>3647</v>
      </c>
      <c r="H417" s="449">
        <v>8280</v>
      </c>
      <c r="I417" s="448" t="s">
        <v>107</v>
      </c>
      <c r="J417" s="448" t="s">
        <v>48</v>
      </c>
      <c r="K417" s="451">
        <v>46147</v>
      </c>
      <c r="L417" s="448" t="s">
        <v>143</v>
      </c>
      <c r="M417" s="448" t="s">
        <v>3324</v>
      </c>
    </row>
    <row r="418" spans="1:13" ht="42">
      <c r="A418" s="448">
        <v>417</v>
      </c>
      <c r="B418" s="448" t="s">
        <v>3798</v>
      </c>
      <c r="C418" s="448" t="s">
        <v>1724</v>
      </c>
      <c r="D418" s="448" t="s">
        <v>3646</v>
      </c>
      <c r="E418" s="448">
        <v>1600</v>
      </c>
      <c r="F418" s="448" t="s">
        <v>3676</v>
      </c>
      <c r="G418" s="448" t="s">
        <v>3647</v>
      </c>
      <c r="H418" s="449">
        <v>5584</v>
      </c>
      <c r="I418" s="448" t="s">
        <v>107</v>
      </c>
      <c r="J418" s="448" t="s">
        <v>48</v>
      </c>
      <c r="K418" s="451">
        <v>46147</v>
      </c>
      <c r="L418" s="448" t="s">
        <v>143</v>
      </c>
      <c r="M418" s="448" t="s">
        <v>3324</v>
      </c>
    </row>
    <row r="419" spans="1:13" ht="42">
      <c r="A419" s="448">
        <v>418</v>
      </c>
      <c r="B419" s="448" t="s">
        <v>3799</v>
      </c>
      <c r="C419" s="448" t="s">
        <v>1724</v>
      </c>
      <c r="D419" s="448" t="s">
        <v>3646</v>
      </c>
      <c r="E419" s="448">
        <v>1400000</v>
      </c>
      <c r="F419" s="448" t="s">
        <v>3674</v>
      </c>
      <c r="G419" s="448" t="s">
        <v>3647</v>
      </c>
      <c r="H419" s="449">
        <v>84000</v>
      </c>
      <c r="I419" s="448" t="s">
        <v>107</v>
      </c>
      <c r="J419" s="448" t="s">
        <v>48</v>
      </c>
      <c r="K419" s="451">
        <v>46147</v>
      </c>
      <c r="L419" s="448" t="s">
        <v>143</v>
      </c>
      <c r="M419" s="448" t="s">
        <v>3324</v>
      </c>
    </row>
    <row r="420" spans="1:13" ht="42">
      <c r="A420" s="448">
        <v>419</v>
      </c>
      <c r="B420" s="448" t="s">
        <v>3800</v>
      </c>
      <c r="C420" s="448" t="s">
        <v>1724</v>
      </c>
      <c r="D420" s="448" t="s">
        <v>3646</v>
      </c>
      <c r="E420" s="448">
        <v>1800</v>
      </c>
      <c r="F420" s="448" t="s">
        <v>3676</v>
      </c>
      <c r="G420" s="448" t="s">
        <v>3647</v>
      </c>
      <c r="H420" s="449">
        <v>9720</v>
      </c>
      <c r="I420" s="448" t="s">
        <v>107</v>
      </c>
      <c r="J420" s="448" t="s">
        <v>48</v>
      </c>
      <c r="K420" s="451">
        <v>46147</v>
      </c>
      <c r="L420" s="448" t="s">
        <v>143</v>
      </c>
      <c r="M420" s="448" t="s">
        <v>3324</v>
      </c>
    </row>
    <row r="421" spans="1:13" ht="42">
      <c r="A421" s="448">
        <v>420</v>
      </c>
      <c r="B421" s="448" t="s">
        <v>3801</v>
      </c>
      <c r="C421" s="448" t="s">
        <v>1724</v>
      </c>
      <c r="D421" s="448" t="s">
        <v>3646</v>
      </c>
      <c r="E421" s="448">
        <v>6000</v>
      </c>
      <c r="F421" s="448" t="s">
        <v>3674</v>
      </c>
      <c r="G421" s="448" t="s">
        <v>3647</v>
      </c>
      <c r="H421" s="449">
        <v>3120</v>
      </c>
      <c r="I421" s="448" t="s">
        <v>107</v>
      </c>
      <c r="J421" s="448" t="s">
        <v>48</v>
      </c>
      <c r="K421" s="451">
        <v>46147</v>
      </c>
      <c r="L421" s="448" t="s">
        <v>143</v>
      </c>
      <c r="M421" s="448" t="s">
        <v>3324</v>
      </c>
    </row>
    <row r="422" spans="1:13" ht="42">
      <c r="A422" s="448">
        <v>421</v>
      </c>
      <c r="B422" s="448" t="s">
        <v>3802</v>
      </c>
      <c r="C422" s="448" t="s">
        <v>1724</v>
      </c>
      <c r="D422" s="448" t="s">
        <v>3646</v>
      </c>
      <c r="E422" s="448">
        <v>210000</v>
      </c>
      <c r="F422" s="448" t="s">
        <v>3674</v>
      </c>
      <c r="G422" s="448" t="s">
        <v>3647</v>
      </c>
      <c r="H422" s="449">
        <v>35700</v>
      </c>
      <c r="I422" s="448" t="s">
        <v>107</v>
      </c>
      <c r="J422" s="448" t="s">
        <v>48</v>
      </c>
      <c r="K422" s="451">
        <v>46147</v>
      </c>
      <c r="L422" s="448" t="s">
        <v>143</v>
      </c>
      <c r="M422" s="448" t="s">
        <v>3324</v>
      </c>
    </row>
    <row r="423" spans="1:13" ht="42">
      <c r="A423" s="448">
        <v>422</v>
      </c>
      <c r="B423" s="448" t="s">
        <v>3803</v>
      </c>
      <c r="C423" s="448" t="s">
        <v>1724</v>
      </c>
      <c r="D423" s="448" t="s">
        <v>3646</v>
      </c>
      <c r="E423" s="448">
        <v>1000</v>
      </c>
      <c r="F423" s="448" t="s">
        <v>3674</v>
      </c>
      <c r="G423" s="448" t="s">
        <v>3647</v>
      </c>
      <c r="H423" s="449">
        <v>300</v>
      </c>
      <c r="I423" s="448" t="s">
        <v>107</v>
      </c>
      <c r="J423" s="448" t="s">
        <v>48</v>
      </c>
      <c r="K423" s="451">
        <v>46147</v>
      </c>
      <c r="L423" s="448" t="s">
        <v>143</v>
      </c>
      <c r="M423" s="448" t="s">
        <v>3324</v>
      </c>
    </row>
    <row r="424" spans="1:13" ht="42">
      <c r="A424" s="448">
        <v>423</v>
      </c>
      <c r="B424" s="448" t="s">
        <v>3804</v>
      </c>
      <c r="C424" s="448" t="s">
        <v>1724</v>
      </c>
      <c r="D424" s="448" t="s">
        <v>3646</v>
      </c>
      <c r="E424" s="448">
        <v>240000</v>
      </c>
      <c r="F424" s="448" t="s">
        <v>3674</v>
      </c>
      <c r="G424" s="448" t="s">
        <v>3647</v>
      </c>
      <c r="H424" s="449">
        <v>21600</v>
      </c>
      <c r="I424" s="448" t="s">
        <v>107</v>
      </c>
      <c r="J424" s="448" t="s">
        <v>48</v>
      </c>
      <c r="K424" s="451">
        <v>46147</v>
      </c>
      <c r="L424" s="448" t="s">
        <v>143</v>
      </c>
      <c r="M424" s="448" t="s">
        <v>3324</v>
      </c>
    </row>
    <row r="425" spans="1:13" ht="42">
      <c r="A425" s="448">
        <v>424</v>
      </c>
      <c r="B425" s="448" t="s">
        <v>3805</v>
      </c>
      <c r="C425" s="448" t="s">
        <v>1724</v>
      </c>
      <c r="D425" s="448" t="s">
        <v>3646</v>
      </c>
      <c r="E425" s="448">
        <v>400</v>
      </c>
      <c r="F425" s="448" t="s">
        <v>3704</v>
      </c>
      <c r="G425" s="448" t="s">
        <v>3647</v>
      </c>
      <c r="H425" s="449">
        <v>3792</v>
      </c>
      <c r="I425" s="448" t="s">
        <v>107</v>
      </c>
      <c r="J425" s="448" t="s">
        <v>48</v>
      </c>
      <c r="K425" s="451">
        <v>46147</v>
      </c>
      <c r="L425" s="448" t="s">
        <v>143</v>
      </c>
      <c r="M425" s="448" t="s">
        <v>3324</v>
      </c>
    </row>
    <row r="426" spans="1:13" ht="42">
      <c r="A426" s="448">
        <v>425</v>
      </c>
      <c r="B426" s="448" t="s">
        <v>3806</v>
      </c>
      <c r="C426" s="448" t="s">
        <v>1724</v>
      </c>
      <c r="D426" s="448" t="s">
        <v>3646</v>
      </c>
      <c r="E426" s="448">
        <v>300000</v>
      </c>
      <c r="F426" s="448" t="s">
        <v>3674</v>
      </c>
      <c r="G426" s="448" t="s">
        <v>3647</v>
      </c>
      <c r="H426" s="449">
        <v>36000</v>
      </c>
      <c r="I426" s="448" t="s">
        <v>107</v>
      </c>
      <c r="J426" s="448" t="s">
        <v>48</v>
      </c>
      <c r="K426" s="451">
        <v>46147</v>
      </c>
      <c r="L426" s="448" t="s">
        <v>143</v>
      </c>
      <c r="M426" s="448" t="s">
        <v>3324</v>
      </c>
    </row>
    <row r="427" spans="1:13" ht="42">
      <c r="A427" s="448">
        <v>426</v>
      </c>
      <c r="B427" s="448" t="s">
        <v>3807</v>
      </c>
      <c r="C427" s="448" t="s">
        <v>1724</v>
      </c>
      <c r="D427" s="448" t="s">
        <v>3646</v>
      </c>
      <c r="E427" s="448">
        <v>570000</v>
      </c>
      <c r="F427" s="448" t="s">
        <v>3674</v>
      </c>
      <c r="G427" s="448" t="s">
        <v>3647</v>
      </c>
      <c r="H427" s="449">
        <v>57000</v>
      </c>
      <c r="I427" s="448" t="s">
        <v>107</v>
      </c>
      <c r="J427" s="448" t="s">
        <v>48</v>
      </c>
      <c r="K427" s="451">
        <v>46147</v>
      </c>
      <c r="L427" s="448" t="s">
        <v>143</v>
      </c>
      <c r="M427" s="448" t="s">
        <v>3324</v>
      </c>
    </row>
    <row r="428" spans="1:13" ht="42">
      <c r="A428" s="448">
        <v>427</v>
      </c>
      <c r="B428" s="448" t="s">
        <v>3808</v>
      </c>
      <c r="C428" s="448" t="s">
        <v>1724</v>
      </c>
      <c r="D428" s="448" t="s">
        <v>3646</v>
      </c>
      <c r="E428" s="448">
        <v>570000</v>
      </c>
      <c r="F428" s="448" t="s">
        <v>3674</v>
      </c>
      <c r="G428" s="448" t="s">
        <v>3647</v>
      </c>
      <c r="H428" s="449">
        <v>62700</v>
      </c>
      <c r="I428" s="448" t="s">
        <v>107</v>
      </c>
      <c r="J428" s="448" t="s">
        <v>48</v>
      </c>
      <c r="K428" s="451">
        <v>46147</v>
      </c>
      <c r="L428" s="448" t="s">
        <v>143</v>
      </c>
      <c r="M428" s="448" t="s">
        <v>3324</v>
      </c>
    </row>
    <row r="429" spans="1:13" ht="56">
      <c r="A429" s="448">
        <v>428</v>
      </c>
      <c r="B429" s="448" t="s">
        <v>3809</v>
      </c>
      <c r="C429" s="448" t="s">
        <v>1724</v>
      </c>
      <c r="D429" s="448" t="s">
        <v>3646</v>
      </c>
      <c r="E429" s="448">
        <v>10000</v>
      </c>
      <c r="F429" s="448" t="s">
        <v>3680</v>
      </c>
      <c r="G429" s="448" t="s">
        <v>3647</v>
      </c>
      <c r="H429" s="449">
        <v>34200</v>
      </c>
      <c r="I429" s="448" t="s">
        <v>107</v>
      </c>
      <c r="J429" s="448" t="s">
        <v>48</v>
      </c>
      <c r="K429" s="451">
        <v>46147</v>
      </c>
      <c r="L429" s="448" t="s">
        <v>143</v>
      </c>
      <c r="M429" s="448" t="s">
        <v>3324</v>
      </c>
    </row>
    <row r="430" spans="1:13" ht="42">
      <c r="A430" s="448">
        <v>429</v>
      </c>
      <c r="B430" s="448" t="s">
        <v>3810</v>
      </c>
      <c r="C430" s="448" t="s">
        <v>1724</v>
      </c>
      <c r="D430" s="448" t="s">
        <v>3646</v>
      </c>
      <c r="E430" s="448">
        <v>4000</v>
      </c>
      <c r="F430" s="448" t="s">
        <v>3676</v>
      </c>
      <c r="G430" s="448" t="s">
        <v>3647</v>
      </c>
      <c r="H430" s="449">
        <v>9360</v>
      </c>
      <c r="I430" s="448" t="s">
        <v>107</v>
      </c>
      <c r="J430" s="448" t="s">
        <v>48</v>
      </c>
      <c r="K430" s="451">
        <v>46147</v>
      </c>
      <c r="L430" s="448" t="s">
        <v>143</v>
      </c>
      <c r="M430" s="448" t="s">
        <v>3324</v>
      </c>
    </row>
    <row r="431" spans="1:13" ht="42">
      <c r="A431" s="448">
        <v>430</v>
      </c>
      <c r="B431" s="448" t="s">
        <v>3811</v>
      </c>
      <c r="C431" s="448" t="s">
        <v>1724</v>
      </c>
      <c r="D431" s="448" t="s">
        <v>3646</v>
      </c>
      <c r="E431" s="448">
        <v>110000</v>
      </c>
      <c r="F431" s="448" t="s">
        <v>3674</v>
      </c>
      <c r="G431" s="448" t="s">
        <v>3647</v>
      </c>
      <c r="H431" s="449">
        <v>35200</v>
      </c>
      <c r="I431" s="448" t="s">
        <v>107</v>
      </c>
      <c r="J431" s="448" t="s">
        <v>48</v>
      </c>
      <c r="K431" s="451">
        <v>46147</v>
      </c>
      <c r="L431" s="448" t="s">
        <v>143</v>
      </c>
      <c r="M431" s="448" t="s">
        <v>3324</v>
      </c>
    </row>
    <row r="432" spans="1:13" ht="42">
      <c r="A432" s="448">
        <v>431</v>
      </c>
      <c r="B432" s="448" t="s">
        <v>3812</v>
      </c>
      <c r="C432" s="448" t="s">
        <v>1724</v>
      </c>
      <c r="D432" s="448" t="s">
        <v>3646</v>
      </c>
      <c r="E432" s="448">
        <v>400</v>
      </c>
      <c r="F432" s="448" t="s">
        <v>3704</v>
      </c>
      <c r="G432" s="448" t="s">
        <v>3647</v>
      </c>
      <c r="H432" s="449">
        <v>284</v>
      </c>
      <c r="I432" s="448" t="s">
        <v>107</v>
      </c>
      <c r="J432" s="448" t="s">
        <v>48</v>
      </c>
      <c r="K432" s="451">
        <v>46147</v>
      </c>
      <c r="L432" s="448" t="s">
        <v>143</v>
      </c>
      <c r="M432" s="448" t="s">
        <v>3324</v>
      </c>
    </row>
    <row r="433" spans="1:13" ht="42">
      <c r="A433" s="448">
        <v>432</v>
      </c>
      <c r="B433" s="448" t="s">
        <v>3813</v>
      </c>
      <c r="C433" s="448" t="s">
        <v>1724</v>
      </c>
      <c r="D433" s="448" t="s">
        <v>3646</v>
      </c>
      <c r="E433" s="448">
        <v>12000</v>
      </c>
      <c r="F433" s="448" t="s">
        <v>3676</v>
      </c>
      <c r="G433" s="448" t="s">
        <v>3647</v>
      </c>
      <c r="H433" s="449">
        <v>11760</v>
      </c>
      <c r="I433" s="448" t="s">
        <v>107</v>
      </c>
      <c r="J433" s="448" t="s">
        <v>48</v>
      </c>
      <c r="K433" s="451">
        <v>46147</v>
      </c>
      <c r="L433" s="448" t="s">
        <v>143</v>
      </c>
      <c r="M433" s="448" t="s">
        <v>3324</v>
      </c>
    </row>
    <row r="434" spans="1:13" ht="42">
      <c r="A434" s="448">
        <v>433</v>
      </c>
      <c r="B434" s="448" t="s">
        <v>3814</v>
      </c>
      <c r="C434" s="448" t="s">
        <v>1724</v>
      </c>
      <c r="D434" s="448" t="s">
        <v>3646</v>
      </c>
      <c r="E434" s="448">
        <v>400</v>
      </c>
      <c r="F434" s="448" t="s">
        <v>3704</v>
      </c>
      <c r="G434" s="448" t="s">
        <v>3647</v>
      </c>
      <c r="H434" s="449">
        <v>160</v>
      </c>
      <c r="I434" s="448" t="s">
        <v>107</v>
      </c>
      <c r="J434" s="448" t="s">
        <v>48</v>
      </c>
      <c r="K434" s="451">
        <v>46147</v>
      </c>
      <c r="L434" s="448" t="s">
        <v>143</v>
      </c>
      <c r="M434" s="448" t="s">
        <v>3324</v>
      </c>
    </row>
    <row r="435" spans="1:13" ht="42">
      <c r="A435" s="448">
        <v>434</v>
      </c>
      <c r="B435" s="448" t="s">
        <v>3815</v>
      </c>
      <c r="C435" s="448" t="s">
        <v>1724</v>
      </c>
      <c r="D435" s="448" t="s">
        <v>3646</v>
      </c>
      <c r="E435" s="448">
        <v>3200</v>
      </c>
      <c r="F435" s="448" t="s">
        <v>3676</v>
      </c>
      <c r="G435" s="448" t="s">
        <v>3647</v>
      </c>
      <c r="H435" s="449">
        <v>6880</v>
      </c>
      <c r="I435" s="448" t="s">
        <v>107</v>
      </c>
      <c r="J435" s="448" t="s">
        <v>48</v>
      </c>
      <c r="K435" s="451">
        <v>46147</v>
      </c>
      <c r="L435" s="448" t="s">
        <v>143</v>
      </c>
      <c r="M435" s="448" t="s">
        <v>3324</v>
      </c>
    </row>
    <row r="436" spans="1:13" ht="42">
      <c r="A436" s="448">
        <v>435</v>
      </c>
      <c r="B436" s="448" t="s">
        <v>3816</v>
      </c>
      <c r="C436" s="448" t="s">
        <v>1724</v>
      </c>
      <c r="D436" s="448" t="s">
        <v>3646</v>
      </c>
      <c r="E436" s="448">
        <v>1200</v>
      </c>
      <c r="F436" s="448" t="s">
        <v>3704</v>
      </c>
      <c r="G436" s="448" t="s">
        <v>3647</v>
      </c>
      <c r="H436" s="449">
        <v>540</v>
      </c>
      <c r="I436" s="448" t="s">
        <v>107</v>
      </c>
      <c r="J436" s="448" t="s">
        <v>48</v>
      </c>
      <c r="K436" s="451">
        <v>46147</v>
      </c>
      <c r="L436" s="448" t="s">
        <v>143</v>
      </c>
      <c r="M436" s="448" t="s">
        <v>3324</v>
      </c>
    </row>
    <row r="437" spans="1:13" ht="42">
      <c r="A437" s="448">
        <v>436</v>
      </c>
      <c r="B437" s="448" t="s">
        <v>3817</v>
      </c>
      <c r="C437" s="448" t="s">
        <v>1724</v>
      </c>
      <c r="D437" s="448" t="s">
        <v>3646</v>
      </c>
      <c r="E437" s="448">
        <v>2000</v>
      </c>
      <c r="F437" s="448" t="s">
        <v>3704</v>
      </c>
      <c r="G437" s="448" t="s">
        <v>3647</v>
      </c>
      <c r="H437" s="449">
        <v>1020</v>
      </c>
      <c r="I437" s="448" t="s">
        <v>107</v>
      </c>
      <c r="J437" s="448" t="s">
        <v>48</v>
      </c>
      <c r="K437" s="451">
        <v>46147</v>
      </c>
      <c r="L437" s="448" t="s">
        <v>143</v>
      </c>
      <c r="M437" s="448" t="s">
        <v>3324</v>
      </c>
    </row>
    <row r="438" spans="1:13" ht="42">
      <c r="A438" s="448">
        <v>437</v>
      </c>
      <c r="B438" s="448" t="s">
        <v>3818</v>
      </c>
      <c r="C438" s="448" t="s">
        <v>1724</v>
      </c>
      <c r="D438" s="448" t="s">
        <v>3646</v>
      </c>
      <c r="E438" s="448">
        <v>36000</v>
      </c>
      <c r="F438" s="448" t="s">
        <v>3674</v>
      </c>
      <c r="G438" s="448" t="s">
        <v>3647</v>
      </c>
      <c r="H438" s="449">
        <v>7200</v>
      </c>
      <c r="I438" s="448" t="s">
        <v>107</v>
      </c>
      <c r="J438" s="448" t="s">
        <v>48</v>
      </c>
      <c r="K438" s="451">
        <v>46147</v>
      </c>
      <c r="L438" s="448" t="s">
        <v>143</v>
      </c>
      <c r="M438" s="448" t="s">
        <v>3324</v>
      </c>
    </row>
    <row r="439" spans="1:13" ht="42">
      <c r="A439" s="448">
        <v>438</v>
      </c>
      <c r="B439" s="448" t="s">
        <v>3819</v>
      </c>
      <c r="C439" s="448" t="s">
        <v>1724</v>
      </c>
      <c r="D439" s="448" t="s">
        <v>3646</v>
      </c>
      <c r="E439" s="448">
        <v>16000</v>
      </c>
      <c r="F439" s="448" t="s">
        <v>3674</v>
      </c>
      <c r="G439" s="448" t="s">
        <v>3647</v>
      </c>
      <c r="H439" s="449">
        <v>9120</v>
      </c>
      <c r="I439" s="448" t="s">
        <v>107</v>
      </c>
      <c r="J439" s="448" t="s">
        <v>48</v>
      </c>
      <c r="K439" s="451">
        <v>46147</v>
      </c>
      <c r="L439" s="448" t="s">
        <v>143</v>
      </c>
      <c r="M439" s="448" t="s">
        <v>3324</v>
      </c>
    </row>
    <row r="440" spans="1:13" ht="42">
      <c r="A440" s="448">
        <v>439</v>
      </c>
      <c r="B440" s="448" t="s">
        <v>3820</v>
      </c>
      <c r="C440" s="448" t="s">
        <v>1724</v>
      </c>
      <c r="D440" s="448" t="s">
        <v>3646</v>
      </c>
      <c r="E440" s="448">
        <v>64000</v>
      </c>
      <c r="F440" s="448" t="s">
        <v>3674</v>
      </c>
      <c r="G440" s="448" t="s">
        <v>3647</v>
      </c>
      <c r="H440" s="449">
        <v>10240</v>
      </c>
      <c r="I440" s="448" t="s">
        <v>107</v>
      </c>
      <c r="J440" s="448" t="s">
        <v>48</v>
      </c>
      <c r="K440" s="451">
        <v>46147</v>
      </c>
      <c r="L440" s="448" t="s">
        <v>143</v>
      </c>
      <c r="M440" s="448" t="s">
        <v>3324</v>
      </c>
    </row>
    <row r="441" spans="1:13" ht="42">
      <c r="A441" s="448">
        <v>440</v>
      </c>
      <c r="B441" s="448" t="s">
        <v>3821</v>
      </c>
      <c r="C441" s="448" t="s">
        <v>1724</v>
      </c>
      <c r="D441" s="448" t="s">
        <v>3646</v>
      </c>
      <c r="E441" s="448">
        <v>3600</v>
      </c>
      <c r="F441" s="448" t="s">
        <v>3680</v>
      </c>
      <c r="G441" s="448" t="s">
        <v>3647</v>
      </c>
      <c r="H441" s="449">
        <v>6660</v>
      </c>
      <c r="I441" s="448" t="s">
        <v>107</v>
      </c>
      <c r="J441" s="448" t="s">
        <v>48</v>
      </c>
      <c r="K441" s="451">
        <v>46147</v>
      </c>
      <c r="L441" s="448" t="s">
        <v>143</v>
      </c>
      <c r="M441" s="448" t="s">
        <v>3324</v>
      </c>
    </row>
    <row r="442" spans="1:13" ht="42">
      <c r="A442" s="448">
        <v>441</v>
      </c>
      <c r="B442" s="448" t="s">
        <v>3822</v>
      </c>
      <c r="C442" s="448" t="s">
        <v>1724</v>
      </c>
      <c r="D442" s="448" t="s">
        <v>3646</v>
      </c>
      <c r="E442" s="448">
        <v>5200</v>
      </c>
      <c r="F442" s="448" t="s">
        <v>3674</v>
      </c>
      <c r="G442" s="448" t="s">
        <v>3647</v>
      </c>
      <c r="H442" s="449">
        <v>1820</v>
      </c>
      <c r="I442" s="448" t="s">
        <v>107</v>
      </c>
      <c r="J442" s="448" t="s">
        <v>48</v>
      </c>
      <c r="K442" s="451">
        <v>46147</v>
      </c>
      <c r="L442" s="448" t="s">
        <v>143</v>
      </c>
      <c r="M442" s="448" t="s">
        <v>3324</v>
      </c>
    </row>
    <row r="443" spans="1:13" ht="42">
      <c r="A443" s="448">
        <v>442</v>
      </c>
      <c r="B443" s="448" t="s">
        <v>3823</v>
      </c>
      <c r="C443" s="448" t="s">
        <v>1724</v>
      </c>
      <c r="D443" s="448" t="s">
        <v>3646</v>
      </c>
      <c r="E443" s="448">
        <v>140000</v>
      </c>
      <c r="F443" s="448" t="s">
        <v>3674</v>
      </c>
      <c r="G443" s="448" t="s">
        <v>3647</v>
      </c>
      <c r="H443" s="449">
        <v>28000</v>
      </c>
      <c r="I443" s="448" t="s">
        <v>107</v>
      </c>
      <c r="J443" s="448" t="s">
        <v>48</v>
      </c>
      <c r="K443" s="451">
        <v>46147</v>
      </c>
      <c r="L443" s="448" t="s">
        <v>143</v>
      </c>
      <c r="M443" s="448" t="s">
        <v>3324</v>
      </c>
    </row>
    <row r="444" spans="1:13" ht="42">
      <c r="A444" s="448">
        <v>443</v>
      </c>
      <c r="B444" s="448" t="s">
        <v>3824</v>
      </c>
      <c r="C444" s="448" t="s">
        <v>1724</v>
      </c>
      <c r="D444" s="448" t="s">
        <v>3646</v>
      </c>
      <c r="E444" s="448">
        <v>100000</v>
      </c>
      <c r="F444" s="448" t="s">
        <v>3678</v>
      </c>
      <c r="G444" s="448" t="s">
        <v>3647</v>
      </c>
      <c r="H444" s="449">
        <v>17000</v>
      </c>
      <c r="I444" s="448" t="s">
        <v>107</v>
      </c>
      <c r="J444" s="448" t="s">
        <v>48</v>
      </c>
      <c r="K444" s="451">
        <v>46147</v>
      </c>
      <c r="L444" s="448" t="s">
        <v>143</v>
      </c>
      <c r="M444" s="448" t="s">
        <v>3324</v>
      </c>
    </row>
    <row r="445" spans="1:13" ht="42">
      <c r="A445" s="448">
        <v>444</v>
      </c>
      <c r="B445" s="448" t="s">
        <v>3825</v>
      </c>
      <c r="C445" s="448" t="s">
        <v>1724</v>
      </c>
      <c r="D445" s="448" t="s">
        <v>3646</v>
      </c>
      <c r="E445" s="448">
        <v>24000</v>
      </c>
      <c r="F445" s="448" t="s">
        <v>3674</v>
      </c>
      <c r="G445" s="448" t="s">
        <v>3647</v>
      </c>
      <c r="H445" s="449">
        <v>2640</v>
      </c>
      <c r="I445" s="448" t="s">
        <v>107</v>
      </c>
      <c r="J445" s="448" t="s">
        <v>48</v>
      </c>
      <c r="K445" s="451">
        <v>46147</v>
      </c>
      <c r="L445" s="448" t="s">
        <v>143</v>
      </c>
      <c r="M445" s="448" t="s">
        <v>3324</v>
      </c>
    </row>
    <row r="446" spans="1:13" ht="42">
      <c r="A446" s="448">
        <v>445</v>
      </c>
      <c r="B446" s="448" t="s">
        <v>3826</v>
      </c>
      <c r="C446" s="448" t="s">
        <v>1724</v>
      </c>
      <c r="D446" s="448" t="s">
        <v>3646</v>
      </c>
      <c r="E446" s="448">
        <v>40000</v>
      </c>
      <c r="F446" s="448" t="s">
        <v>3674</v>
      </c>
      <c r="G446" s="448" t="s">
        <v>3647</v>
      </c>
      <c r="H446" s="449">
        <v>28800</v>
      </c>
      <c r="I446" s="448" t="s">
        <v>107</v>
      </c>
      <c r="J446" s="448" t="s">
        <v>48</v>
      </c>
      <c r="K446" s="451">
        <v>46147</v>
      </c>
      <c r="L446" s="448" t="s">
        <v>143</v>
      </c>
      <c r="M446" s="448" t="s">
        <v>3324</v>
      </c>
    </row>
    <row r="447" spans="1:13" ht="42">
      <c r="A447" s="448">
        <v>446</v>
      </c>
      <c r="B447" s="448" t="s">
        <v>3827</v>
      </c>
      <c r="C447" s="448" t="s">
        <v>1724</v>
      </c>
      <c r="D447" s="448" t="s">
        <v>3646</v>
      </c>
      <c r="E447" s="448">
        <v>2200</v>
      </c>
      <c r="F447" s="448" t="s">
        <v>3676</v>
      </c>
      <c r="G447" s="448" t="s">
        <v>3647</v>
      </c>
      <c r="H447" s="449">
        <v>15400</v>
      </c>
      <c r="I447" s="448" t="s">
        <v>107</v>
      </c>
      <c r="J447" s="448" t="s">
        <v>48</v>
      </c>
      <c r="K447" s="451">
        <v>46147</v>
      </c>
      <c r="L447" s="448" t="s">
        <v>143</v>
      </c>
      <c r="M447" s="448" t="s">
        <v>3324</v>
      </c>
    </row>
    <row r="448" spans="1:13" ht="42">
      <c r="A448" s="448">
        <v>447</v>
      </c>
      <c r="B448" s="448" t="s">
        <v>3828</v>
      </c>
      <c r="C448" s="448" t="s">
        <v>1724</v>
      </c>
      <c r="D448" s="448" t="s">
        <v>3646</v>
      </c>
      <c r="E448" s="448">
        <v>320000</v>
      </c>
      <c r="F448" s="448" t="s">
        <v>3674</v>
      </c>
      <c r="G448" s="448" t="s">
        <v>3647</v>
      </c>
      <c r="H448" s="449">
        <v>38400</v>
      </c>
      <c r="I448" s="448" t="s">
        <v>107</v>
      </c>
      <c r="J448" s="448" t="s">
        <v>48</v>
      </c>
      <c r="K448" s="451">
        <v>46147</v>
      </c>
      <c r="L448" s="448" t="s">
        <v>143</v>
      </c>
      <c r="M448" s="448" t="s">
        <v>3324</v>
      </c>
    </row>
    <row r="449" spans="1:13" ht="42">
      <c r="A449" s="448">
        <v>448</v>
      </c>
      <c r="B449" s="448" t="s">
        <v>3829</v>
      </c>
      <c r="C449" s="448" t="s">
        <v>1724</v>
      </c>
      <c r="D449" s="448" t="s">
        <v>3646</v>
      </c>
      <c r="E449" s="448">
        <v>4800</v>
      </c>
      <c r="F449" s="448" t="s">
        <v>3676</v>
      </c>
      <c r="G449" s="448" t="s">
        <v>3647</v>
      </c>
      <c r="H449" s="449">
        <v>9120</v>
      </c>
      <c r="I449" s="448" t="s">
        <v>107</v>
      </c>
      <c r="J449" s="448" t="s">
        <v>48</v>
      </c>
      <c r="K449" s="451">
        <v>46147</v>
      </c>
      <c r="L449" s="448" t="s">
        <v>143</v>
      </c>
      <c r="M449" s="448" t="s">
        <v>3324</v>
      </c>
    </row>
    <row r="450" spans="1:13" ht="42">
      <c r="A450" s="448">
        <v>449</v>
      </c>
      <c r="B450" s="448" t="s">
        <v>3830</v>
      </c>
      <c r="C450" s="448" t="s">
        <v>1724</v>
      </c>
      <c r="D450" s="448" t="s">
        <v>3646</v>
      </c>
      <c r="E450" s="448">
        <v>90000</v>
      </c>
      <c r="F450" s="448" t="s">
        <v>3674</v>
      </c>
      <c r="G450" s="448" t="s">
        <v>3647</v>
      </c>
      <c r="H450" s="449">
        <v>12600</v>
      </c>
      <c r="I450" s="448" t="s">
        <v>107</v>
      </c>
      <c r="J450" s="448" t="s">
        <v>48</v>
      </c>
      <c r="K450" s="451">
        <v>46147</v>
      </c>
      <c r="L450" s="448" t="s">
        <v>143</v>
      </c>
      <c r="M450" s="448" t="s">
        <v>3324</v>
      </c>
    </row>
    <row r="451" spans="1:13" ht="42">
      <c r="A451" s="448">
        <v>450</v>
      </c>
      <c r="B451" s="448" t="s">
        <v>3831</v>
      </c>
      <c r="C451" s="448" t="s">
        <v>1724</v>
      </c>
      <c r="D451" s="448" t="s">
        <v>3646</v>
      </c>
      <c r="E451" s="448">
        <v>15000</v>
      </c>
      <c r="F451" s="448" t="s">
        <v>3680</v>
      </c>
      <c r="G451" s="448" t="s">
        <v>3647</v>
      </c>
      <c r="H451" s="449">
        <v>20250</v>
      </c>
      <c r="I451" s="448" t="s">
        <v>107</v>
      </c>
      <c r="J451" s="448" t="s">
        <v>48</v>
      </c>
      <c r="K451" s="451">
        <v>46147</v>
      </c>
      <c r="L451" s="448" t="s">
        <v>143</v>
      </c>
      <c r="M451" s="448" t="s">
        <v>3324</v>
      </c>
    </row>
    <row r="452" spans="1:13" ht="42">
      <c r="A452" s="448">
        <v>451</v>
      </c>
      <c r="B452" s="448" t="s">
        <v>3832</v>
      </c>
      <c r="C452" s="448" t="s">
        <v>1724</v>
      </c>
      <c r="D452" s="448" t="s">
        <v>3646</v>
      </c>
      <c r="E452" s="448">
        <v>1000000</v>
      </c>
      <c r="F452" s="448" t="s">
        <v>3674</v>
      </c>
      <c r="G452" s="448" t="s">
        <v>3647</v>
      </c>
      <c r="H452" s="449">
        <v>100000</v>
      </c>
      <c r="I452" s="448" t="s">
        <v>107</v>
      </c>
      <c r="J452" s="448" t="s">
        <v>48</v>
      </c>
      <c r="K452" s="451">
        <v>46147</v>
      </c>
      <c r="L452" s="448" t="s">
        <v>143</v>
      </c>
      <c r="M452" s="448" t="s">
        <v>3324</v>
      </c>
    </row>
    <row r="453" spans="1:13" ht="42">
      <c r="A453" s="448">
        <v>452</v>
      </c>
      <c r="B453" s="448" t="s">
        <v>3833</v>
      </c>
      <c r="C453" s="448" t="s">
        <v>1724</v>
      </c>
      <c r="D453" s="448" t="s">
        <v>3646</v>
      </c>
      <c r="E453" s="448">
        <v>360000</v>
      </c>
      <c r="F453" s="448" t="s">
        <v>3674</v>
      </c>
      <c r="G453" s="448" t="s">
        <v>3647</v>
      </c>
      <c r="H453" s="449">
        <v>14400</v>
      </c>
      <c r="I453" s="448" t="s">
        <v>107</v>
      </c>
      <c r="J453" s="448" t="s">
        <v>48</v>
      </c>
      <c r="K453" s="451">
        <v>46147</v>
      </c>
      <c r="L453" s="448" t="s">
        <v>143</v>
      </c>
      <c r="M453" s="448" t="s">
        <v>3324</v>
      </c>
    </row>
    <row r="454" spans="1:13" ht="42">
      <c r="A454" s="448">
        <v>453</v>
      </c>
      <c r="B454" s="448" t="s">
        <v>3834</v>
      </c>
      <c r="C454" s="448" t="s">
        <v>1724</v>
      </c>
      <c r="D454" s="448" t="s">
        <v>3646</v>
      </c>
      <c r="E454" s="448">
        <v>180000</v>
      </c>
      <c r="F454" s="448" t="s">
        <v>3674</v>
      </c>
      <c r="G454" s="448" t="s">
        <v>3647</v>
      </c>
      <c r="H454" s="449">
        <v>34200</v>
      </c>
      <c r="I454" s="448" t="s">
        <v>107</v>
      </c>
      <c r="J454" s="448" t="s">
        <v>48</v>
      </c>
      <c r="K454" s="451">
        <v>46147</v>
      </c>
      <c r="L454" s="448" t="s">
        <v>143</v>
      </c>
      <c r="M454" s="448" t="s">
        <v>3324</v>
      </c>
    </row>
    <row r="455" spans="1:13" ht="42">
      <c r="A455" s="448">
        <v>454</v>
      </c>
      <c r="B455" s="448" t="s">
        <v>3835</v>
      </c>
      <c r="C455" s="448" t="s">
        <v>1724</v>
      </c>
      <c r="D455" s="448" t="s">
        <v>3646</v>
      </c>
      <c r="E455" s="448">
        <v>4200</v>
      </c>
      <c r="F455" s="448" t="s">
        <v>3676</v>
      </c>
      <c r="G455" s="448" t="s">
        <v>3647</v>
      </c>
      <c r="H455" s="449">
        <v>9660</v>
      </c>
      <c r="I455" s="448" t="s">
        <v>107</v>
      </c>
      <c r="J455" s="448" t="s">
        <v>48</v>
      </c>
      <c r="K455" s="451">
        <v>46147</v>
      </c>
      <c r="L455" s="448" t="s">
        <v>143</v>
      </c>
      <c r="M455" s="448" t="s">
        <v>3324</v>
      </c>
    </row>
    <row r="456" spans="1:13" ht="42">
      <c r="A456" s="448">
        <v>455</v>
      </c>
      <c r="B456" s="448" t="s">
        <v>3836</v>
      </c>
      <c r="C456" s="448" t="s">
        <v>1724</v>
      </c>
      <c r="D456" s="448" t="s">
        <v>3646</v>
      </c>
      <c r="E456" s="448">
        <v>800000</v>
      </c>
      <c r="F456" s="448" t="s">
        <v>3674</v>
      </c>
      <c r="G456" s="448" t="s">
        <v>3647</v>
      </c>
      <c r="H456" s="449">
        <v>72000</v>
      </c>
      <c r="I456" s="448" t="s">
        <v>107</v>
      </c>
      <c r="J456" s="448" t="s">
        <v>48</v>
      </c>
      <c r="K456" s="451">
        <v>46147</v>
      </c>
      <c r="L456" s="448" t="s">
        <v>143</v>
      </c>
      <c r="M456" s="448" t="s">
        <v>3324</v>
      </c>
    </row>
    <row r="457" spans="1:13" ht="42">
      <c r="A457" s="448">
        <v>456</v>
      </c>
      <c r="B457" s="448" t="s">
        <v>3837</v>
      </c>
      <c r="C457" s="448" t="s">
        <v>1724</v>
      </c>
      <c r="D457" s="448" t="s">
        <v>3646</v>
      </c>
      <c r="E457" s="448">
        <v>42000</v>
      </c>
      <c r="F457" s="448" t="s">
        <v>3674</v>
      </c>
      <c r="G457" s="448" t="s">
        <v>3647</v>
      </c>
      <c r="H457" s="449">
        <v>6300</v>
      </c>
      <c r="I457" s="448" t="s">
        <v>107</v>
      </c>
      <c r="J457" s="448" t="s">
        <v>48</v>
      </c>
      <c r="K457" s="451">
        <v>46147</v>
      </c>
      <c r="L457" s="448" t="s">
        <v>143</v>
      </c>
      <c r="M457" s="448" t="s">
        <v>3324</v>
      </c>
    </row>
    <row r="458" spans="1:13" ht="42">
      <c r="A458" s="448">
        <v>457</v>
      </c>
      <c r="B458" s="448" t="s">
        <v>3838</v>
      </c>
      <c r="C458" s="448" t="s">
        <v>1724</v>
      </c>
      <c r="D458" s="448" t="s">
        <v>3646</v>
      </c>
      <c r="E458" s="448">
        <v>1500</v>
      </c>
      <c r="F458" s="448" t="s">
        <v>3839</v>
      </c>
      <c r="G458" s="448" t="s">
        <v>3647</v>
      </c>
      <c r="H458" s="449">
        <v>6300</v>
      </c>
      <c r="I458" s="448" t="s">
        <v>107</v>
      </c>
      <c r="J458" s="448" t="s">
        <v>48</v>
      </c>
      <c r="K458" s="451">
        <v>46147</v>
      </c>
      <c r="L458" s="448" t="s">
        <v>143</v>
      </c>
      <c r="M458" s="448" t="s">
        <v>3324</v>
      </c>
    </row>
    <row r="459" spans="1:13" ht="42">
      <c r="A459" s="448">
        <v>458</v>
      </c>
      <c r="B459" s="448" t="s">
        <v>3840</v>
      </c>
      <c r="C459" s="448" t="s">
        <v>1724</v>
      </c>
      <c r="D459" s="448" t="s">
        <v>3646</v>
      </c>
      <c r="E459" s="448">
        <v>1500</v>
      </c>
      <c r="F459" s="448" t="s">
        <v>3680</v>
      </c>
      <c r="G459" s="448" t="s">
        <v>3647</v>
      </c>
      <c r="H459" s="449">
        <v>10725</v>
      </c>
      <c r="I459" s="448" t="s">
        <v>107</v>
      </c>
      <c r="J459" s="448" t="s">
        <v>48</v>
      </c>
      <c r="K459" s="451">
        <v>46147</v>
      </c>
      <c r="L459" s="448" t="s">
        <v>143</v>
      </c>
      <c r="M459" s="448" t="s">
        <v>3324</v>
      </c>
    </row>
    <row r="460" spans="1:13" ht="42">
      <c r="A460" s="448">
        <v>459</v>
      </c>
      <c r="B460" s="448" t="s">
        <v>3841</v>
      </c>
      <c r="C460" s="448" t="s">
        <v>1724</v>
      </c>
      <c r="D460" s="448" t="s">
        <v>3646</v>
      </c>
      <c r="E460" s="448">
        <v>16000</v>
      </c>
      <c r="F460" s="448" t="s">
        <v>3680</v>
      </c>
      <c r="G460" s="448" t="s">
        <v>3647</v>
      </c>
      <c r="H460" s="449">
        <v>28800</v>
      </c>
      <c r="I460" s="448" t="s">
        <v>107</v>
      </c>
      <c r="J460" s="448" t="s">
        <v>48</v>
      </c>
      <c r="K460" s="451">
        <v>46147</v>
      </c>
      <c r="L460" s="448" t="s">
        <v>143</v>
      </c>
      <c r="M460" s="448" t="s">
        <v>3324</v>
      </c>
    </row>
    <row r="461" spans="1:13" ht="42">
      <c r="A461" s="448">
        <v>460</v>
      </c>
      <c r="B461" s="448" t="s">
        <v>3842</v>
      </c>
      <c r="C461" s="448" t="s">
        <v>1724</v>
      </c>
      <c r="D461" s="448" t="s">
        <v>3646</v>
      </c>
      <c r="E461" s="448">
        <v>1500</v>
      </c>
      <c r="F461" s="448" t="s">
        <v>3676</v>
      </c>
      <c r="G461" s="448" t="s">
        <v>3647</v>
      </c>
      <c r="H461" s="449">
        <v>6300</v>
      </c>
      <c r="I461" s="448" t="s">
        <v>107</v>
      </c>
      <c r="J461" s="448" t="s">
        <v>48</v>
      </c>
      <c r="K461" s="451">
        <v>46147</v>
      </c>
      <c r="L461" s="448" t="s">
        <v>143</v>
      </c>
      <c r="M461" s="448" t="s">
        <v>3324</v>
      </c>
    </row>
    <row r="462" spans="1:13" ht="42">
      <c r="A462" s="448">
        <v>461</v>
      </c>
      <c r="B462" s="448" t="s">
        <v>3843</v>
      </c>
      <c r="C462" s="448" t="s">
        <v>1724</v>
      </c>
      <c r="D462" s="448" t="s">
        <v>3646</v>
      </c>
      <c r="E462" s="448">
        <v>180000</v>
      </c>
      <c r="F462" s="448" t="s">
        <v>3674</v>
      </c>
      <c r="G462" s="448" t="s">
        <v>3647</v>
      </c>
      <c r="H462" s="449">
        <v>9000</v>
      </c>
      <c r="I462" s="448" t="s">
        <v>107</v>
      </c>
      <c r="J462" s="448" t="s">
        <v>48</v>
      </c>
      <c r="K462" s="451">
        <v>46147</v>
      </c>
      <c r="L462" s="448" t="s">
        <v>143</v>
      </c>
      <c r="M462" s="448" t="s">
        <v>3324</v>
      </c>
    </row>
    <row r="463" spans="1:13" ht="42">
      <c r="A463" s="448">
        <v>462</v>
      </c>
      <c r="B463" s="448" t="s">
        <v>3844</v>
      </c>
      <c r="C463" s="448" t="s">
        <v>1724</v>
      </c>
      <c r="D463" s="448" t="s">
        <v>3646</v>
      </c>
      <c r="E463" s="448">
        <v>4000</v>
      </c>
      <c r="F463" s="448" t="s">
        <v>3676</v>
      </c>
      <c r="G463" s="448" t="s">
        <v>3647</v>
      </c>
      <c r="H463" s="449">
        <v>26000</v>
      </c>
      <c r="I463" s="448" t="s">
        <v>107</v>
      </c>
      <c r="J463" s="448" t="s">
        <v>48</v>
      </c>
      <c r="K463" s="451">
        <v>46147</v>
      </c>
      <c r="L463" s="448" t="s">
        <v>143</v>
      </c>
      <c r="M463" s="448" t="s">
        <v>3324</v>
      </c>
    </row>
    <row r="464" spans="1:13" ht="42">
      <c r="A464" s="448">
        <v>463</v>
      </c>
      <c r="B464" s="448" t="s">
        <v>3845</v>
      </c>
      <c r="C464" s="448" t="s">
        <v>1724</v>
      </c>
      <c r="D464" s="448" t="s">
        <v>3646</v>
      </c>
      <c r="E464" s="448">
        <v>4000</v>
      </c>
      <c r="F464" s="448" t="s">
        <v>3674</v>
      </c>
      <c r="G464" s="448" t="s">
        <v>3647</v>
      </c>
      <c r="H464" s="449">
        <v>1880</v>
      </c>
      <c r="I464" s="448" t="s">
        <v>107</v>
      </c>
      <c r="J464" s="448" t="s">
        <v>48</v>
      </c>
      <c r="K464" s="451">
        <v>46147</v>
      </c>
      <c r="L464" s="448" t="s">
        <v>143</v>
      </c>
      <c r="M464" s="448" t="s">
        <v>3324</v>
      </c>
    </row>
    <row r="465" spans="1:13" ht="42">
      <c r="A465" s="448">
        <v>464</v>
      </c>
      <c r="B465" s="448" t="s">
        <v>3846</v>
      </c>
      <c r="C465" s="448" t="s">
        <v>1724</v>
      </c>
      <c r="D465" s="448" t="s">
        <v>3646</v>
      </c>
      <c r="E465" s="448">
        <v>850000</v>
      </c>
      <c r="F465" s="448" t="s">
        <v>3674</v>
      </c>
      <c r="G465" s="448" t="s">
        <v>3647</v>
      </c>
      <c r="H465" s="449">
        <v>76500</v>
      </c>
      <c r="I465" s="448" t="s">
        <v>107</v>
      </c>
      <c r="J465" s="448" t="s">
        <v>48</v>
      </c>
      <c r="K465" s="451">
        <v>46147</v>
      </c>
      <c r="L465" s="448" t="s">
        <v>143</v>
      </c>
      <c r="M465" s="448" t="s">
        <v>3324</v>
      </c>
    </row>
    <row r="466" spans="1:13" ht="42">
      <c r="A466" s="448">
        <v>465</v>
      </c>
      <c r="B466" s="448" t="s">
        <v>3847</v>
      </c>
      <c r="C466" s="448" t="s">
        <v>1724</v>
      </c>
      <c r="D466" s="448" t="s">
        <v>3646</v>
      </c>
      <c r="E466" s="448">
        <v>30000</v>
      </c>
      <c r="F466" s="448" t="s">
        <v>3674</v>
      </c>
      <c r="G466" s="448" t="s">
        <v>3647</v>
      </c>
      <c r="H466" s="449">
        <v>4800</v>
      </c>
      <c r="I466" s="448" t="s">
        <v>107</v>
      </c>
      <c r="J466" s="448" t="s">
        <v>48</v>
      </c>
      <c r="K466" s="451">
        <v>46147</v>
      </c>
      <c r="L466" s="448" t="s">
        <v>143</v>
      </c>
      <c r="M466" s="448" t="s">
        <v>3324</v>
      </c>
    </row>
    <row r="467" spans="1:13" ht="42">
      <c r="A467" s="448">
        <v>466</v>
      </c>
      <c r="B467" s="448" t="s">
        <v>3848</v>
      </c>
      <c r="C467" s="448" t="s">
        <v>1724</v>
      </c>
      <c r="D467" s="448" t="s">
        <v>3646</v>
      </c>
      <c r="E467" s="448">
        <v>20000</v>
      </c>
      <c r="F467" s="448" t="s">
        <v>3674</v>
      </c>
      <c r="G467" s="448" t="s">
        <v>3647</v>
      </c>
      <c r="H467" s="449">
        <v>8000</v>
      </c>
      <c r="I467" s="448" t="s">
        <v>107</v>
      </c>
      <c r="J467" s="448" t="s">
        <v>48</v>
      </c>
      <c r="K467" s="451">
        <v>46147</v>
      </c>
      <c r="L467" s="448" t="s">
        <v>143</v>
      </c>
      <c r="M467" s="448" t="s">
        <v>3324</v>
      </c>
    </row>
    <row r="468" spans="1:13" ht="42">
      <c r="A468" s="448">
        <v>467</v>
      </c>
      <c r="B468" s="448" t="s">
        <v>3849</v>
      </c>
      <c r="C468" s="448" t="s">
        <v>1724</v>
      </c>
      <c r="D468" s="448" t="s">
        <v>3646</v>
      </c>
      <c r="E468" s="448">
        <v>42000</v>
      </c>
      <c r="F468" s="448" t="s">
        <v>3678</v>
      </c>
      <c r="G468" s="448" t="s">
        <v>3647</v>
      </c>
      <c r="H468" s="449">
        <v>8820</v>
      </c>
      <c r="I468" s="448" t="s">
        <v>107</v>
      </c>
      <c r="J468" s="448" t="s">
        <v>48</v>
      </c>
      <c r="K468" s="451">
        <v>46147</v>
      </c>
      <c r="L468" s="448" t="s">
        <v>143</v>
      </c>
      <c r="M468" s="448" t="s">
        <v>3324</v>
      </c>
    </row>
    <row r="469" spans="1:13" ht="42">
      <c r="A469" s="448">
        <v>468</v>
      </c>
      <c r="B469" s="448" t="s">
        <v>3850</v>
      </c>
      <c r="C469" s="448" t="s">
        <v>1724</v>
      </c>
      <c r="D469" s="448" t="s">
        <v>3646</v>
      </c>
      <c r="E469" s="448">
        <v>3000</v>
      </c>
      <c r="F469" s="448" t="s">
        <v>3704</v>
      </c>
      <c r="G469" s="448" t="s">
        <v>3647</v>
      </c>
      <c r="H469" s="449">
        <v>29460</v>
      </c>
      <c r="I469" s="448" t="s">
        <v>107</v>
      </c>
      <c r="J469" s="448" t="s">
        <v>48</v>
      </c>
      <c r="K469" s="451">
        <v>46147</v>
      </c>
      <c r="L469" s="448" t="s">
        <v>143</v>
      </c>
      <c r="M469" s="448" t="s">
        <v>3324</v>
      </c>
    </row>
    <row r="470" spans="1:13" ht="42">
      <c r="A470" s="448">
        <v>469</v>
      </c>
      <c r="B470" s="448" t="s">
        <v>3851</v>
      </c>
      <c r="C470" s="448" t="s">
        <v>1724</v>
      </c>
      <c r="D470" s="448" t="s">
        <v>3646</v>
      </c>
      <c r="E470" s="448">
        <v>380000</v>
      </c>
      <c r="F470" s="448" t="s">
        <v>3674</v>
      </c>
      <c r="G470" s="448" t="s">
        <v>3647</v>
      </c>
      <c r="H470" s="449">
        <v>11400</v>
      </c>
      <c r="I470" s="448" t="s">
        <v>107</v>
      </c>
      <c r="J470" s="448" t="s">
        <v>48</v>
      </c>
      <c r="K470" s="451">
        <v>46147</v>
      </c>
      <c r="L470" s="448" t="s">
        <v>143</v>
      </c>
      <c r="M470" s="448" t="s">
        <v>3324</v>
      </c>
    </row>
    <row r="471" spans="1:13" ht="42">
      <c r="A471" s="448">
        <v>470</v>
      </c>
      <c r="B471" s="448" t="s">
        <v>3852</v>
      </c>
      <c r="C471" s="448" t="s">
        <v>1724</v>
      </c>
      <c r="D471" s="448" t="s">
        <v>3646</v>
      </c>
      <c r="E471" s="448">
        <v>150000</v>
      </c>
      <c r="F471" s="448" t="s">
        <v>3674</v>
      </c>
      <c r="G471" s="448" t="s">
        <v>3647</v>
      </c>
      <c r="H471" s="449">
        <v>118500</v>
      </c>
      <c r="I471" s="448" t="s">
        <v>107</v>
      </c>
      <c r="J471" s="448" t="s">
        <v>48</v>
      </c>
      <c r="K471" s="451">
        <v>46147</v>
      </c>
      <c r="L471" s="448" t="s">
        <v>143</v>
      </c>
      <c r="M471" s="448" t="s">
        <v>3324</v>
      </c>
    </row>
    <row r="472" spans="1:13" ht="42">
      <c r="A472" s="448">
        <v>471</v>
      </c>
      <c r="B472" s="448" t="s">
        <v>3853</v>
      </c>
      <c r="C472" s="448" t="s">
        <v>1724</v>
      </c>
      <c r="D472" s="448" t="s">
        <v>3646</v>
      </c>
      <c r="E472" s="448">
        <v>2800</v>
      </c>
      <c r="F472" s="448" t="s">
        <v>3676</v>
      </c>
      <c r="G472" s="448" t="s">
        <v>3647</v>
      </c>
      <c r="H472" s="449">
        <v>31976</v>
      </c>
      <c r="I472" s="448" t="s">
        <v>107</v>
      </c>
      <c r="J472" s="448" t="s">
        <v>48</v>
      </c>
      <c r="K472" s="451">
        <v>46147</v>
      </c>
      <c r="L472" s="448" t="s">
        <v>143</v>
      </c>
      <c r="M472" s="448" t="s">
        <v>3324</v>
      </c>
    </row>
    <row r="473" spans="1:13" ht="42">
      <c r="A473" s="448">
        <v>472</v>
      </c>
      <c r="B473" s="448" t="s">
        <v>3854</v>
      </c>
      <c r="C473" s="448" t="s">
        <v>1724</v>
      </c>
      <c r="D473" s="448" t="s">
        <v>3646</v>
      </c>
      <c r="E473" s="448">
        <v>720000</v>
      </c>
      <c r="F473" s="448" t="s">
        <v>3674</v>
      </c>
      <c r="G473" s="448" t="s">
        <v>3647</v>
      </c>
      <c r="H473" s="449">
        <v>28800</v>
      </c>
      <c r="I473" s="448" t="s">
        <v>107</v>
      </c>
      <c r="J473" s="448" t="s">
        <v>48</v>
      </c>
      <c r="K473" s="451">
        <v>46147</v>
      </c>
      <c r="L473" s="448" t="s">
        <v>143</v>
      </c>
      <c r="M473" s="448" t="s">
        <v>3324</v>
      </c>
    </row>
    <row r="474" spans="1:13" ht="42">
      <c r="A474" s="448">
        <v>473</v>
      </c>
      <c r="B474" s="448" t="s">
        <v>3855</v>
      </c>
      <c r="C474" s="448" t="s">
        <v>1724</v>
      </c>
      <c r="D474" s="448" t="s">
        <v>3646</v>
      </c>
      <c r="E474" s="448">
        <v>180000</v>
      </c>
      <c r="F474" s="448" t="s">
        <v>3674</v>
      </c>
      <c r="G474" s="448" t="s">
        <v>3647</v>
      </c>
      <c r="H474" s="449">
        <v>14400</v>
      </c>
      <c r="I474" s="448" t="s">
        <v>107</v>
      </c>
      <c r="J474" s="448" t="s">
        <v>48</v>
      </c>
      <c r="K474" s="451">
        <v>46147</v>
      </c>
      <c r="L474" s="448" t="s">
        <v>143</v>
      </c>
      <c r="M474" s="448" t="s">
        <v>3324</v>
      </c>
    </row>
    <row r="475" spans="1:13" ht="42">
      <c r="A475" s="448">
        <v>474</v>
      </c>
      <c r="B475" s="448" t="s">
        <v>3856</v>
      </c>
      <c r="C475" s="448" t="s">
        <v>1724</v>
      </c>
      <c r="D475" s="448" t="s">
        <v>3646</v>
      </c>
      <c r="E475" s="448">
        <v>180</v>
      </c>
      <c r="F475" s="448" t="s">
        <v>3674</v>
      </c>
      <c r="G475" s="448" t="s">
        <v>3647</v>
      </c>
      <c r="H475" s="449">
        <v>12.6</v>
      </c>
      <c r="I475" s="448" t="s">
        <v>107</v>
      </c>
      <c r="J475" s="448" t="s">
        <v>48</v>
      </c>
      <c r="K475" s="451">
        <v>46147</v>
      </c>
      <c r="L475" s="448" t="s">
        <v>143</v>
      </c>
      <c r="M475" s="448" t="s">
        <v>3324</v>
      </c>
    </row>
    <row r="476" spans="1:13" ht="42">
      <c r="A476" s="448">
        <v>475</v>
      </c>
      <c r="B476" s="448" t="s">
        <v>3857</v>
      </c>
      <c r="C476" s="448" t="s">
        <v>1724</v>
      </c>
      <c r="D476" s="448" t="s">
        <v>3646</v>
      </c>
      <c r="E476" s="448">
        <v>180</v>
      </c>
      <c r="F476" s="448" t="s">
        <v>3674</v>
      </c>
      <c r="G476" s="448" t="s">
        <v>3647</v>
      </c>
      <c r="H476" s="449">
        <v>12.6</v>
      </c>
      <c r="I476" s="448" t="s">
        <v>107</v>
      </c>
      <c r="J476" s="448" t="s">
        <v>48</v>
      </c>
      <c r="K476" s="451">
        <v>46147</v>
      </c>
      <c r="L476" s="448" t="s">
        <v>143</v>
      </c>
      <c r="M476" s="448" t="s">
        <v>3324</v>
      </c>
    </row>
    <row r="477" spans="1:13" ht="42">
      <c r="A477" s="448">
        <v>476</v>
      </c>
      <c r="B477" s="448" t="s">
        <v>3858</v>
      </c>
      <c r="C477" s="448" t="s">
        <v>1724</v>
      </c>
      <c r="D477" s="448" t="s">
        <v>3646</v>
      </c>
      <c r="E477" s="448">
        <v>15000</v>
      </c>
      <c r="F477" s="448" t="s">
        <v>3674</v>
      </c>
      <c r="G477" s="448" t="s">
        <v>3647</v>
      </c>
      <c r="H477" s="449">
        <v>23250</v>
      </c>
      <c r="I477" s="448" t="s">
        <v>107</v>
      </c>
      <c r="J477" s="448" t="s">
        <v>48</v>
      </c>
      <c r="K477" s="451">
        <v>46147</v>
      </c>
      <c r="L477" s="448" t="s">
        <v>143</v>
      </c>
      <c r="M477" s="448" t="s">
        <v>3324</v>
      </c>
    </row>
    <row r="478" spans="1:13" ht="42">
      <c r="A478" s="448">
        <v>477</v>
      </c>
      <c r="B478" s="448" t="s">
        <v>3859</v>
      </c>
      <c r="C478" s="448" t="s">
        <v>1724</v>
      </c>
      <c r="D478" s="448" t="s">
        <v>3646</v>
      </c>
      <c r="E478" s="448">
        <v>3600</v>
      </c>
      <c r="F478" s="448" t="s">
        <v>3674</v>
      </c>
      <c r="G478" s="448" t="s">
        <v>3647</v>
      </c>
      <c r="H478" s="449">
        <v>792</v>
      </c>
      <c r="I478" s="448" t="s">
        <v>107</v>
      </c>
      <c r="J478" s="448" t="s">
        <v>48</v>
      </c>
      <c r="K478" s="451">
        <v>46147</v>
      </c>
      <c r="L478" s="448" t="s">
        <v>143</v>
      </c>
      <c r="M478" s="448" t="s">
        <v>3324</v>
      </c>
    </row>
    <row r="479" spans="1:13" ht="42">
      <c r="A479" s="448">
        <v>478</v>
      </c>
      <c r="B479" s="448" t="s">
        <v>3860</v>
      </c>
      <c r="C479" s="448" t="s">
        <v>1724</v>
      </c>
      <c r="D479" s="448" t="s">
        <v>3646</v>
      </c>
      <c r="E479" s="448">
        <v>240000</v>
      </c>
      <c r="F479" s="448" t="s">
        <v>3674</v>
      </c>
      <c r="G479" s="448" t="s">
        <v>3647</v>
      </c>
      <c r="H479" s="449">
        <v>16800</v>
      </c>
      <c r="I479" s="448" t="s">
        <v>107</v>
      </c>
      <c r="J479" s="448" t="s">
        <v>48</v>
      </c>
      <c r="K479" s="451">
        <v>46147</v>
      </c>
      <c r="L479" s="448" t="s">
        <v>143</v>
      </c>
      <c r="M479" s="448" t="s">
        <v>3324</v>
      </c>
    </row>
    <row r="480" spans="1:13" ht="42">
      <c r="A480" s="448">
        <v>479</v>
      </c>
      <c r="B480" s="448" t="s">
        <v>3861</v>
      </c>
      <c r="C480" s="448" t="s">
        <v>1724</v>
      </c>
      <c r="D480" s="448" t="s">
        <v>3646</v>
      </c>
      <c r="E480" s="448">
        <v>400000</v>
      </c>
      <c r="F480" s="448" t="s">
        <v>3674</v>
      </c>
      <c r="G480" s="448" t="s">
        <v>3647</v>
      </c>
      <c r="H480" s="449">
        <v>60000</v>
      </c>
      <c r="I480" s="448" t="s">
        <v>107</v>
      </c>
      <c r="J480" s="448" t="s">
        <v>48</v>
      </c>
      <c r="K480" s="451">
        <v>46147</v>
      </c>
      <c r="L480" s="448" t="s">
        <v>143</v>
      </c>
      <c r="M480" s="448" t="s">
        <v>3324</v>
      </c>
    </row>
    <row r="481" spans="1:13" ht="42">
      <c r="A481" s="448">
        <v>480</v>
      </c>
      <c r="B481" s="448" t="s">
        <v>3862</v>
      </c>
      <c r="C481" s="448" t="s">
        <v>1724</v>
      </c>
      <c r="D481" s="448" t="s">
        <v>3646</v>
      </c>
      <c r="E481" s="448">
        <v>160000</v>
      </c>
      <c r="F481" s="448" t="s">
        <v>3674</v>
      </c>
      <c r="G481" s="448" t="s">
        <v>3647</v>
      </c>
      <c r="H481" s="449">
        <v>30400</v>
      </c>
      <c r="I481" s="448" t="s">
        <v>107</v>
      </c>
      <c r="J481" s="448" t="s">
        <v>48</v>
      </c>
      <c r="K481" s="451">
        <v>46147</v>
      </c>
      <c r="L481" s="448" t="s">
        <v>143</v>
      </c>
      <c r="M481" s="448" t="s">
        <v>3324</v>
      </c>
    </row>
    <row r="482" spans="1:13" ht="42">
      <c r="A482" s="448">
        <v>481</v>
      </c>
      <c r="B482" s="448" t="s">
        <v>3863</v>
      </c>
      <c r="C482" s="448" t="s">
        <v>1724</v>
      </c>
      <c r="D482" s="448" t="s">
        <v>3646</v>
      </c>
      <c r="E482" s="448">
        <v>80000</v>
      </c>
      <c r="F482" s="448" t="s">
        <v>3674</v>
      </c>
      <c r="G482" s="448" t="s">
        <v>3647</v>
      </c>
      <c r="H482" s="449">
        <v>13600</v>
      </c>
      <c r="I482" s="448" t="s">
        <v>107</v>
      </c>
      <c r="J482" s="448" t="s">
        <v>48</v>
      </c>
      <c r="K482" s="451">
        <v>46147</v>
      </c>
      <c r="L482" s="448" t="s">
        <v>143</v>
      </c>
      <c r="M482" s="448" t="s">
        <v>3324</v>
      </c>
    </row>
    <row r="483" spans="1:13" ht="42">
      <c r="A483" s="448">
        <v>482</v>
      </c>
      <c r="B483" s="448" t="s">
        <v>3864</v>
      </c>
      <c r="C483" s="448" t="s">
        <v>1724</v>
      </c>
      <c r="D483" s="448" t="s">
        <v>3646</v>
      </c>
      <c r="E483" s="448">
        <v>20000</v>
      </c>
      <c r="F483" s="448" t="s">
        <v>3674</v>
      </c>
      <c r="G483" s="448" t="s">
        <v>3647</v>
      </c>
      <c r="H483" s="449">
        <v>4600</v>
      </c>
      <c r="I483" s="448" t="s">
        <v>107</v>
      </c>
      <c r="J483" s="448" t="s">
        <v>48</v>
      </c>
      <c r="K483" s="451">
        <v>46147</v>
      </c>
      <c r="L483" s="448" t="s">
        <v>143</v>
      </c>
      <c r="M483" s="448" t="s">
        <v>3324</v>
      </c>
    </row>
    <row r="484" spans="1:13" ht="42">
      <c r="A484" s="448">
        <v>483</v>
      </c>
      <c r="B484" s="448" t="s">
        <v>3865</v>
      </c>
      <c r="C484" s="448" t="s">
        <v>1724</v>
      </c>
      <c r="D484" s="448" t="s">
        <v>3646</v>
      </c>
      <c r="E484" s="448">
        <v>180000</v>
      </c>
      <c r="F484" s="448" t="s">
        <v>3674</v>
      </c>
      <c r="G484" s="448" t="s">
        <v>3647</v>
      </c>
      <c r="H484" s="449">
        <v>57600</v>
      </c>
      <c r="I484" s="448" t="s">
        <v>107</v>
      </c>
      <c r="J484" s="448" t="s">
        <v>48</v>
      </c>
      <c r="K484" s="451">
        <v>46147</v>
      </c>
      <c r="L484" s="448" t="s">
        <v>143</v>
      </c>
      <c r="M484" s="448" t="s">
        <v>3324</v>
      </c>
    </row>
    <row r="485" spans="1:13" ht="42">
      <c r="A485" s="448">
        <v>484</v>
      </c>
      <c r="B485" s="448" t="s">
        <v>3866</v>
      </c>
      <c r="C485" s="448" t="s">
        <v>1724</v>
      </c>
      <c r="D485" s="448" t="s">
        <v>3646</v>
      </c>
      <c r="E485" s="448">
        <v>9000</v>
      </c>
      <c r="F485" s="448" t="s">
        <v>3676</v>
      </c>
      <c r="G485" s="448" t="s">
        <v>3647</v>
      </c>
      <c r="H485" s="449">
        <v>8910</v>
      </c>
      <c r="I485" s="448" t="s">
        <v>107</v>
      </c>
      <c r="J485" s="448" t="s">
        <v>48</v>
      </c>
      <c r="K485" s="451">
        <v>46147</v>
      </c>
      <c r="L485" s="448" t="s">
        <v>143</v>
      </c>
      <c r="M485" s="448" t="s">
        <v>3324</v>
      </c>
    </row>
    <row r="486" spans="1:13" ht="42">
      <c r="A486" s="448">
        <v>485</v>
      </c>
      <c r="B486" s="448" t="s">
        <v>3867</v>
      </c>
      <c r="C486" s="448" t="s">
        <v>1724</v>
      </c>
      <c r="D486" s="448" t="s">
        <v>3646</v>
      </c>
      <c r="E486" s="448">
        <v>150000</v>
      </c>
      <c r="F486" s="448" t="s">
        <v>3674</v>
      </c>
      <c r="G486" s="448" t="s">
        <v>3647</v>
      </c>
      <c r="H486" s="449">
        <v>16500</v>
      </c>
      <c r="I486" s="448" t="s">
        <v>107</v>
      </c>
      <c r="J486" s="448" t="s">
        <v>48</v>
      </c>
      <c r="K486" s="451">
        <v>46147</v>
      </c>
      <c r="L486" s="448" t="s">
        <v>143</v>
      </c>
      <c r="M486" s="448" t="s">
        <v>3324</v>
      </c>
    </row>
    <row r="487" spans="1:13" ht="42">
      <c r="A487" s="448">
        <v>486</v>
      </c>
      <c r="B487" s="448" t="s">
        <v>3868</v>
      </c>
      <c r="C487" s="448" t="s">
        <v>1724</v>
      </c>
      <c r="D487" s="448" t="s">
        <v>3646</v>
      </c>
      <c r="E487" s="448">
        <v>50000</v>
      </c>
      <c r="F487" s="448" t="s">
        <v>3678</v>
      </c>
      <c r="G487" s="448" t="s">
        <v>3647</v>
      </c>
      <c r="H487" s="449">
        <v>38500</v>
      </c>
      <c r="I487" s="448" t="s">
        <v>107</v>
      </c>
      <c r="J487" s="448" t="s">
        <v>48</v>
      </c>
      <c r="K487" s="451">
        <v>46147</v>
      </c>
      <c r="L487" s="448" t="s">
        <v>143</v>
      </c>
      <c r="M487" s="448" t="s">
        <v>3324</v>
      </c>
    </row>
    <row r="488" spans="1:13" ht="42">
      <c r="A488" s="448">
        <v>487</v>
      </c>
      <c r="B488" s="448" t="s">
        <v>3869</v>
      </c>
      <c r="C488" s="448" t="s">
        <v>1724</v>
      </c>
      <c r="D488" s="448" t="s">
        <v>3646</v>
      </c>
      <c r="E488" s="448">
        <v>600</v>
      </c>
      <c r="F488" s="448" t="s">
        <v>3676</v>
      </c>
      <c r="G488" s="448" t="s">
        <v>3647</v>
      </c>
      <c r="H488" s="449">
        <v>2754</v>
      </c>
      <c r="I488" s="448" t="s">
        <v>107</v>
      </c>
      <c r="J488" s="448" t="s">
        <v>48</v>
      </c>
      <c r="K488" s="451">
        <v>46147</v>
      </c>
      <c r="L488" s="448" t="s">
        <v>143</v>
      </c>
      <c r="M488" s="448" t="s">
        <v>3324</v>
      </c>
    </row>
    <row r="489" spans="1:13" ht="56">
      <c r="A489" s="448">
        <v>488</v>
      </c>
      <c r="B489" s="448" t="s">
        <v>3870</v>
      </c>
      <c r="C489" s="448" t="s">
        <v>1724</v>
      </c>
      <c r="D489" s="448" t="s">
        <v>3646</v>
      </c>
      <c r="E489" s="448">
        <v>700</v>
      </c>
      <c r="F489" s="448" t="s">
        <v>3676</v>
      </c>
      <c r="G489" s="448" t="s">
        <v>3647</v>
      </c>
      <c r="H489" s="449">
        <v>1862</v>
      </c>
      <c r="I489" s="448" t="s">
        <v>107</v>
      </c>
      <c r="J489" s="448" t="s">
        <v>48</v>
      </c>
      <c r="K489" s="451">
        <v>46147</v>
      </c>
      <c r="L489" s="448" t="s">
        <v>143</v>
      </c>
      <c r="M489" s="448" t="s">
        <v>3324</v>
      </c>
    </row>
    <row r="490" spans="1:13" ht="42">
      <c r="A490" s="448">
        <v>489</v>
      </c>
      <c r="B490" s="448" t="s">
        <v>3871</v>
      </c>
      <c r="C490" s="448" t="s">
        <v>1724</v>
      </c>
      <c r="D490" s="448" t="s">
        <v>3646</v>
      </c>
      <c r="E490" s="448">
        <v>2800</v>
      </c>
      <c r="F490" s="448" t="s">
        <v>3676</v>
      </c>
      <c r="G490" s="448" t="s">
        <v>3647</v>
      </c>
      <c r="H490" s="449">
        <v>6160</v>
      </c>
      <c r="I490" s="448" t="s">
        <v>107</v>
      </c>
      <c r="J490" s="448" t="s">
        <v>48</v>
      </c>
      <c r="K490" s="451">
        <v>46147</v>
      </c>
      <c r="L490" s="448" t="s">
        <v>143</v>
      </c>
      <c r="M490" s="448" t="s">
        <v>3324</v>
      </c>
    </row>
    <row r="491" spans="1:13" ht="42">
      <c r="A491" s="448">
        <v>490</v>
      </c>
      <c r="B491" s="448" t="s">
        <v>3872</v>
      </c>
      <c r="C491" s="448" t="s">
        <v>1724</v>
      </c>
      <c r="D491" s="448" t="s">
        <v>3646</v>
      </c>
      <c r="E491" s="448">
        <v>10000</v>
      </c>
      <c r="F491" s="448" t="s">
        <v>3674</v>
      </c>
      <c r="G491" s="448" t="s">
        <v>3647</v>
      </c>
      <c r="H491" s="449">
        <v>22000</v>
      </c>
      <c r="I491" s="448" t="s">
        <v>107</v>
      </c>
      <c r="J491" s="448" t="s">
        <v>48</v>
      </c>
      <c r="K491" s="451">
        <v>46147</v>
      </c>
      <c r="L491" s="448" t="s">
        <v>143</v>
      </c>
      <c r="M491" s="448" t="s">
        <v>3324</v>
      </c>
    </row>
    <row r="492" spans="1:13" ht="42">
      <c r="A492" s="448">
        <v>491</v>
      </c>
      <c r="B492" s="448" t="s">
        <v>3873</v>
      </c>
      <c r="C492" s="448" t="s">
        <v>1724</v>
      </c>
      <c r="D492" s="448" t="s">
        <v>3646</v>
      </c>
      <c r="E492" s="448">
        <v>4000</v>
      </c>
      <c r="F492" s="448" t="s">
        <v>3704</v>
      </c>
      <c r="G492" s="448" t="s">
        <v>3647</v>
      </c>
      <c r="H492" s="449">
        <v>760</v>
      </c>
      <c r="I492" s="448" t="s">
        <v>107</v>
      </c>
      <c r="J492" s="448" t="s">
        <v>48</v>
      </c>
      <c r="K492" s="451">
        <v>46147</v>
      </c>
      <c r="L492" s="448" t="s">
        <v>143</v>
      </c>
      <c r="M492" s="448" t="s">
        <v>3324</v>
      </c>
    </row>
    <row r="493" spans="1:13" ht="42">
      <c r="A493" s="448">
        <v>492</v>
      </c>
      <c r="B493" s="448" t="s">
        <v>3874</v>
      </c>
      <c r="C493" s="448" t="s">
        <v>1724</v>
      </c>
      <c r="D493" s="448" t="s">
        <v>3646</v>
      </c>
      <c r="E493" s="448">
        <v>2000</v>
      </c>
      <c r="F493" s="448" t="s">
        <v>3676</v>
      </c>
      <c r="G493" s="448" t="s">
        <v>3647</v>
      </c>
      <c r="H493" s="449">
        <v>1960</v>
      </c>
      <c r="I493" s="448" t="s">
        <v>107</v>
      </c>
      <c r="J493" s="448" t="s">
        <v>48</v>
      </c>
      <c r="K493" s="451">
        <v>46147</v>
      </c>
      <c r="L493" s="448" t="s">
        <v>143</v>
      </c>
      <c r="M493" s="448" t="s">
        <v>3324</v>
      </c>
    </row>
    <row r="494" spans="1:13" ht="42">
      <c r="A494" s="448">
        <v>493</v>
      </c>
      <c r="B494" s="448" t="s">
        <v>3875</v>
      </c>
      <c r="C494" s="448" t="s">
        <v>1724</v>
      </c>
      <c r="D494" s="448" t="s">
        <v>3646</v>
      </c>
      <c r="E494" s="448">
        <v>10000</v>
      </c>
      <c r="F494" s="448" t="s">
        <v>3674</v>
      </c>
      <c r="G494" s="448" t="s">
        <v>3647</v>
      </c>
      <c r="H494" s="449">
        <v>1700</v>
      </c>
      <c r="I494" s="448" t="s">
        <v>107</v>
      </c>
      <c r="J494" s="448" t="s">
        <v>48</v>
      </c>
      <c r="K494" s="451">
        <v>46147</v>
      </c>
      <c r="L494" s="448" t="s">
        <v>143</v>
      </c>
      <c r="M494" s="448" t="s">
        <v>3324</v>
      </c>
    </row>
    <row r="495" spans="1:13" ht="42">
      <c r="A495" s="448">
        <v>494</v>
      </c>
      <c r="B495" s="448" t="s">
        <v>3876</v>
      </c>
      <c r="C495" s="448" t="s">
        <v>1724</v>
      </c>
      <c r="D495" s="448" t="s">
        <v>3646</v>
      </c>
      <c r="E495" s="448">
        <v>400</v>
      </c>
      <c r="F495" s="448" t="s">
        <v>3676</v>
      </c>
      <c r="G495" s="448" t="s">
        <v>3647</v>
      </c>
      <c r="H495" s="449">
        <v>352</v>
      </c>
      <c r="I495" s="448" t="s">
        <v>107</v>
      </c>
      <c r="J495" s="448" t="s">
        <v>48</v>
      </c>
      <c r="K495" s="451">
        <v>46147</v>
      </c>
      <c r="L495" s="448" t="s">
        <v>143</v>
      </c>
      <c r="M495" s="448" t="s">
        <v>3324</v>
      </c>
    </row>
    <row r="496" spans="1:13" ht="42">
      <c r="A496" s="448">
        <v>495</v>
      </c>
      <c r="B496" s="448" t="s">
        <v>3877</v>
      </c>
      <c r="C496" s="448" t="s">
        <v>1724</v>
      </c>
      <c r="D496" s="448" t="s">
        <v>3646</v>
      </c>
      <c r="E496" s="448">
        <v>1800</v>
      </c>
      <c r="F496" s="448" t="s">
        <v>3676</v>
      </c>
      <c r="G496" s="448" t="s">
        <v>3647</v>
      </c>
      <c r="H496" s="449">
        <v>16200</v>
      </c>
      <c r="I496" s="448" t="s">
        <v>107</v>
      </c>
      <c r="J496" s="448" t="s">
        <v>48</v>
      </c>
      <c r="K496" s="451">
        <v>46147</v>
      </c>
      <c r="L496" s="448" t="s">
        <v>143</v>
      </c>
      <c r="M496" s="448" t="s">
        <v>3324</v>
      </c>
    </row>
    <row r="497" spans="1:13" ht="42">
      <c r="A497" s="448">
        <v>496</v>
      </c>
      <c r="B497" s="448" t="s">
        <v>3878</v>
      </c>
      <c r="C497" s="448" t="s">
        <v>1724</v>
      </c>
      <c r="D497" s="448" t="s">
        <v>3646</v>
      </c>
      <c r="E497" s="448">
        <v>800</v>
      </c>
      <c r="F497" s="448" t="s">
        <v>3704</v>
      </c>
      <c r="G497" s="448" t="s">
        <v>3647</v>
      </c>
      <c r="H497" s="449">
        <v>480</v>
      </c>
      <c r="I497" s="448" t="s">
        <v>107</v>
      </c>
      <c r="J497" s="448" t="s">
        <v>48</v>
      </c>
      <c r="K497" s="451">
        <v>46147</v>
      </c>
      <c r="L497" s="448" t="s">
        <v>143</v>
      </c>
      <c r="M497" s="448" t="s">
        <v>3324</v>
      </c>
    </row>
    <row r="498" spans="1:13" ht="42">
      <c r="A498" s="448">
        <v>497</v>
      </c>
      <c r="B498" s="448" t="s">
        <v>3879</v>
      </c>
      <c r="C498" s="448" t="s">
        <v>1724</v>
      </c>
      <c r="D498" s="448" t="s">
        <v>3646</v>
      </c>
      <c r="E498" s="448">
        <v>800</v>
      </c>
      <c r="F498" s="448" t="s">
        <v>3704</v>
      </c>
      <c r="G498" s="448" t="s">
        <v>3647</v>
      </c>
      <c r="H498" s="449">
        <v>544</v>
      </c>
      <c r="I498" s="448" t="s">
        <v>107</v>
      </c>
      <c r="J498" s="448" t="s">
        <v>48</v>
      </c>
      <c r="K498" s="451">
        <v>46147</v>
      </c>
      <c r="L498" s="448" t="s">
        <v>143</v>
      </c>
      <c r="M498" s="448" t="s">
        <v>3324</v>
      </c>
    </row>
    <row r="499" spans="1:13" ht="42">
      <c r="A499" s="448">
        <v>498</v>
      </c>
      <c r="B499" s="448" t="s">
        <v>3880</v>
      </c>
      <c r="C499" s="448" t="s">
        <v>1724</v>
      </c>
      <c r="D499" s="448" t="s">
        <v>3646</v>
      </c>
      <c r="E499" s="448">
        <v>2400</v>
      </c>
      <c r="F499" s="448" t="s">
        <v>3704</v>
      </c>
      <c r="G499" s="448" t="s">
        <v>3647</v>
      </c>
      <c r="H499" s="449">
        <v>1320</v>
      </c>
      <c r="I499" s="448" t="s">
        <v>107</v>
      </c>
      <c r="J499" s="448" t="s">
        <v>48</v>
      </c>
      <c r="K499" s="451">
        <v>46147</v>
      </c>
      <c r="L499" s="448" t="s">
        <v>143</v>
      </c>
      <c r="M499" s="448" t="s">
        <v>3324</v>
      </c>
    </row>
    <row r="500" spans="1:13" ht="42">
      <c r="A500" s="448">
        <v>499</v>
      </c>
      <c r="B500" s="448" t="s">
        <v>3881</v>
      </c>
      <c r="C500" s="448" t="s">
        <v>1724</v>
      </c>
      <c r="D500" s="448" t="s">
        <v>3646</v>
      </c>
      <c r="E500" s="448">
        <v>400</v>
      </c>
      <c r="F500" s="448" t="s">
        <v>3704</v>
      </c>
      <c r="G500" s="448" t="s">
        <v>3647</v>
      </c>
      <c r="H500" s="449">
        <v>1840</v>
      </c>
      <c r="I500" s="448" t="s">
        <v>107</v>
      </c>
      <c r="J500" s="448" t="s">
        <v>48</v>
      </c>
      <c r="K500" s="451">
        <v>46147</v>
      </c>
      <c r="L500" s="448" t="s">
        <v>143</v>
      </c>
      <c r="M500" s="448" t="s">
        <v>3324</v>
      </c>
    </row>
    <row r="501" spans="1:13" ht="42">
      <c r="A501" s="448">
        <v>500</v>
      </c>
      <c r="B501" s="448" t="s">
        <v>3882</v>
      </c>
      <c r="C501" s="448" t="s">
        <v>1724</v>
      </c>
      <c r="D501" s="448" t="s">
        <v>3646</v>
      </c>
      <c r="E501" s="448">
        <v>160000</v>
      </c>
      <c r="F501" s="448" t="s">
        <v>3674</v>
      </c>
      <c r="G501" s="448" t="s">
        <v>3647</v>
      </c>
      <c r="H501" s="449">
        <v>6400</v>
      </c>
      <c r="I501" s="448" t="s">
        <v>107</v>
      </c>
      <c r="J501" s="448" t="s">
        <v>48</v>
      </c>
      <c r="K501" s="451">
        <v>46147</v>
      </c>
      <c r="L501" s="448" t="s">
        <v>143</v>
      </c>
      <c r="M501" s="448" t="s">
        <v>3324</v>
      </c>
    </row>
    <row r="502" spans="1:13" ht="42">
      <c r="A502" s="448">
        <v>501</v>
      </c>
      <c r="B502" s="448" t="s">
        <v>3883</v>
      </c>
      <c r="C502" s="448" t="s">
        <v>1724</v>
      </c>
      <c r="D502" s="448" t="s">
        <v>3646</v>
      </c>
      <c r="E502" s="448">
        <v>400</v>
      </c>
      <c r="F502" s="448" t="s">
        <v>3704</v>
      </c>
      <c r="G502" s="448" t="s">
        <v>3647</v>
      </c>
      <c r="H502" s="449">
        <v>372</v>
      </c>
      <c r="I502" s="448" t="s">
        <v>107</v>
      </c>
      <c r="J502" s="448" t="s">
        <v>48</v>
      </c>
      <c r="K502" s="451">
        <v>46147</v>
      </c>
      <c r="L502" s="448" t="s">
        <v>143</v>
      </c>
      <c r="M502" s="448" t="s">
        <v>3324</v>
      </c>
    </row>
    <row r="503" spans="1:13" ht="42">
      <c r="A503" s="448">
        <v>502</v>
      </c>
      <c r="B503" s="448" t="s">
        <v>3884</v>
      </c>
      <c r="C503" s="448" t="s">
        <v>1724</v>
      </c>
      <c r="D503" s="448" t="s">
        <v>3646</v>
      </c>
      <c r="E503" s="448">
        <v>800</v>
      </c>
      <c r="F503" s="448" t="s">
        <v>3704</v>
      </c>
      <c r="G503" s="448" t="s">
        <v>3647</v>
      </c>
      <c r="H503" s="449">
        <v>680</v>
      </c>
      <c r="I503" s="448" t="s">
        <v>107</v>
      </c>
      <c r="J503" s="448" t="s">
        <v>48</v>
      </c>
      <c r="K503" s="451">
        <v>46147</v>
      </c>
      <c r="L503" s="448" t="s">
        <v>143</v>
      </c>
      <c r="M503" s="448" t="s">
        <v>3324</v>
      </c>
    </row>
    <row r="504" spans="1:13" ht="42">
      <c r="A504" s="448">
        <v>503</v>
      </c>
      <c r="B504" s="448" t="s">
        <v>3885</v>
      </c>
      <c r="C504" s="448" t="s">
        <v>1724</v>
      </c>
      <c r="D504" s="448" t="s">
        <v>3646</v>
      </c>
      <c r="E504" s="448">
        <v>600</v>
      </c>
      <c r="F504" s="448" t="s">
        <v>3704</v>
      </c>
      <c r="G504" s="448" t="s">
        <v>3647</v>
      </c>
      <c r="H504" s="449">
        <v>330</v>
      </c>
      <c r="I504" s="448" t="s">
        <v>107</v>
      </c>
      <c r="J504" s="448" t="s">
        <v>48</v>
      </c>
      <c r="K504" s="451">
        <v>46147</v>
      </c>
      <c r="L504" s="448" t="s">
        <v>143</v>
      </c>
      <c r="M504" s="448" t="s">
        <v>3324</v>
      </c>
    </row>
    <row r="505" spans="1:13" ht="42">
      <c r="A505" s="448">
        <v>504</v>
      </c>
      <c r="B505" s="448" t="s">
        <v>3886</v>
      </c>
      <c r="C505" s="448" t="s">
        <v>1724</v>
      </c>
      <c r="D505" s="448" t="s">
        <v>3646</v>
      </c>
      <c r="E505" s="448">
        <v>6000</v>
      </c>
      <c r="F505" s="448" t="s">
        <v>3676</v>
      </c>
      <c r="G505" s="448" t="s">
        <v>3647</v>
      </c>
      <c r="H505" s="449">
        <v>11700</v>
      </c>
      <c r="I505" s="448" t="s">
        <v>107</v>
      </c>
      <c r="J505" s="448" t="s">
        <v>48</v>
      </c>
      <c r="K505" s="451">
        <v>46147</v>
      </c>
      <c r="L505" s="448" t="s">
        <v>143</v>
      </c>
      <c r="M505" s="448" t="s">
        <v>3324</v>
      </c>
    </row>
    <row r="506" spans="1:13" ht="42">
      <c r="A506" s="448">
        <v>505</v>
      </c>
      <c r="B506" s="448" t="s">
        <v>3887</v>
      </c>
      <c r="C506" s="448" t="s">
        <v>1724</v>
      </c>
      <c r="D506" s="448" t="s">
        <v>3646</v>
      </c>
      <c r="E506" s="448">
        <v>600</v>
      </c>
      <c r="F506" s="448" t="s">
        <v>3676</v>
      </c>
      <c r="G506" s="448" t="s">
        <v>3647</v>
      </c>
      <c r="H506" s="449">
        <v>2160</v>
      </c>
      <c r="I506" s="448" t="s">
        <v>107</v>
      </c>
      <c r="J506" s="448" t="s">
        <v>48</v>
      </c>
      <c r="K506" s="451">
        <v>46147</v>
      </c>
      <c r="L506" s="448" t="s">
        <v>143</v>
      </c>
      <c r="M506" s="448" t="s">
        <v>3324</v>
      </c>
    </row>
    <row r="507" spans="1:13" ht="42">
      <c r="A507" s="448">
        <v>506</v>
      </c>
      <c r="B507" s="448" t="s">
        <v>3888</v>
      </c>
      <c r="C507" s="448" t="s">
        <v>1724</v>
      </c>
      <c r="D507" s="448" t="s">
        <v>3646</v>
      </c>
      <c r="E507" s="448">
        <v>600</v>
      </c>
      <c r="F507" s="448" t="s">
        <v>3676</v>
      </c>
      <c r="G507" s="448" t="s">
        <v>3647</v>
      </c>
      <c r="H507" s="449">
        <v>2880</v>
      </c>
      <c r="I507" s="448" t="s">
        <v>107</v>
      </c>
      <c r="J507" s="448" t="s">
        <v>48</v>
      </c>
      <c r="K507" s="451">
        <v>46147</v>
      </c>
      <c r="L507" s="448" t="s">
        <v>143</v>
      </c>
      <c r="M507" s="448" t="s">
        <v>3324</v>
      </c>
    </row>
    <row r="508" spans="1:13" ht="42">
      <c r="A508" s="448">
        <v>507</v>
      </c>
      <c r="B508" s="448" t="s">
        <v>3889</v>
      </c>
      <c r="C508" s="448" t="s">
        <v>1724</v>
      </c>
      <c r="D508" s="448" t="s">
        <v>3646</v>
      </c>
      <c r="E508" s="448">
        <v>64000</v>
      </c>
      <c r="F508" s="448" t="s">
        <v>3674</v>
      </c>
      <c r="G508" s="448" t="s">
        <v>3647</v>
      </c>
      <c r="H508" s="449">
        <v>3200</v>
      </c>
      <c r="I508" s="448" t="s">
        <v>107</v>
      </c>
      <c r="J508" s="448" t="s">
        <v>48</v>
      </c>
      <c r="K508" s="451">
        <v>46147</v>
      </c>
      <c r="L508" s="448" t="s">
        <v>143</v>
      </c>
      <c r="M508" s="448" t="s">
        <v>3324</v>
      </c>
    </row>
    <row r="509" spans="1:13" ht="42">
      <c r="A509" s="448">
        <v>508</v>
      </c>
      <c r="B509" s="448" t="s">
        <v>3890</v>
      </c>
      <c r="C509" s="448" t="s">
        <v>1724</v>
      </c>
      <c r="D509" s="448" t="s">
        <v>3646</v>
      </c>
      <c r="E509" s="448">
        <v>800</v>
      </c>
      <c r="F509" s="448" t="s">
        <v>3704</v>
      </c>
      <c r="G509" s="448" t="s">
        <v>3647</v>
      </c>
      <c r="H509" s="449">
        <v>432</v>
      </c>
      <c r="I509" s="448" t="s">
        <v>107</v>
      </c>
      <c r="J509" s="448" t="s">
        <v>48</v>
      </c>
      <c r="K509" s="451">
        <v>46147</v>
      </c>
      <c r="L509" s="448" t="s">
        <v>143</v>
      </c>
      <c r="M509" s="448" t="s">
        <v>3324</v>
      </c>
    </row>
    <row r="510" spans="1:13" ht="42">
      <c r="A510" s="448">
        <v>509</v>
      </c>
      <c r="B510" s="448" t="s">
        <v>3891</v>
      </c>
      <c r="C510" s="448" t="s">
        <v>1724</v>
      </c>
      <c r="D510" s="448" t="s">
        <v>3646</v>
      </c>
      <c r="E510" s="448">
        <v>420000</v>
      </c>
      <c r="F510" s="448" t="s">
        <v>3674</v>
      </c>
      <c r="G510" s="448" t="s">
        <v>3647</v>
      </c>
      <c r="H510" s="449">
        <v>16800</v>
      </c>
      <c r="I510" s="448" t="s">
        <v>107</v>
      </c>
      <c r="J510" s="448" t="s">
        <v>48</v>
      </c>
      <c r="K510" s="451">
        <v>46147</v>
      </c>
      <c r="L510" s="448" t="s">
        <v>143</v>
      </c>
      <c r="M510" s="448" t="s">
        <v>3324</v>
      </c>
    </row>
    <row r="511" spans="1:13" ht="42">
      <c r="A511" s="448">
        <v>510</v>
      </c>
      <c r="B511" s="448" t="s">
        <v>3892</v>
      </c>
      <c r="C511" s="448" t="s">
        <v>1724</v>
      </c>
      <c r="D511" s="448" t="s">
        <v>3646</v>
      </c>
      <c r="E511" s="448">
        <v>440</v>
      </c>
      <c r="F511" s="448" t="s">
        <v>3676</v>
      </c>
      <c r="G511" s="448" t="s">
        <v>3647</v>
      </c>
      <c r="H511" s="449">
        <v>1848</v>
      </c>
      <c r="I511" s="448" t="s">
        <v>107</v>
      </c>
      <c r="J511" s="448" t="s">
        <v>48</v>
      </c>
      <c r="K511" s="451">
        <v>46147</v>
      </c>
      <c r="L511" s="448" t="s">
        <v>143</v>
      </c>
      <c r="M511" s="448" t="s">
        <v>3324</v>
      </c>
    </row>
    <row r="512" spans="1:13" ht="42">
      <c r="A512" s="448">
        <v>511</v>
      </c>
      <c r="B512" s="448" t="s">
        <v>3893</v>
      </c>
      <c r="C512" s="448" t="s">
        <v>1724</v>
      </c>
      <c r="D512" s="448" t="s">
        <v>3646</v>
      </c>
      <c r="E512" s="448">
        <v>7800</v>
      </c>
      <c r="F512" s="448" t="s">
        <v>3674</v>
      </c>
      <c r="G512" s="448" t="s">
        <v>3647</v>
      </c>
      <c r="H512" s="449">
        <v>3042</v>
      </c>
      <c r="I512" s="448" t="s">
        <v>107</v>
      </c>
      <c r="J512" s="448" t="s">
        <v>48</v>
      </c>
      <c r="K512" s="451">
        <v>46147</v>
      </c>
      <c r="L512" s="448" t="s">
        <v>143</v>
      </c>
      <c r="M512" s="448" t="s">
        <v>3324</v>
      </c>
    </row>
    <row r="513" spans="1:13" ht="42">
      <c r="A513" s="448">
        <v>512</v>
      </c>
      <c r="B513" s="448" t="s">
        <v>3894</v>
      </c>
      <c r="C513" s="448" t="s">
        <v>1724</v>
      </c>
      <c r="D513" s="448" t="s">
        <v>3646</v>
      </c>
      <c r="E513" s="448">
        <v>66000</v>
      </c>
      <c r="F513" s="448" t="s">
        <v>3674</v>
      </c>
      <c r="G513" s="448" t="s">
        <v>3647</v>
      </c>
      <c r="H513" s="449">
        <v>56760</v>
      </c>
      <c r="I513" s="448" t="s">
        <v>107</v>
      </c>
      <c r="J513" s="448" t="s">
        <v>48</v>
      </c>
      <c r="K513" s="451">
        <v>46147</v>
      </c>
      <c r="L513" s="448" t="s">
        <v>143</v>
      </c>
      <c r="M513" s="448" t="s">
        <v>3324</v>
      </c>
    </row>
    <row r="514" spans="1:13" ht="42">
      <c r="A514" s="448">
        <v>513</v>
      </c>
      <c r="B514" s="448" t="s">
        <v>3895</v>
      </c>
      <c r="C514" s="448" t="s">
        <v>1724</v>
      </c>
      <c r="D514" s="448" t="s">
        <v>3646</v>
      </c>
      <c r="E514" s="448">
        <v>2000</v>
      </c>
      <c r="F514" s="448" t="s">
        <v>3680</v>
      </c>
      <c r="G514" s="448" t="s">
        <v>3647</v>
      </c>
      <c r="H514" s="449">
        <v>6580</v>
      </c>
      <c r="I514" s="448" t="s">
        <v>107</v>
      </c>
      <c r="J514" s="448" t="s">
        <v>48</v>
      </c>
      <c r="K514" s="451">
        <v>46147</v>
      </c>
      <c r="L514" s="448" t="s">
        <v>143</v>
      </c>
      <c r="M514" s="448" t="s">
        <v>3324</v>
      </c>
    </row>
    <row r="515" spans="1:13" ht="42">
      <c r="A515" s="448">
        <v>514</v>
      </c>
      <c r="B515" s="448" t="s">
        <v>3896</v>
      </c>
      <c r="C515" s="448" t="s">
        <v>1724</v>
      </c>
      <c r="D515" s="448" t="s">
        <v>3646</v>
      </c>
      <c r="E515" s="448">
        <v>250</v>
      </c>
      <c r="F515" s="448" t="s">
        <v>3676</v>
      </c>
      <c r="G515" s="448" t="s">
        <v>3647</v>
      </c>
      <c r="H515" s="449">
        <v>17000</v>
      </c>
      <c r="I515" s="448" t="s">
        <v>107</v>
      </c>
      <c r="J515" s="448" t="s">
        <v>48</v>
      </c>
      <c r="K515" s="451">
        <v>46147</v>
      </c>
      <c r="L515" s="448" t="s">
        <v>143</v>
      </c>
      <c r="M515" s="448" t="s">
        <v>3324</v>
      </c>
    </row>
    <row r="516" spans="1:13" ht="42">
      <c r="A516" s="448">
        <v>515</v>
      </c>
      <c r="B516" s="448" t="s">
        <v>3897</v>
      </c>
      <c r="C516" s="448" t="s">
        <v>1724</v>
      </c>
      <c r="D516" s="448" t="s">
        <v>3646</v>
      </c>
      <c r="E516" s="448">
        <v>150</v>
      </c>
      <c r="F516" s="448" t="s">
        <v>3676</v>
      </c>
      <c r="G516" s="448" t="s">
        <v>3647</v>
      </c>
      <c r="H516" s="449">
        <v>10200</v>
      </c>
      <c r="I516" s="448" t="s">
        <v>107</v>
      </c>
      <c r="J516" s="448" t="s">
        <v>48</v>
      </c>
      <c r="K516" s="451">
        <v>46147</v>
      </c>
      <c r="L516" s="448" t="s">
        <v>143</v>
      </c>
      <c r="M516" s="448" t="s">
        <v>3324</v>
      </c>
    </row>
    <row r="517" spans="1:13" ht="42">
      <c r="A517" s="448">
        <v>516</v>
      </c>
      <c r="B517" s="448" t="s">
        <v>3898</v>
      </c>
      <c r="C517" s="448" t="s">
        <v>1724</v>
      </c>
      <c r="D517" s="448" t="s">
        <v>3646</v>
      </c>
      <c r="E517" s="448">
        <v>400</v>
      </c>
      <c r="F517" s="448" t="s">
        <v>3704</v>
      </c>
      <c r="G517" s="448" t="s">
        <v>3647</v>
      </c>
      <c r="H517" s="449">
        <v>572</v>
      </c>
      <c r="I517" s="448" t="s">
        <v>107</v>
      </c>
      <c r="J517" s="448" t="s">
        <v>48</v>
      </c>
      <c r="K517" s="451">
        <v>46147</v>
      </c>
      <c r="L517" s="448" t="s">
        <v>143</v>
      </c>
      <c r="M517" s="448" t="s">
        <v>3324</v>
      </c>
    </row>
    <row r="518" spans="1:13" ht="42">
      <c r="A518" s="448">
        <v>517</v>
      </c>
      <c r="B518" s="448" t="s">
        <v>3899</v>
      </c>
      <c r="C518" s="448" t="s">
        <v>1724</v>
      </c>
      <c r="D518" s="448" t="s">
        <v>3646</v>
      </c>
      <c r="E518" s="448">
        <v>6600</v>
      </c>
      <c r="F518" s="448" t="s">
        <v>3680</v>
      </c>
      <c r="G518" s="448" t="s">
        <v>3647</v>
      </c>
      <c r="H518" s="449">
        <v>45540</v>
      </c>
      <c r="I518" s="448" t="s">
        <v>107</v>
      </c>
      <c r="J518" s="448" t="s">
        <v>48</v>
      </c>
      <c r="K518" s="451">
        <v>46147</v>
      </c>
      <c r="L518" s="448" t="s">
        <v>143</v>
      </c>
      <c r="M518" s="448" t="s">
        <v>3324</v>
      </c>
    </row>
    <row r="519" spans="1:13" ht="56">
      <c r="A519" s="448">
        <v>518</v>
      </c>
      <c r="B519" s="448" t="s">
        <v>3900</v>
      </c>
      <c r="C519" s="448" t="s">
        <v>3452</v>
      </c>
      <c r="D519" s="448" t="s">
        <v>3901</v>
      </c>
      <c r="E519" s="448">
        <v>12000</v>
      </c>
      <c r="F519" s="448" t="s">
        <v>3573</v>
      </c>
      <c r="G519" s="448" t="s">
        <v>3902</v>
      </c>
      <c r="H519" s="449">
        <v>243720</v>
      </c>
      <c r="I519" s="448" t="s">
        <v>107</v>
      </c>
      <c r="J519" s="448" t="s">
        <v>48</v>
      </c>
      <c r="K519" s="451">
        <v>46149</v>
      </c>
      <c r="L519" s="448" t="s">
        <v>143</v>
      </c>
      <c r="M519" s="448" t="s">
        <v>3324</v>
      </c>
    </row>
    <row r="520" spans="1:13" ht="56">
      <c r="A520" s="448">
        <v>519</v>
      </c>
      <c r="B520" s="448" t="s">
        <v>3903</v>
      </c>
      <c r="C520" s="448" t="s">
        <v>3452</v>
      </c>
      <c r="D520" s="448" t="s">
        <v>3901</v>
      </c>
      <c r="E520" s="448">
        <v>12</v>
      </c>
      <c r="F520" s="448" t="s">
        <v>153</v>
      </c>
      <c r="G520" s="448" t="s">
        <v>3904</v>
      </c>
      <c r="H520" s="449">
        <v>41441.040000000001</v>
      </c>
      <c r="I520" s="448" t="s">
        <v>107</v>
      </c>
      <c r="J520" s="448" t="s">
        <v>48</v>
      </c>
      <c r="K520" s="451">
        <v>46153</v>
      </c>
      <c r="L520" s="448" t="s">
        <v>3905</v>
      </c>
      <c r="M520" s="448" t="s">
        <v>3324</v>
      </c>
    </row>
    <row r="521" spans="1:13" ht="56">
      <c r="A521" s="448">
        <v>520</v>
      </c>
      <c r="B521" s="448" t="s">
        <v>3906</v>
      </c>
      <c r="C521" s="448" t="s">
        <v>3452</v>
      </c>
      <c r="D521" s="448" t="s">
        <v>3901</v>
      </c>
      <c r="E521" s="448">
        <v>30</v>
      </c>
      <c r="F521" s="448" t="s">
        <v>1458</v>
      </c>
      <c r="G521" s="448" t="s">
        <v>3647</v>
      </c>
      <c r="H521" s="449">
        <v>8236.2000000000007</v>
      </c>
      <c r="I521" s="448" t="s">
        <v>107</v>
      </c>
      <c r="J521" s="448" t="s">
        <v>48</v>
      </c>
      <c r="K521" s="451">
        <v>46153</v>
      </c>
      <c r="L521" s="448" t="s">
        <v>3905</v>
      </c>
      <c r="M521" s="448" t="s">
        <v>3324</v>
      </c>
    </row>
    <row r="522" spans="1:13" ht="56">
      <c r="A522" s="448">
        <v>521</v>
      </c>
      <c r="B522" s="448" t="s">
        <v>3907</v>
      </c>
      <c r="C522" s="448" t="s">
        <v>3452</v>
      </c>
      <c r="D522" s="448" t="s">
        <v>3901</v>
      </c>
      <c r="E522" s="448">
        <v>30</v>
      </c>
      <c r="F522" s="448" t="s">
        <v>1458</v>
      </c>
      <c r="G522" s="448" t="s">
        <v>3647</v>
      </c>
      <c r="H522" s="449">
        <v>12354.3</v>
      </c>
      <c r="I522" s="448" t="s">
        <v>107</v>
      </c>
      <c r="J522" s="448" t="s">
        <v>48</v>
      </c>
      <c r="K522" s="451">
        <v>46153</v>
      </c>
      <c r="L522" s="448" t="s">
        <v>3905</v>
      </c>
      <c r="M522" s="448" t="s">
        <v>3324</v>
      </c>
    </row>
    <row r="523" spans="1:13" ht="70">
      <c r="A523" s="448">
        <v>522</v>
      </c>
      <c r="B523" s="448" t="s">
        <v>3908</v>
      </c>
      <c r="C523" s="448" t="s">
        <v>3452</v>
      </c>
      <c r="D523" s="448" t="s">
        <v>3901</v>
      </c>
      <c r="E523" s="448">
        <v>180</v>
      </c>
      <c r="F523" s="448" t="s">
        <v>1458</v>
      </c>
      <c r="G523" s="448" t="s">
        <v>3647</v>
      </c>
      <c r="H523" s="449">
        <v>314296.2</v>
      </c>
      <c r="I523" s="448" t="s">
        <v>107</v>
      </c>
      <c r="J523" s="448" t="s">
        <v>48</v>
      </c>
      <c r="K523" s="451">
        <v>46153</v>
      </c>
      <c r="L523" s="448" t="s">
        <v>3905</v>
      </c>
      <c r="M523" s="448" t="s">
        <v>3324</v>
      </c>
    </row>
    <row r="524" spans="1:13" ht="70">
      <c r="A524" s="448">
        <v>523</v>
      </c>
      <c r="B524" s="448" t="s">
        <v>3909</v>
      </c>
      <c r="C524" s="448" t="s">
        <v>3452</v>
      </c>
      <c r="D524" s="448" t="s">
        <v>3901</v>
      </c>
      <c r="E524" s="448">
        <v>20</v>
      </c>
      <c r="F524" s="448" t="s">
        <v>1458</v>
      </c>
      <c r="G524" s="448" t="s">
        <v>3647</v>
      </c>
      <c r="H524" s="449">
        <v>73357.600000000006</v>
      </c>
      <c r="I524" s="448" t="s">
        <v>107</v>
      </c>
      <c r="J524" s="448" t="s">
        <v>48</v>
      </c>
      <c r="K524" s="451">
        <v>46153</v>
      </c>
      <c r="L524" s="448" t="s">
        <v>3905</v>
      </c>
      <c r="M524" s="448" t="s">
        <v>3324</v>
      </c>
    </row>
    <row r="525" spans="1:13" ht="70">
      <c r="A525" s="448">
        <v>524</v>
      </c>
      <c r="B525" s="448" t="s">
        <v>3910</v>
      </c>
      <c r="C525" s="448" t="s">
        <v>3452</v>
      </c>
      <c r="D525" s="448" t="s">
        <v>3901</v>
      </c>
      <c r="E525" s="448">
        <v>110</v>
      </c>
      <c r="F525" s="448" t="s">
        <v>1458</v>
      </c>
      <c r="G525" s="448" t="s">
        <v>3647</v>
      </c>
      <c r="H525" s="449">
        <v>76102.399999999994</v>
      </c>
      <c r="I525" s="448" t="s">
        <v>107</v>
      </c>
      <c r="J525" s="448" t="s">
        <v>48</v>
      </c>
      <c r="K525" s="451">
        <v>46153</v>
      </c>
      <c r="L525" s="448" t="s">
        <v>3905</v>
      </c>
      <c r="M525" s="448" t="s">
        <v>3324</v>
      </c>
    </row>
    <row r="526" spans="1:13" ht="56">
      <c r="A526" s="448">
        <v>525</v>
      </c>
      <c r="B526" s="448" t="s">
        <v>3911</v>
      </c>
      <c r="C526" s="448" t="s">
        <v>3452</v>
      </c>
      <c r="D526" s="448" t="s">
        <v>3901</v>
      </c>
      <c r="E526" s="448">
        <v>15</v>
      </c>
      <c r="F526" s="448" t="s">
        <v>1458</v>
      </c>
      <c r="G526" s="448" t="s">
        <v>3647</v>
      </c>
      <c r="H526" s="449">
        <v>7247.85</v>
      </c>
      <c r="I526" s="448" t="s">
        <v>107</v>
      </c>
      <c r="J526" s="448" t="s">
        <v>48</v>
      </c>
      <c r="K526" s="451">
        <v>46153</v>
      </c>
      <c r="L526" s="448" t="s">
        <v>3905</v>
      </c>
      <c r="M526" s="448" t="s">
        <v>3324</v>
      </c>
    </row>
    <row r="527" spans="1:13" ht="56">
      <c r="A527" s="448">
        <v>526</v>
      </c>
      <c r="B527" s="448" t="s">
        <v>3912</v>
      </c>
      <c r="C527" s="448" t="s">
        <v>3452</v>
      </c>
      <c r="D527" s="448" t="s">
        <v>3901</v>
      </c>
      <c r="E527" s="448">
        <v>30</v>
      </c>
      <c r="F527" s="448" t="s">
        <v>1458</v>
      </c>
      <c r="G527" s="448" t="s">
        <v>3647</v>
      </c>
      <c r="H527" s="449">
        <v>10212.9</v>
      </c>
      <c r="I527" s="448" t="s">
        <v>107</v>
      </c>
      <c r="J527" s="448" t="s">
        <v>48</v>
      </c>
      <c r="K527" s="451">
        <v>46153</v>
      </c>
      <c r="L527" s="448" t="s">
        <v>3905</v>
      </c>
      <c r="M527" s="448" t="s">
        <v>3324</v>
      </c>
    </row>
    <row r="528" spans="1:13" ht="56">
      <c r="A528" s="448">
        <v>527</v>
      </c>
      <c r="B528" s="448" t="s">
        <v>3913</v>
      </c>
      <c r="C528" s="448" t="s">
        <v>3452</v>
      </c>
      <c r="D528" s="448" t="s">
        <v>3901</v>
      </c>
      <c r="E528" s="448">
        <v>15</v>
      </c>
      <c r="F528" s="448" t="s">
        <v>1458</v>
      </c>
      <c r="G528" s="448" t="s">
        <v>3647</v>
      </c>
      <c r="H528" s="449">
        <v>5353.65</v>
      </c>
      <c r="I528" s="448" t="s">
        <v>107</v>
      </c>
      <c r="J528" s="448" t="s">
        <v>48</v>
      </c>
      <c r="K528" s="451">
        <v>46153</v>
      </c>
      <c r="L528" s="448" t="s">
        <v>3905</v>
      </c>
      <c r="M528" s="448" t="s">
        <v>3324</v>
      </c>
    </row>
    <row r="529" spans="1:13" ht="56">
      <c r="A529" s="448">
        <v>528</v>
      </c>
      <c r="B529" s="448" t="s">
        <v>3914</v>
      </c>
      <c r="C529" s="448" t="s">
        <v>3452</v>
      </c>
      <c r="D529" s="448" t="s">
        <v>3901</v>
      </c>
      <c r="E529" s="448">
        <v>15</v>
      </c>
      <c r="F529" s="448" t="s">
        <v>1458</v>
      </c>
      <c r="G529" s="448" t="s">
        <v>3647</v>
      </c>
      <c r="H529" s="449">
        <v>6012.45</v>
      </c>
      <c r="I529" s="448" t="s">
        <v>107</v>
      </c>
      <c r="J529" s="448" t="s">
        <v>48</v>
      </c>
      <c r="K529" s="451">
        <v>46153</v>
      </c>
      <c r="L529" s="448" t="s">
        <v>3905</v>
      </c>
      <c r="M529" s="448" t="s">
        <v>3324</v>
      </c>
    </row>
    <row r="530" spans="1:13" ht="56">
      <c r="A530" s="448">
        <v>529</v>
      </c>
      <c r="B530" s="448" t="s">
        <v>3915</v>
      </c>
      <c r="C530" s="448" t="s">
        <v>3452</v>
      </c>
      <c r="D530" s="448" t="s">
        <v>3901</v>
      </c>
      <c r="E530" s="448">
        <v>15</v>
      </c>
      <c r="F530" s="448" t="s">
        <v>1458</v>
      </c>
      <c r="G530" s="448" t="s">
        <v>3647</v>
      </c>
      <c r="H530" s="449">
        <v>6012.45</v>
      </c>
      <c r="I530" s="448" t="s">
        <v>107</v>
      </c>
      <c r="J530" s="448" t="s">
        <v>48</v>
      </c>
      <c r="K530" s="451">
        <v>46153</v>
      </c>
      <c r="L530" s="448" t="s">
        <v>3905</v>
      </c>
      <c r="M530" s="448" t="s">
        <v>3324</v>
      </c>
    </row>
    <row r="531" spans="1:13" ht="56">
      <c r="A531" s="448">
        <v>530</v>
      </c>
      <c r="B531" s="448" t="s">
        <v>3916</v>
      </c>
      <c r="C531" s="448" t="s">
        <v>3452</v>
      </c>
      <c r="D531" s="448" t="s">
        <v>3901</v>
      </c>
      <c r="E531" s="448">
        <v>40</v>
      </c>
      <c r="F531" s="448" t="s">
        <v>1458</v>
      </c>
      <c r="G531" s="448" t="s">
        <v>3647</v>
      </c>
      <c r="H531" s="449">
        <v>19327.599999999999</v>
      </c>
      <c r="I531" s="448" t="s">
        <v>107</v>
      </c>
      <c r="J531" s="448" t="s">
        <v>48</v>
      </c>
      <c r="K531" s="451">
        <v>46153</v>
      </c>
      <c r="L531" s="448" t="s">
        <v>3905</v>
      </c>
      <c r="M531" s="448" t="s">
        <v>3324</v>
      </c>
    </row>
    <row r="532" spans="1:13" ht="56">
      <c r="A532" s="448">
        <v>531</v>
      </c>
      <c r="B532" s="448" t="s">
        <v>3917</v>
      </c>
      <c r="C532" s="448" t="s">
        <v>3452</v>
      </c>
      <c r="D532" s="448" t="s">
        <v>3901</v>
      </c>
      <c r="E532" s="448">
        <v>15</v>
      </c>
      <c r="F532" s="448" t="s">
        <v>1458</v>
      </c>
      <c r="G532" s="448" t="s">
        <v>3647</v>
      </c>
      <c r="H532" s="449">
        <v>6424.35</v>
      </c>
      <c r="I532" s="448" t="s">
        <v>107</v>
      </c>
      <c r="J532" s="448" t="s">
        <v>48</v>
      </c>
      <c r="K532" s="451">
        <v>46153</v>
      </c>
      <c r="L532" s="448" t="s">
        <v>3905</v>
      </c>
      <c r="M532" s="448" t="s">
        <v>3324</v>
      </c>
    </row>
    <row r="533" spans="1:13" ht="56">
      <c r="A533" s="448">
        <v>532</v>
      </c>
      <c r="B533" s="448" t="s">
        <v>3918</v>
      </c>
      <c r="C533" s="448" t="s">
        <v>3452</v>
      </c>
      <c r="D533" s="448" t="s">
        <v>3901</v>
      </c>
      <c r="E533" s="448">
        <v>15</v>
      </c>
      <c r="F533" s="448" t="s">
        <v>1458</v>
      </c>
      <c r="G533" s="448" t="s">
        <v>3647</v>
      </c>
      <c r="H533" s="449">
        <v>5600.55</v>
      </c>
      <c r="I533" s="448" t="s">
        <v>107</v>
      </c>
      <c r="J533" s="448" t="s">
        <v>48</v>
      </c>
      <c r="K533" s="451">
        <v>46153</v>
      </c>
      <c r="L533" s="448" t="s">
        <v>3905</v>
      </c>
      <c r="M533" s="448" t="s">
        <v>3324</v>
      </c>
    </row>
    <row r="534" spans="1:13" ht="56">
      <c r="A534" s="448">
        <v>533</v>
      </c>
      <c r="B534" s="448" t="s">
        <v>3919</v>
      </c>
      <c r="C534" s="448" t="s">
        <v>3452</v>
      </c>
      <c r="D534" s="448" t="s">
        <v>3901</v>
      </c>
      <c r="E534" s="448">
        <v>15</v>
      </c>
      <c r="F534" s="448" t="s">
        <v>1458</v>
      </c>
      <c r="G534" s="448" t="s">
        <v>3647</v>
      </c>
      <c r="H534" s="449">
        <v>5600.55</v>
      </c>
      <c r="I534" s="448" t="s">
        <v>107</v>
      </c>
      <c r="J534" s="448" t="s">
        <v>48</v>
      </c>
      <c r="K534" s="451">
        <v>46153</v>
      </c>
      <c r="L534" s="448" t="s">
        <v>3905</v>
      </c>
      <c r="M534" s="448" t="s">
        <v>3324</v>
      </c>
    </row>
    <row r="535" spans="1:13" ht="56">
      <c r="A535" s="448">
        <v>534</v>
      </c>
      <c r="B535" s="448" t="s">
        <v>3920</v>
      </c>
      <c r="C535" s="448" t="s">
        <v>3452</v>
      </c>
      <c r="D535" s="448" t="s">
        <v>3901</v>
      </c>
      <c r="E535" s="448">
        <v>15</v>
      </c>
      <c r="F535" s="448" t="s">
        <v>1458</v>
      </c>
      <c r="G535" s="448" t="s">
        <v>3647</v>
      </c>
      <c r="H535" s="449">
        <v>10707</v>
      </c>
      <c r="I535" s="448" t="s">
        <v>107</v>
      </c>
      <c r="J535" s="448" t="s">
        <v>48</v>
      </c>
      <c r="K535" s="451">
        <v>46153</v>
      </c>
      <c r="L535" s="448" t="s">
        <v>3905</v>
      </c>
      <c r="M535" s="448" t="s">
        <v>3324</v>
      </c>
    </row>
    <row r="536" spans="1:13" ht="56">
      <c r="A536" s="448">
        <v>535</v>
      </c>
      <c r="B536" s="448" t="s">
        <v>3921</v>
      </c>
      <c r="C536" s="448" t="s">
        <v>3452</v>
      </c>
      <c r="D536" s="448" t="s">
        <v>3901</v>
      </c>
      <c r="E536" s="448">
        <v>15</v>
      </c>
      <c r="F536" s="448" t="s">
        <v>1458</v>
      </c>
      <c r="G536" s="448" t="s">
        <v>3647</v>
      </c>
      <c r="H536" s="449">
        <v>21002.400000000001</v>
      </c>
      <c r="I536" s="448" t="s">
        <v>107</v>
      </c>
      <c r="J536" s="448" t="s">
        <v>48</v>
      </c>
      <c r="K536" s="451">
        <v>46153</v>
      </c>
      <c r="L536" s="448" t="s">
        <v>3905</v>
      </c>
      <c r="M536" s="448" t="s">
        <v>3324</v>
      </c>
    </row>
    <row r="537" spans="1:13" ht="56">
      <c r="A537" s="448">
        <v>536</v>
      </c>
      <c r="B537" s="448" t="s">
        <v>3922</v>
      </c>
      <c r="C537" s="448" t="s">
        <v>3452</v>
      </c>
      <c r="D537" s="448" t="s">
        <v>3901</v>
      </c>
      <c r="E537" s="448">
        <v>15</v>
      </c>
      <c r="F537" s="448" t="s">
        <v>1458</v>
      </c>
      <c r="G537" s="448" t="s">
        <v>3647</v>
      </c>
      <c r="H537" s="449">
        <v>19108.2</v>
      </c>
      <c r="I537" s="448" t="s">
        <v>107</v>
      </c>
      <c r="J537" s="448" t="s">
        <v>48</v>
      </c>
      <c r="K537" s="451">
        <v>46153</v>
      </c>
      <c r="L537" s="448" t="s">
        <v>3905</v>
      </c>
      <c r="M537" s="448" t="s">
        <v>3324</v>
      </c>
    </row>
    <row r="538" spans="1:13" ht="56">
      <c r="A538" s="448">
        <v>537</v>
      </c>
      <c r="B538" s="448" t="s">
        <v>3923</v>
      </c>
      <c r="C538" s="448" t="s">
        <v>3452</v>
      </c>
      <c r="D538" s="448" t="s">
        <v>3901</v>
      </c>
      <c r="E538" s="448">
        <v>15</v>
      </c>
      <c r="F538" s="448" t="s">
        <v>1458</v>
      </c>
      <c r="G538" s="448" t="s">
        <v>3647</v>
      </c>
      <c r="H538" s="449">
        <v>20178.900000000001</v>
      </c>
      <c r="I538" s="448" t="s">
        <v>107</v>
      </c>
      <c r="J538" s="448" t="s">
        <v>48</v>
      </c>
      <c r="K538" s="451">
        <v>46153</v>
      </c>
      <c r="L538" s="448" t="s">
        <v>3905</v>
      </c>
      <c r="M538" s="448" t="s">
        <v>3324</v>
      </c>
    </row>
    <row r="539" spans="1:13" ht="56">
      <c r="A539" s="448">
        <v>538</v>
      </c>
      <c r="B539" s="448" t="s">
        <v>3924</v>
      </c>
      <c r="C539" s="448" t="s">
        <v>3452</v>
      </c>
      <c r="D539" s="448" t="s">
        <v>3901</v>
      </c>
      <c r="E539" s="448">
        <v>20</v>
      </c>
      <c r="F539" s="448" t="s">
        <v>1458</v>
      </c>
      <c r="G539" s="448" t="s">
        <v>3647</v>
      </c>
      <c r="H539" s="449">
        <v>7138.2</v>
      </c>
      <c r="I539" s="448" t="s">
        <v>107</v>
      </c>
      <c r="J539" s="448" t="s">
        <v>48</v>
      </c>
      <c r="K539" s="451">
        <v>46153</v>
      </c>
      <c r="L539" s="448" t="s">
        <v>3905</v>
      </c>
      <c r="M539" s="448" t="s">
        <v>3324</v>
      </c>
    </row>
    <row r="540" spans="1:13" ht="70">
      <c r="A540" s="448">
        <v>539</v>
      </c>
      <c r="B540" s="448" t="s">
        <v>3925</v>
      </c>
      <c r="C540" s="448" t="s">
        <v>3452</v>
      </c>
      <c r="D540" s="448" t="s">
        <v>3901</v>
      </c>
      <c r="E540" s="448">
        <v>15</v>
      </c>
      <c r="F540" s="448" t="s">
        <v>1458</v>
      </c>
      <c r="G540" s="448" t="s">
        <v>3647</v>
      </c>
      <c r="H540" s="449">
        <v>6259.65</v>
      </c>
      <c r="I540" s="448" t="s">
        <v>107</v>
      </c>
      <c r="J540" s="448" t="s">
        <v>48</v>
      </c>
      <c r="K540" s="451">
        <v>46153</v>
      </c>
      <c r="L540" s="448" t="s">
        <v>3905</v>
      </c>
      <c r="M540" s="448" t="s">
        <v>3324</v>
      </c>
    </row>
    <row r="541" spans="1:13" ht="56">
      <c r="A541" s="448">
        <v>540</v>
      </c>
      <c r="B541" s="448" t="s">
        <v>3926</v>
      </c>
      <c r="C541" s="448" t="s">
        <v>3452</v>
      </c>
      <c r="D541" s="448" t="s">
        <v>3901</v>
      </c>
      <c r="E541" s="448">
        <v>15</v>
      </c>
      <c r="F541" s="448" t="s">
        <v>1458</v>
      </c>
      <c r="G541" s="448" t="s">
        <v>3647</v>
      </c>
      <c r="H541" s="449">
        <v>4612.3500000000004</v>
      </c>
      <c r="I541" s="448" t="s">
        <v>107</v>
      </c>
      <c r="J541" s="448" t="s">
        <v>48</v>
      </c>
      <c r="K541" s="451">
        <v>46153</v>
      </c>
      <c r="L541" s="448" t="s">
        <v>3905</v>
      </c>
      <c r="M541" s="448" t="s">
        <v>3324</v>
      </c>
    </row>
    <row r="542" spans="1:13" ht="56">
      <c r="A542" s="448">
        <v>541</v>
      </c>
      <c r="B542" s="448" t="s">
        <v>3927</v>
      </c>
      <c r="C542" s="448" t="s">
        <v>3452</v>
      </c>
      <c r="D542" s="448" t="s">
        <v>3901</v>
      </c>
      <c r="E542" s="448">
        <v>15</v>
      </c>
      <c r="F542" s="448" t="s">
        <v>1458</v>
      </c>
      <c r="G542" s="448" t="s">
        <v>3647</v>
      </c>
      <c r="H542" s="449">
        <v>4941.75</v>
      </c>
      <c r="I542" s="448" t="s">
        <v>107</v>
      </c>
      <c r="J542" s="448" t="s">
        <v>48</v>
      </c>
      <c r="K542" s="451">
        <v>46153</v>
      </c>
      <c r="L542" s="448" t="s">
        <v>3905</v>
      </c>
      <c r="M542" s="448" t="s">
        <v>3324</v>
      </c>
    </row>
    <row r="543" spans="1:13" ht="56">
      <c r="A543" s="448">
        <v>542</v>
      </c>
      <c r="B543" s="448" t="s">
        <v>3928</v>
      </c>
      <c r="C543" s="448" t="s">
        <v>3452</v>
      </c>
      <c r="D543" s="448" t="s">
        <v>3901</v>
      </c>
      <c r="E543" s="448">
        <v>15</v>
      </c>
      <c r="F543" s="448" t="s">
        <v>1458</v>
      </c>
      <c r="G543" s="448" t="s">
        <v>3647</v>
      </c>
      <c r="H543" s="449">
        <v>4282.95</v>
      </c>
      <c r="I543" s="448" t="s">
        <v>107</v>
      </c>
      <c r="J543" s="448" t="s">
        <v>48</v>
      </c>
      <c r="K543" s="451">
        <v>46153</v>
      </c>
      <c r="L543" s="448" t="s">
        <v>3905</v>
      </c>
      <c r="M543" s="448" t="s">
        <v>3324</v>
      </c>
    </row>
    <row r="544" spans="1:13" ht="56">
      <c r="A544" s="448">
        <v>543</v>
      </c>
      <c r="B544" s="448" t="s">
        <v>3929</v>
      </c>
      <c r="C544" s="448" t="s">
        <v>3452</v>
      </c>
      <c r="D544" s="448" t="s">
        <v>3901</v>
      </c>
      <c r="E544" s="448">
        <v>15</v>
      </c>
      <c r="F544" s="448" t="s">
        <v>1458</v>
      </c>
      <c r="G544" s="448" t="s">
        <v>3647</v>
      </c>
      <c r="H544" s="449">
        <v>11860.2</v>
      </c>
      <c r="I544" s="448" t="s">
        <v>107</v>
      </c>
      <c r="J544" s="448" t="s">
        <v>48</v>
      </c>
      <c r="K544" s="451">
        <v>46153</v>
      </c>
      <c r="L544" s="448" t="s">
        <v>3905</v>
      </c>
      <c r="M544" s="448" t="s">
        <v>3324</v>
      </c>
    </row>
    <row r="545" spans="1:13" ht="56">
      <c r="A545" s="448">
        <v>544</v>
      </c>
      <c r="B545" s="448" t="s">
        <v>3930</v>
      </c>
      <c r="C545" s="448" t="s">
        <v>3452</v>
      </c>
      <c r="D545" s="448" t="s">
        <v>3901</v>
      </c>
      <c r="E545" s="448">
        <v>15</v>
      </c>
      <c r="F545" s="448" t="s">
        <v>1458</v>
      </c>
      <c r="G545" s="448" t="s">
        <v>3647</v>
      </c>
      <c r="H545" s="449">
        <v>10212.9</v>
      </c>
      <c r="I545" s="448" t="s">
        <v>107</v>
      </c>
      <c r="J545" s="448" t="s">
        <v>48</v>
      </c>
      <c r="K545" s="451">
        <v>46153</v>
      </c>
      <c r="L545" s="448" t="s">
        <v>3905</v>
      </c>
      <c r="M545" s="448" t="s">
        <v>3324</v>
      </c>
    </row>
    <row r="546" spans="1:13" ht="70">
      <c r="A546" s="448">
        <v>545</v>
      </c>
      <c r="B546" s="448" t="s">
        <v>3931</v>
      </c>
      <c r="C546" s="448" t="s">
        <v>3452</v>
      </c>
      <c r="D546" s="448" t="s">
        <v>3901</v>
      </c>
      <c r="E546" s="448">
        <v>15</v>
      </c>
      <c r="F546" s="448" t="s">
        <v>1458</v>
      </c>
      <c r="G546" s="448" t="s">
        <v>3647</v>
      </c>
      <c r="H546" s="449">
        <v>19767</v>
      </c>
      <c r="I546" s="448" t="s">
        <v>107</v>
      </c>
      <c r="J546" s="448" t="s">
        <v>48</v>
      </c>
      <c r="K546" s="451">
        <v>46153</v>
      </c>
      <c r="L546" s="448" t="s">
        <v>3905</v>
      </c>
      <c r="M546" s="448" t="s">
        <v>3324</v>
      </c>
    </row>
    <row r="547" spans="1:13" ht="56">
      <c r="A547" s="448">
        <v>546</v>
      </c>
      <c r="B547" s="448" t="s">
        <v>3932</v>
      </c>
      <c r="C547" s="448" t="s">
        <v>3452</v>
      </c>
      <c r="D547" s="448" t="s">
        <v>3901</v>
      </c>
      <c r="E547" s="448">
        <v>10</v>
      </c>
      <c r="F547" s="448" t="s">
        <v>1458</v>
      </c>
      <c r="G547" s="448" t="s">
        <v>3647</v>
      </c>
      <c r="H547" s="449">
        <v>27580.5</v>
      </c>
      <c r="I547" s="448" t="s">
        <v>107</v>
      </c>
      <c r="J547" s="448" t="s">
        <v>48</v>
      </c>
      <c r="K547" s="451">
        <v>46153</v>
      </c>
      <c r="L547" s="448" t="s">
        <v>3905</v>
      </c>
      <c r="M547" s="448" t="s">
        <v>3324</v>
      </c>
    </row>
    <row r="548" spans="1:13" ht="70">
      <c r="A548" s="448">
        <v>547</v>
      </c>
      <c r="B548" s="448" t="s">
        <v>3933</v>
      </c>
      <c r="C548" s="448" t="s">
        <v>3452</v>
      </c>
      <c r="D548" s="448" t="s">
        <v>3901</v>
      </c>
      <c r="E548" s="448">
        <v>20</v>
      </c>
      <c r="F548" s="448" t="s">
        <v>1458</v>
      </c>
      <c r="G548" s="448" t="s">
        <v>3647</v>
      </c>
      <c r="H548" s="449">
        <v>5710.6</v>
      </c>
      <c r="I548" s="448" t="s">
        <v>107</v>
      </c>
      <c r="J548" s="448" t="s">
        <v>48</v>
      </c>
      <c r="K548" s="451">
        <v>46153</v>
      </c>
      <c r="L548" s="448" t="s">
        <v>3905</v>
      </c>
      <c r="M548" s="448" t="s">
        <v>3324</v>
      </c>
    </row>
    <row r="549" spans="1:13" ht="56">
      <c r="A549" s="448">
        <v>548</v>
      </c>
      <c r="B549" s="448" t="s">
        <v>3934</v>
      </c>
      <c r="C549" s="448" t="s">
        <v>3452</v>
      </c>
      <c r="D549" s="448" t="s">
        <v>3901</v>
      </c>
      <c r="E549" s="448">
        <v>20</v>
      </c>
      <c r="F549" s="448" t="s">
        <v>1458</v>
      </c>
      <c r="G549" s="448" t="s">
        <v>3647</v>
      </c>
      <c r="H549" s="449">
        <v>7907</v>
      </c>
      <c r="I549" s="448" t="s">
        <v>107</v>
      </c>
      <c r="J549" s="448" t="s">
        <v>48</v>
      </c>
      <c r="K549" s="451">
        <v>46153</v>
      </c>
      <c r="L549" s="448" t="s">
        <v>3905</v>
      </c>
      <c r="M549" s="448" t="s">
        <v>3324</v>
      </c>
    </row>
    <row r="550" spans="1:13" ht="56">
      <c r="A550" s="448">
        <v>549</v>
      </c>
      <c r="B550" s="448" t="s">
        <v>3935</v>
      </c>
      <c r="C550" s="448" t="s">
        <v>3452</v>
      </c>
      <c r="D550" s="448" t="s">
        <v>3901</v>
      </c>
      <c r="E550" s="448">
        <v>6</v>
      </c>
      <c r="F550" s="448" t="s">
        <v>1458</v>
      </c>
      <c r="G550" s="448" t="s">
        <v>3647</v>
      </c>
      <c r="H550" s="449">
        <v>3030.96</v>
      </c>
      <c r="I550" s="448" t="s">
        <v>107</v>
      </c>
      <c r="J550" s="448" t="s">
        <v>48</v>
      </c>
      <c r="K550" s="451">
        <v>46153</v>
      </c>
      <c r="L550" s="448" t="s">
        <v>3905</v>
      </c>
      <c r="M550" s="448" t="s">
        <v>3324</v>
      </c>
    </row>
    <row r="551" spans="1:13" ht="70">
      <c r="A551" s="448">
        <v>550</v>
      </c>
      <c r="B551" s="448" t="s">
        <v>3936</v>
      </c>
      <c r="C551" s="448" t="s">
        <v>3452</v>
      </c>
      <c r="D551" s="448" t="s">
        <v>3901</v>
      </c>
      <c r="E551" s="448">
        <v>15</v>
      </c>
      <c r="F551" s="448" t="s">
        <v>1458</v>
      </c>
      <c r="G551" s="448" t="s">
        <v>3647</v>
      </c>
      <c r="H551" s="449">
        <v>8895.15</v>
      </c>
      <c r="I551" s="448" t="s">
        <v>107</v>
      </c>
      <c r="J551" s="448" t="s">
        <v>48</v>
      </c>
      <c r="K551" s="451">
        <v>46153</v>
      </c>
      <c r="L551" s="448" t="s">
        <v>3905</v>
      </c>
      <c r="M551" s="448" t="s">
        <v>3324</v>
      </c>
    </row>
    <row r="552" spans="1:13" ht="70">
      <c r="A552" s="448">
        <v>551</v>
      </c>
      <c r="B552" s="448" t="s">
        <v>3937</v>
      </c>
      <c r="C552" s="448" t="s">
        <v>3452</v>
      </c>
      <c r="D552" s="448" t="s">
        <v>3901</v>
      </c>
      <c r="E552" s="448">
        <v>15</v>
      </c>
      <c r="F552" s="448" t="s">
        <v>1458</v>
      </c>
      <c r="G552" s="448" t="s">
        <v>3647</v>
      </c>
      <c r="H552" s="449">
        <v>23061.599999999999</v>
      </c>
      <c r="I552" s="448" t="s">
        <v>107</v>
      </c>
      <c r="J552" s="448" t="s">
        <v>48</v>
      </c>
      <c r="K552" s="451">
        <v>46153</v>
      </c>
      <c r="L552" s="448" t="s">
        <v>3905</v>
      </c>
      <c r="M552" s="448" t="s">
        <v>3324</v>
      </c>
    </row>
    <row r="553" spans="1:13" ht="70">
      <c r="A553" s="448">
        <v>552</v>
      </c>
      <c r="B553" s="448" t="s">
        <v>3938</v>
      </c>
      <c r="C553" s="448" t="s">
        <v>3452</v>
      </c>
      <c r="D553" s="448" t="s">
        <v>3901</v>
      </c>
      <c r="E553" s="448">
        <v>15</v>
      </c>
      <c r="F553" s="448" t="s">
        <v>1458</v>
      </c>
      <c r="G553" s="448" t="s">
        <v>3647</v>
      </c>
      <c r="H553" s="449">
        <v>13178.1</v>
      </c>
      <c r="I553" s="448" t="s">
        <v>107</v>
      </c>
      <c r="J553" s="448" t="s">
        <v>48</v>
      </c>
      <c r="K553" s="451">
        <v>46153</v>
      </c>
      <c r="L553" s="448" t="s">
        <v>3905</v>
      </c>
      <c r="M553" s="448" t="s">
        <v>3324</v>
      </c>
    </row>
    <row r="554" spans="1:13" ht="70">
      <c r="A554" s="448">
        <v>553</v>
      </c>
      <c r="B554" s="448" t="s">
        <v>3939</v>
      </c>
      <c r="C554" s="448" t="s">
        <v>3452</v>
      </c>
      <c r="D554" s="448" t="s">
        <v>3901</v>
      </c>
      <c r="E554" s="448">
        <v>15</v>
      </c>
      <c r="F554" s="448" t="s">
        <v>1458</v>
      </c>
      <c r="G554" s="448" t="s">
        <v>3647</v>
      </c>
      <c r="H554" s="449">
        <v>13178.1</v>
      </c>
      <c r="I554" s="448" t="s">
        <v>107</v>
      </c>
      <c r="J554" s="448" t="s">
        <v>48</v>
      </c>
      <c r="K554" s="451">
        <v>46153</v>
      </c>
      <c r="L554" s="448" t="s">
        <v>3905</v>
      </c>
      <c r="M554" s="448" t="s">
        <v>3324</v>
      </c>
    </row>
    <row r="555" spans="1:13" ht="70">
      <c r="A555" s="448">
        <v>554</v>
      </c>
      <c r="B555" s="448" t="s">
        <v>3940</v>
      </c>
      <c r="C555" s="448" t="s">
        <v>3452</v>
      </c>
      <c r="D555" s="448" t="s">
        <v>3901</v>
      </c>
      <c r="E555" s="448">
        <v>30</v>
      </c>
      <c r="F555" s="448" t="s">
        <v>1458</v>
      </c>
      <c r="G555" s="448" t="s">
        <v>3647</v>
      </c>
      <c r="H555" s="449">
        <v>112013.1</v>
      </c>
      <c r="I555" s="448" t="s">
        <v>107</v>
      </c>
      <c r="J555" s="448" t="s">
        <v>48</v>
      </c>
      <c r="K555" s="451">
        <v>46153</v>
      </c>
      <c r="L555" s="448" t="s">
        <v>3905</v>
      </c>
      <c r="M555" s="448" t="s">
        <v>3324</v>
      </c>
    </row>
    <row r="556" spans="1:13" ht="70">
      <c r="A556" s="448">
        <v>555</v>
      </c>
      <c r="B556" s="448" t="s">
        <v>3941</v>
      </c>
      <c r="C556" s="448" t="s">
        <v>3452</v>
      </c>
      <c r="D556" s="448" t="s">
        <v>3901</v>
      </c>
      <c r="E556" s="448">
        <v>15</v>
      </c>
      <c r="F556" s="448" t="s">
        <v>1458</v>
      </c>
      <c r="G556" s="448" t="s">
        <v>3647</v>
      </c>
      <c r="H556" s="449">
        <v>11695.5</v>
      </c>
      <c r="I556" s="448" t="s">
        <v>107</v>
      </c>
      <c r="J556" s="448" t="s">
        <v>48</v>
      </c>
      <c r="K556" s="451">
        <v>46153</v>
      </c>
      <c r="L556" s="448" t="s">
        <v>3905</v>
      </c>
      <c r="M556" s="448" t="s">
        <v>3324</v>
      </c>
    </row>
    <row r="557" spans="1:13" ht="98">
      <c r="A557" s="448">
        <v>556</v>
      </c>
      <c r="B557" s="448" t="s">
        <v>3942</v>
      </c>
      <c r="C557" s="448" t="s">
        <v>3452</v>
      </c>
      <c r="D557" s="448" t="s">
        <v>3459</v>
      </c>
      <c r="E557" s="448">
        <v>720</v>
      </c>
      <c r="F557" s="448" t="s">
        <v>501</v>
      </c>
      <c r="G557" s="448" t="s">
        <v>3943</v>
      </c>
      <c r="H557" s="449">
        <v>1952.71</v>
      </c>
      <c r="I557" s="448" t="s">
        <v>107</v>
      </c>
      <c r="J557" s="448" t="s">
        <v>48</v>
      </c>
      <c r="K557" s="451">
        <v>46157</v>
      </c>
      <c r="L557" s="448" t="s">
        <v>3944</v>
      </c>
      <c r="M557" s="448" t="s">
        <v>3324</v>
      </c>
    </row>
    <row r="558" spans="1:13" ht="70">
      <c r="A558" s="448">
        <v>557</v>
      </c>
      <c r="B558" s="448" t="s">
        <v>3945</v>
      </c>
      <c r="C558" s="448" t="s">
        <v>3452</v>
      </c>
      <c r="D558" s="448" t="s">
        <v>3459</v>
      </c>
      <c r="E558" s="448">
        <v>240000</v>
      </c>
      <c r="F558" s="448" t="s">
        <v>3462</v>
      </c>
      <c r="G558" s="448" t="s">
        <v>3946</v>
      </c>
      <c r="H558" s="449">
        <v>1293000</v>
      </c>
      <c r="I558" s="448" t="s">
        <v>107</v>
      </c>
      <c r="J558" s="448" t="s">
        <v>48</v>
      </c>
      <c r="K558" s="451">
        <v>46158</v>
      </c>
      <c r="L558" s="448" t="s">
        <v>143</v>
      </c>
      <c r="M558" s="448" t="s">
        <v>3324</v>
      </c>
    </row>
    <row r="559" spans="1:13" ht="70">
      <c r="A559" s="448">
        <v>558</v>
      </c>
      <c r="B559" s="448" t="s">
        <v>3947</v>
      </c>
      <c r="C559" s="448" t="s">
        <v>3452</v>
      </c>
      <c r="D559" s="448" t="s">
        <v>3459</v>
      </c>
      <c r="E559" s="448">
        <v>150000</v>
      </c>
      <c r="F559" s="448" t="s">
        <v>3462</v>
      </c>
      <c r="G559" s="448" t="s">
        <v>3946</v>
      </c>
      <c r="H559" s="449">
        <v>1672200</v>
      </c>
      <c r="I559" s="448" t="s">
        <v>107</v>
      </c>
      <c r="J559" s="448" t="s">
        <v>48</v>
      </c>
      <c r="K559" s="451">
        <v>46158</v>
      </c>
      <c r="L559" s="448" t="s">
        <v>143</v>
      </c>
      <c r="M559" s="448" t="s">
        <v>3324</v>
      </c>
    </row>
    <row r="560" spans="1:13" ht="70">
      <c r="A560" s="448">
        <v>559</v>
      </c>
      <c r="B560" s="448" t="s">
        <v>3948</v>
      </c>
      <c r="C560" s="448" t="s">
        <v>3452</v>
      </c>
      <c r="D560" s="448" t="s">
        <v>3459</v>
      </c>
      <c r="E560" s="448">
        <v>60000</v>
      </c>
      <c r="F560" s="448" t="s">
        <v>3462</v>
      </c>
      <c r="G560" s="448" t="s">
        <v>3946</v>
      </c>
      <c r="H560" s="449">
        <v>360000</v>
      </c>
      <c r="I560" s="448" t="s">
        <v>107</v>
      </c>
      <c r="J560" s="448" t="s">
        <v>48</v>
      </c>
      <c r="K560" s="451">
        <v>46158</v>
      </c>
      <c r="L560" s="448" t="s">
        <v>143</v>
      </c>
      <c r="M560" s="448" t="s">
        <v>3324</v>
      </c>
    </row>
    <row r="561" spans="1:13" ht="70">
      <c r="A561" s="448">
        <v>560</v>
      </c>
      <c r="B561" s="448" t="s">
        <v>3949</v>
      </c>
      <c r="C561" s="448" t="s">
        <v>3452</v>
      </c>
      <c r="D561" s="448" t="s">
        <v>3459</v>
      </c>
      <c r="E561" s="448">
        <v>720000</v>
      </c>
      <c r="F561" s="448" t="s">
        <v>3462</v>
      </c>
      <c r="G561" s="448" t="s">
        <v>3946</v>
      </c>
      <c r="H561" s="449">
        <v>2808000</v>
      </c>
      <c r="I561" s="448" t="s">
        <v>107</v>
      </c>
      <c r="J561" s="448" t="s">
        <v>48</v>
      </c>
      <c r="K561" s="451">
        <v>46158</v>
      </c>
      <c r="L561" s="448" t="s">
        <v>143</v>
      </c>
      <c r="M561" s="448" t="s">
        <v>3324</v>
      </c>
    </row>
    <row r="562" spans="1:13" ht="70">
      <c r="A562" s="448">
        <v>561</v>
      </c>
      <c r="B562" s="448" t="s">
        <v>3950</v>
      </c>
      <c r="C562" s="448" t="s">
        <v>3452</v>
      </c>
      <c r="D562" s="448" t="s">
        <v>3459</v>
      </c>
      <c r="E562" s="448">
        <v>100000</v>
      </c>
      <c r="F562" s="448" t="s">
        <v>3462</v>
      </c>
      <c r="G562" s="448" t="s">
        <v>3946</v>
      </c>
      <c r="H562" s="449">
        <v>623000</v>
      </c>
      <c r="I562" s="448" t="s">
        <v>107</v>
      </c>
      <c r="J562" s="448" t="s">
        <v>48</v>
      </c>
      <c r="K562" s="451">
        <v>46158</v>
      </c>
      <c r="L562" s="448" t="s">
        <v>143</v>
      </c>
      <c r="M562" s="448" t="s">
        <v>3324</v>
      </c>
    </row>
    <row r="563" spans="1:13" ht="70">
      <c r="A563" s="448">
        <v>562</v>
      </c>
      <c r="B563" s="448" t="s">
        <v>3951</v>
      </c>
      <c r="C563" s="448" t="s">
        <v>3452</v>
      </c>
      <c r="D563" s="448" t="s">
        <v>3459</v>
      </c>
      <c r="E563" s="448">
        <v>480000</v>
      </c>
      <c r="F563" s="448" t="s">
        <v>3462</v>
      </c>
      <c r="G563" s="448" t="s">
        <v>3946</v>
      </c>
      <c r="H563" s="449">
        <v>2304000</v>
      </c>
      <c r="I563" s="448" t="s">
        <v>107</v>
      </c>
      <c r="J563" s="448" t="s">
        <v>48</v>
      </c>
      <c r="K563" s="451">
        <v>46158</v>
      </c>
      <c r="L563" s="448" t="s">
        <v>143</v>
      </c>
      <c r="M563" s="448" t="s">
        <v>3324</v>
      </c>
    </row>
    <row r="564" spans="1:13" ht="56">
      <c r="A564" s="448">
        <v>563</v>
      </c>
      <c r="B564" s="448" t="s">
        <v>3952</v>
      </c>
      <c r="C564" s="448" t="s">
        <v>1724</v>
      </c>
      <c r="D564" s="448" t="s">
        <v>3953</v>
      </c>
      <c r="E564" s="448">
        <v>12</v>
      </c>
      <c r="F564" s="448" t="s">
        <v>860</v>
      </c>
      <c r="G564" s="448" t="s">
        <v>3954</v>
      </c>
      <c r="H564" s="449">
        <v>4198.8</v>
      </c>
      <c r="I564" s="448" t="s">
        <v>143</v>
      </c>
      <c r="J564" s="448" t="s">
        <v>48</v>
      </c>
      <c r="K564" s="451">
        <v>46162</v>
      </c>
      <c r="L564" s="448" t="s">
        <v>143</v>
      </c>
      <c r="M564" s="448" t="s">
        <v>3324</v>
      </c>
    </row>
    <row r="565" spans="1:13" ht="42">
      <c r="A565" s="448">
        <v>564</v>
      </c>
      <c r="B565" s="448" t="s">
        <v>3955</v>
      </c>
      <c r="C565" s="448" t="s">
        <v>1724</v>
      </c>
      <c r="D565" s="448" t="s">
        <v>3956</v>
      </c>
      <c r="E565" s="448">
        <v>1800</v>
      </c>
      <c r="F565" s="448" t="s">
        <v>3674</v>
      </c>
      <c r="G565" s="448" t="s">
        <v>3954</v>
      </c>
      <c r="H565" s="449">
        <v>2466</v>
      </c>
      <c r="I565" s="448" t="s">
        <v>143</v>
      </c>
      <c r="J565" s="448" t="s">
        <v>48</v>
      </c>
      <c r="K565" s="451">
        <v>46162</v>
      </c>
      <c r="L565" s="448" t="s">
        <v>143</v>
      </c>
      <c r="M565" s="448" t="s">
        <v>3324</v>
      </c>
    </row>
    <row r="566" spans="1:13" ht="42">
      <c r="A566" s="448">
        <v>565</v>
      </c>
      <c r="B566" s="448" t="s">
        <v>3957</v>
      </c>
      <c r="C566" s="448" t="s">
        <v>1724</v>
      </c>
      <c r="D566" s="448" t="s">
        <v>3956</v>
      </c>
      <c r="E566" s="448">
        <v>1200</v>
      </c>
      <c r="F566" s="448" t="s">
        <v>3674</v>
      </c>
      <c r="G566" s="448" t="s">
        <v>3954</v>
      </c>
      <c r="H566" s="449">
        <v>1656</v>
      </c>
      <c r="I566" s="448" t="s">
        <v>143</v>
      </c>
      <c r="J566" s="448" t="s">
        <v>48</v>
      </c>
      <c r="K566" s="451">
        <v>46162</v>
      </c>
      <c r="L566" s="448" t="s">
        <v>143</v>
      </c>
      <c r="M566" s="448" t="s">
        <v>3324</v>
      </c>
    </row>
    <row r="567" spans="1:13" ht="42">
      <c r="A567" s="448">
        <v>566</v>
      </c>
      <c r="B567" s="448" t="s">
        <v>3958</v>
      </c>
      <c r="C567" s="448" t="s">
        <v>1724</v>
      </c>
      <c r="D567" s="448" t="s">
        <v>3956</v>
      </c>
      <c r="E567" s="448">
        <v>1400</v>
      </c>
      <c r="F567" s="448" t="s">
        <v>3674</v>
      </c>
      <c r="G567" s="448" t="s">
        <v>3954</v>
      </c>
      <c r="H567" s="449">
        <v>6300</v>
      </c>
      <c r="I567" s="448" t="s">
        <v>143</v>
      </c>
      <c r="J567" s="448" t="s">
        <v>48</v>
      </c>
      <c r="K567" s="451">
        <v>46162</v>
      </c>
      <c r="L567" s="448" t="s">
        <v>143</v>
      </c>
      <c r="M567" s="448" t="s">
        <v>3324</v>
      </c>
    </row>
    <row r="568" spans="1:13" ht="42">
      <c r="A568" s="448">
        <v>567</v>
      </c>
      <c r="B568" s="448" t="s">
        <v>3959</v>
      </c>
      <c r="C568" s="448" t="s">
        <v>1724</v>
      </c>
      <c r="D568" s="448" t="s">
        <v>3956</v>
      </c>
      <c r="E568" s="448">
        <v>1400</v>
      </c>
      <c r="F568" s="448" t="s">
        <v>3674</v>
      </c>
      <c r="G568" s="448" t="s">
        <v>3954</v>
      </c>
      <c r="H568" s="449">
        <v>6300</v>
      </c>
      <c r="I568" s="448" t="s">
        <v>143</v>
      </c>
      <c r="J568" s="448" t="s">
        <v>48</v>
      </c>
      <c r="K568" s="451">
        <v>46162</v>
      </c>
      <c r="L568" s="448" t="s">
        <v>143</v>
      </c>
      <c r="M568" s="448" t="s">
        <v>3324</v>
      </c>
    </row>
    <row r="569" spans="1:13" ht="42">
      <c r="A569" s="448">
        <v>568</v>
      </c>
      <c r="B569" s="448" t="s">
        <v>3960</v>
      </c>
      <c r="C569" s="448" t="s">
        <v>1724</v>
      </c>
      <c r="D569" s="448" t="s">
        <v>3956</v>
      </c>
      <c r="E569" s="448">
        <v>600</v>
      </c>
      <c r="F569" s="448" t="s">
        <v>3678</v>
      </c>
      <c r="G569" s="448" t="s">
        <v>3954</v>
      </c>
      <c r="H569" s="449">
        <v>70326</v>
      </c>
      <c r="I569" s="448" t="s">
        <v>143</v>
      </c>
      <c r="J569" s="448" t="s">
        <v>48</v>
      </c>
      <c r="K569" s="451">
        <v>46162</v>
      </c>
      <c r="L569" s="448" t="s">
        <v>143</v>
      </c>
      <c r="M569" s="448" t="s">
        <v>3324</v>
      </c>
    </row>
    <row r="570" spans="1:13" ht="42">
      <c r="A570" s="448">
        <v>569</v>
      </c>
      <c r="B570" s="448" t="s">
        <v>3961</v>
      </c>
      <c r="C570" s="448" t="s">
        <v>1724</v>
      </c>
      <c r="D570" s="448" t="s">
        <v>3956</v>
      </c>
      <c r="E570" s="448">
        <v>1200</v>
      </c>
      <c r="F570" s="448" t="s">
        <v>3678</v>
      </c>
      <c r="G570" s="448" t="s">
        <v>3954</v>
      </c>
      <c r="H570" s="449">
        <v>252000</v>
      </c>
      <c r="I570" s="448" t="s">
        <v>143</v>
      </c>
      <c r="J570" s="448" t="s">
        <v>48</v>
      </c>
      <c r="K570" s="451">
        <v>46162</v>
      </c>
      <c r="L570" s="448" t="s">
        <v>143</v>
      </c>
      <c r="M570" s="448" t="s">
        <v>3324</v>
      </c>
    </row>
    <row r="571" spans="1:13" ht="42">
      <c r="A571" s="448">
        <v>570</v>
      </c>
      <c r="B571" s="448" t="s">
        <v>3962</v>
      </c>
      <c r="C571" s="448" t="s">
        <v>1724</v>
      </c>
      <c r="D571" s="448" t="s">
        <v>3956</v>
      </c>
      <c r="E571" s="448">
        <v>600</v>
      </c>
      <c r="F571" s="448" t="s">
        <v>3963</v>
      </c>
      <c r="G571" s="448" t="s">
        <v>3954</v>
      </c>
      <c r="H571" s="449">
        <v>46740</v>
      </c>
      <c r="I571" s="448" t="s">
        <v>143</v>
      </c>
      <c r="J571" s="448" t="s">
        <v>48</v>
      </c>
      <c r="K571" s="451">
        <v>46162</v>
      </c>
      <c r="L571" s="448" t="s">
        <v>143</v>
      </c>
      <c r="M571" s="448" t="s">
        <v>3324</v>
      </c>
    </row>
    <row r="572" spans="1:13" ht="42">
      <c r="A572" s="448">
        <v>571</v>
      </c>
      <c r="B572" s="448" t="s">
        <v>3964</v>
      </c>
      <c r="C572" s="448" t="s">
        <v>1724</v>
      </c>
      <c r="D572" s="448" t="s">
        <v>3956</v>
      </c>
      <c r="E572" s="448">
        <v>600</v>
      </c>
      <c r="F572" s="448" t="s">
        <v>3674</v>
      </c>
      <c r="G572" s="448" t="s">
        <v>3954</v>
      </c>
      <c r="H572" s="449">
        <v>348</v>
      </c>
      <c r="I572" s="448" t="s">
        <v>143</v>
      </c>
      <c r="J572" s="448" t="s">
        <v>48</v>
      </c>
      <c r="K572" s="451">
        <v>46162</v>
      </c>
      <c r="L572" s="448" t="s">
        <v>143</v>
      </c>
      <c r="M572" s="448" t="s">
        <v>3324</v>
      </c>
    </row>
    <row r="573" spans="1:13" ht="42">
      <c r="A573" s="448">
        <v>572</v>
      </c>
      <c r="B573" s="448" t="s">
        <v>3965</v>
      </c>
      <c r="C573" s="448" t="s">
        <v>1724</v>
      </c>
      <c r="D573" s="448" t="s">
        <v>3956</v>
      </c>
      <c r="E573" s="448">
        <v>16</v>
      </c>
      <c r="F573" s="448" t="s">
        <v>3676</v>
      </c>
      <c r="G573" s="448" t="s">
        <v>3954</v>
      </c>
      <c r="H573" s="449">
        <v>1368</v>
      </c>
      <c r="I573" s="448" t="s">
        <v>143</v>
      </c>
      <c r="J573" s="448" t="s">
        <v>48</v>
      </c>
      <c r="K573" s="451">
        <v>46162</v>
      </c>
      <c r="L573" s="448" t="s">
        <v>143</v>
      </c>
      <c r="M573" s="448" t="s">
        <v>3324</v>
      </c>
    </row>
    <row r="574" spans="1:13" ht="42">
      <c r="A574" s="448">
        <v>573</v>
      </c>
      <c r="B574" s="448" t="s">
        <v>3966</v>
      </c>
      <c r="C574" s="448" t="s">
        <v>1724</v>
      </c>
      <c r="D574" s="448" t="s">
        <v>3956</v>
      </c>
      <c r="E574" s="448">
        <v>2400</v>
      </c>
      <c r="F574" s="448" t="s">
        <v>3674</v>
      </c>
      <c r="G574" s="448" t="s">
        <v>3954</v>
      </c>
      <c r="H574" s="449">
        <v>816</v>
      </c>
      <c r="I574" s="448" t="s">
        <v>143</v>
      </c>
      <c r="J574" s="448" t="s">
        <v>48</v>
      </c>
      <c r="K574" s="451">
        <v>46162</v>
      </c>
      <c r="L574" s="448" t="s">
        <v>143</v>
      </c>
      <c r="M574" s="448" t="s">
        <v>3324</v>
      </c>
    </row>
    <row r="575" spans="1:13" ht="56">
      <c r="A575" s="448">
        <v>574</v>
      </c>
      <c r="B575" s="448" t="s">
        <v>3967</v>
      </c>
      <c r="C575" s="448" t="s">
        <v>1724</v>
      </c>
      <c r="D575" s="448" t="s">
        <v>3956</v>
      </c>
      <c r="E575" s="448">
        <v>6000</v>
      </c>
      <c r="F575" s="448" t="s">
        <v>3678</v>
      </c>
      <c r="G575" s="448" t="s">
        <v>3954</v>
      </c>
      <c r="H575" s="449">
        <v>15600</v>
      </c>
      <c r="I575" s="448" t="s">
        <v>143</v>
      </c>
      <c r="J575" s="448" t="s">
        <v>48</v>
      </c>
      <c r="K575" s="451">
        <v>46162</v>
      </c>
      <c r="L575" s="448" t="s">
        <v>143</v>
      </c>
      <c r="M575" s="448" t="s">
        <v>3324</v>
      </c>
    </row>
    <row r="576" spans="1:13" ht="42">
      <c r="A576" s="448">
        <v>575</v>
      </c>
      <c r="B576" s="448" t="s">
        <v>3968</v>
      </c>
      <c r="C576" s="448" t="s">
        <v>1724</v>
      </c>
      <c r="D576" s="448" t="s">
        <v>3956</v>
      </c>
      <c r="E576" s="448">
        <v>600</v>
      </c>
      <c r="F576" s="448" t="s">
        <v>3674</v>
      </c>
      <c r="G576" s="448" t="s">
        <v>3954</v>
      </c>
      <c r="H576" s="449">
        <v>234</v>
      </c>
      <c r="I576" s="448" t="s">
        <v>143</v>
      </c>
      <c r="J576" s="448" t="s">
        <v>48</v>
      </c>
      <c r="K576" s="451">
        <v>46162</v>
      </c>
      <c r="L576" s="448" t="s">
        <v>143</v>
      </c>
      <c r="M576" s="448" t="s">
        <v>3324</v>
      </c>
    </row>
    <row r="577" spans="1:13" ht="42">
      <c r="A577" s="448">
        <v>576</v>
      </c>
      <c r="B577" s="448" t="s">
        <v>3969</v>
      </c>
      <c r="C577" s="448" t="s">
        <v>1724</v>
      </c>
      <c r="D577" s="448" t="s">
        <v>3956</v>
      </c>
      <c r="E577" s="448">
        <v>600</v>
      </c>
      <c r="F577" s="448" t="s">
        <v>3674</v>
      </c>
      <c r="G577" s="448" t="s">
        <v>3954</v>
      </c>
      <c r="H577" s="449">
        <v>1152</v>
      </c>
      <c r="I577" s="448" t="s">
        <v>143</v>
      </c>
      <c r="J577" s="448" t="s">
        <v>48</v>
      </c>
      <c r="K577" s="451">
        <v>46162</v>
      </c>
      <c r="L577" s="448" t="s">
        <v>143</v>
      </c>
      <c r="M577" s="448" t="s">
        <v>3324</v>
      </c>
    </row>
    <row r="578" spans="1:13" ht="42">
      <c r="A578" s="448">
        <v>577</v>
      </c>
      <c r="B578" s="448" t="s">
        <v>3970</v>
      </c>
      <c r="C578" s="448" t="s">
        <v>1724</v>
      </c>
      <c r="D578" s="448" t="s">
        <v>3956</v>
      </c>
      <c r="E578" s="448">
        <v>600</v>
      </c>
      <c r="F578" s="448" t="s">
        <v>3674</v>
      </c>
      <c r="G578" s="448" t="s">
        <v>3954</v>
      </c>
      <c r="H578" s="449">
        <v>408</v>
      </c>
      <c r="I578" s="448" t="s">
        <v>143</v>
      </c>
      <c r="J578" s="448" t="s">
        <v>48</v>
      </c>
      <c r="K578" s="451">
        <v>46162</v>
      </c>
      <c r="L578" s="448" t="s">
        <v>143</v>
      </c>
      <c r="M578" s="448" t="s">
        <v>3324</v>
      </c>
    </row>
    <row r="579" spans="1:13" ht="42">
      <c r="A579" s="448">
        <v>578</v>
      </c>
      <c r="B579" s="448" t="s">
        <v>3971</v>
      </c>
      <c r="C579" s="448" t="s">
        <v>1724</v>
      </c>
      <c r="D579" s="448" t="s">
        <v>3956</v>
      </c>
      <c r="E579" s="448">
        <v>1600</v>
      </c>
      <c r="F579" s="448" t="s">
        <v>3674</v>
      </c>
      <c r="G579" s="448" t="s">
        <v>3954</v>
      </c>
      <c r="H579" s="449">
        <v>608</v>
      </c>
      <c r="I579" s="448" t="s">
        <v>143</v>
      </c>
      <c r="J579" s="448" t="s">
        <v>48</v>
      </c>
      <c r="K579" s="451">
        <v>46162</v>
      </c>
      <c r="L579" s="448" t="s">
        <v>143</v>
      </c>
      <c r="M579" s="448" t="s">
        <v>3324</v>
      </c>
    </row>
    <row r="580" spans="1:13" ht="42">
      <c r="A580" s="448">
        <v>579</v>
      </c>
      <c r="B580" s="448" t="s">
        <v>3972</v>
      </c>
      <c r="C580" s="448" t="s">
        <v>1724</v>
      </c>
      <c r="D580" s="448" t="s">
        <v>3956</v>
      </c>
      <c r="E580" s="448">
        <v>16</v>
      </c>
      <c r="F580" s="448" t="s">
        <v>3704</v>
      </c>
      <c r="G580" s="448" t="s">
        <v>3954</v>
      </c>
      <c r="H580" s="449">
        <v>5289.6</v>
      </c>
      <c r="I580" s="448" t="s">
        <v>143</v>
      </c>
      <c r="J580" s="448" t="s">
        <v>48</v>
      </c>
      <c r="K580" s="451">
        <v>46162</v>
      </c>
      <c r="L580" s="448" t="s">
        <v>143</v>
      </c>
      <c r="M580" s="448" t="s">
        <v>3324</v>
      </c>
    </row>
    <row r="581" spans="1:13" ht="42">
      <c r="A581" s="448">
        <v>580</v>
      </c>
      <c r="B581" s="448" t="s">
        <v>3973</v>
      </c>
      <c r="C581" s="448" t="s">
        <v>1724</v>
      </c>
      <c r="D581" s="448" t="s">
        <v>3956</v>
      </c>
      <c r="E581" s="448">
        <v>960</v>
      </c>
      <c r="F581" s="448" t="s">
        <v>3674</v>
      </c>
      <c r="G581" s="448" t="s">
        <v>3954</v>
      </c>
      <c r="H581" s="449">
        <v>566.4</v>
      </c>
      <c r="I581" s="448" t="s">
        <v>143</v>
      </c>
      <c r="J581" s="448" t="s">
        <v>48</v>
      </c>
      <c r="K581" s="451">
        <v>46162</v>
      </c>
      <c r="L581" s="448" t="s">
        <v>143</v>
      </c>
      <c r="M581" s="448" t="s">
        <v>3324</v>
      </c>
    </row>
    <row r="582" spans="1:13" ht="70">
      <c r="A582" s="448">
        <v>581</v>
      </c>
      <c r="B582" s="448" t="s">
        <v>3974</v>
      </c>
      <c r="C582" s="448" t="s">
        <v>1724</v>
      </c>
      <c r="D582" s="448" t="s">
        <v>3956</v>
      </c>
      <c r="E582" s="448">
        <v>24</v>
      </c>
      <c r="F582" s="448" t="s">
        <v>3676</v>
      </c>
      <c r="G582" s="448" t="s">
        <v>3954</v>
      </c>
      <c r="H582" s="449">
        <v>9240</v>
      </c>
      <c r="I582" s="448" t="s">
        <v>143</v>
      </c>
      <c r="J582" s="448" t="s">
        <v>48</v>
      </c>
      <c r="K582" s="451">
        <v>46162</v>
      </c>
      <c r="L582" s="448" t="s">
        <v>143</v>
      </c>
      <c r="M582" s="448" t="s">
        <v>3324</v>
      </c>
    </row>
    <row r="583" spans="1:13" ht="70">
      <c r="A583" s="448">
        <v>582</v>
      </c>
      <c r="B583" s="448" t="s">
        <v>3975</v>
      </c>
      <c r="C583" s="448" t="s">
        <v>1724</v>
      </c>
      <c r="D583" s="448" t="s">
        <v>3956</v>
      </c>
      <c r="E583" s="448">
        <v>24</v>
      </c>
      <c r="F583" s="448" t="s">
        <v>3676</v>
      </c>
      <c r="G583" s="448" t="s">
        <v>3954</v>
      </c>
      <c r="H583" s="449">
        <v>2520</v>
      </c>
      <c r="I583" s="448" t="s">
        <v>143</v>
      </c>
      <c r="J583" s="448" t="s">
        <v>48</v>
      </c>
      <c r="K583" s="451">
        <v>46162</v>
      </c>
      <c r="L583" s="448" t="s">
        <v>143</v>
      </c>
      <c r="M583" s="448" t="s">
        <v>3324</v>
      </c>
    </row>
    <row r="584" spans="1:13" ht="42">
      <c r="A584" s="448">
        <v>583</v>
      </c>
      <c r="B584" s="448" t="s">
        <v>3976</v>
      </c>
      <c r="C584" s="448" t="s">
        <v>1724</v>
      </c>
      <c r="D584" s="448" t="s">
        <v>3956</v>
      </c>
      <c r="E584" s="448">
        <v>15</v>
      </c>
      <c r="F584" s="448" t="s">
        <v>3676</v>
      </c>
      <c r="G584" s="448" t="s">
        <v>3954</v>
      </c>
      <c r="H584" s="449">
        <v>1995</v>
      </c>
      <c r="I584" s="448" t="s">
        <v>143</v>
      </c>
      <c r="J584" s="448" t="s">
        <v>48</v>
      </c>
      <c r="K584" s="451">
        <v>46162</v>
      </c>
      <c r="L584" s="448" t="s">
        <v>143</v>
      </c>
      <c r="M584" s="448" t="s">
        <v>3324</v>
      </c>
    </row>
    <row r="585" spans="1:13" ht="56">
      <c r="A585" s="448">
        <v>584</v>
      </c>
      <c r="B585" s="448" t="s">
        <v>3977</v>
      </c>
      <c r="C585" s="448" t="s">
        <v>1724</v>
      </c>
      <c r="D585" s="448" t="s">
        <v>3956</v>
      </c>
      <c r="E585" s="448">
        <v>80</v>
      </c>
      <c r="F585" s="448" t="s">
        <v>860</v>
      </c>
      <c r="G585" s="448" t="s">
        <v>3954</v>
      </c>
      <c r="H585" s="449">
        <v>4750.3999999999996</v>
      </c>
      <c r="I585" s="448" t="s">
        <v>143</v>
      </c>
      <c r="J585" s="448" t="s">
        <v>48</v>
      </c>
      <c r="K585" s="451">
        <v>46162</v>
      </c>
      <c r="L585" s="448" t="s">
        <v>143</v>
      </c>
      <c r="M585" s="448" t="s">
        <v>3324</v>
      </c>
    </row>
    <row r="586" spans="1:13" ht="42">
      <c r="A586" s="448">
        <v>585</v>
      </c>
      <c r="B586" s="448" t="s">
        <v>3978</v>
      </c>
      <c r="C586" s="448" t="s">
        <v>1724</v>
      </c>
      <c r="D586" s="448" t="s">
        <v>3956</v>
      </c>
      <c r="E586" s="448">
        <v>1600</v>
      </c>
      <c r="F586" s="448" t="s">
        <v>3674</v>
      </c>
      <c r="G586" s="448" t="s">
        <v>3954</v>
      </c>
      <c r="H586" s="449">
        <v>144</v>
      </c>
      <c r="I586" s="448" t="s">
        <v>143</v>
      </c>
      <c r="J586" s="448" t="s">
        <v>48</v>
      </c>
      <c r="K586" s="451">
        <v>46162</v>
      </c>
      <c r="L586" s="448" t="s">
        <v>143</v>
      </c>
      <c r="M586" s="448" t="s">
        <v>3324</v>
      </c>
    </row>
    <row r="587" spans="1:13" ht="42">
      <c r="A587" s="448">
        <v>586</v>
      </c>
      <c r="B587" s="448" t="s">
        <v>3979</v>
      </c>
      <c r="C587" s="448" t="s">
        <v>1724</v>
      </c>
      <c r="D587" s="448" t="s">
        <v>3956</v>
      </c>
      <c r="E587" s="448">
        <v>1200</v>
      </c>
      <c r="F587" s="448" t="s">
        <v>3674</v>
      </c>
      <c r="G587" s="448" t="s">
        <v>3954</v>
      </c>
      <c r="H587" s="449">
        <v>2304</v>
      </c>
      <c r="I587" s="448" t="s">
        <v>143</v>
      </c>
      <c r="J587" s="448" t="s">
        <v>48</v>
      </c>
      <c r="K587" s="451">
        <v>46162</v>
      </c>
      <c r="L587" s="448" t="s">
        <v>143</v>
      </c>
      <c r="M587" s="448" t="s">
        <v>3324</v>
      </c>
    </row>
    <row r="588" spans="1:13" ht="56">
      <c r="A588" s="448">
        <v>587</v>
      </c>
      <c r="B588" s="448" t="s">
        <v>3980</v>
      </c>
      <c r="C588" s="448" t="s">
        <v>1724</v>
      </c>
      <c r="D588" s="448" t="s">
        <v>3956</v>
      </c>
      <c r="E588" s="448">
        <v>1400</v>
      </c>
      <c r="F588" s="448" t="s">
        <v>3676</v>
      </c>
      <c r="G588" s="448" t="s">
        <v>3954</v>
      </c>
      <c r="H588" s="449">
        <v>27496</v>
      </c>
      <c r="I588" s="448" t="s">
        <v>143</v>
      </c>
      <c r="J588" s="448" t="s">
        <v>48</v>
      </c>
      <c r="K588" s="451">
        <v>46162</v>
      </c>
      <c r="L588" s="448" t="s">
        <v>143</v>
      </c>
      <c r="M588" s="448" t="s">
        <v>3324</v>
      </c>
    </row>
    <row r="589" spans="1:13" ht="42">
      <c r="A589" s="448">
        <v>588</v>
      </c>
      <c r="B589" s="448" t="s">
        <v>3981</v>
      </c>
      <c r="C589" s="448" t="s">
        <v>1724</v>
      </c>
      <c r="D589" s="448" t="s">
        <v>3956</v>
      </c>
      <c r="E589" s="448">
        <v>400</v>
      </c>
      <c r="F589" s="448" t="s">
        <v>860</v>
      </c>
      <c r="G589" s="448" t="s">
        <v>3954</v>
      </c>
      <c r="H589" s="449">
        <v>24000</v>
      </c>
      <c r="I589" s="448" t="s">
        <v>143</v>
      </c>
      <c r="J589" s="448" t="s">
        <v>48</v>
      </c>
      <c r="K589" s="451">
        <v>46162</v>
      </c>
      <c r="L589" s="448" t="s">
        <v>143</v>
      </c>
      <c r="M589" s="448" t="s">
        <v>3324</v>
      </c>
    </row>
    <row r="590" spans="1:13" ht="42">
      <c r="A590" s="448">
        <v>589</v>
      </c>
      <c r="B590" s="448" t="s">
        <v>3982</v>
      </c>
      <c r="C590" s="448" t="s">
        <v>1724</v>
      </c>
      <c r="D590" s="448" t="s">
        <v>3956</v>
      </c>
      <c r="E590" s="448">
        <v>800</v>
      </c>
      <c r="F590" s="448" t="s">
        <v>860</v>
      </c>
      <c r="G590" s="448" t="s">
        <v>3954</v>
      </c>
      <c r="H590" s="449">
        <v>144000</v>
      </c>
      <c r="I590" s="448" t="s">
        <v>143</v>
      </c>
      <c r="J590" s="448" t="s">
        <v>48</v>
      </c>
      <c r="K590" s="451">
        <v>46162</v>
      </c>
      <c r="L590" s="448" t="s">
        <v>143</v>
      </c>
      <c r="M590" s="448" t="s">
        <v>3324</v>
      </c>
    </row>
    <row r="591" spans="1:13" ht="42">
      <c r="A591" s="448">
        <v>590</v>
      </c>
      <c r="B591" s="448" t="s">
        <v>3983</v>
      </c>
      <c r="C591" s="448" t="s">
        <v>1724</v>
      </c>
      <c r="D591" s="448" t="s">
        <v>3956</v>
      </c>
      <c r="E591" s="448">
        <v>60</v>
      </c>
      <c r="F591" s="448" t="s">
        <v>3676</v>
      </c>
      <c r="G591" s="448" t="s">
        <v>3954</v>
      </c>
      <c r="H591" s="449">
        <v>720</v>
      </c>
      <c r="I591" s="448" t="s">
        <v>143</v>
      </c>
      <c r="J591" s="448" t="s">
        <v>48</v>
      </c>
      <c r="K591" s="451">
        <v>46162</v>
      </c>
      <c r="L591" s="448" t="s">
        <v>143</v>
      </c>
      <c r="M591" s="448" t="s">
        <v>3324</v>
      </c>
    </row>
    <row r="592" spans="1:13" ht="42">
      <c r="A592" s="448">
        <v>591</v>
      </c>
      <c r="B592" s="448" t="s">
        <v>3984</v>
      </c>
      <c r="C592" s="448" t="s">
        <v>1724</v>
      </c>
      <c r="D592" s="448" t="s">
        <v>3956</v>
      </c>
      <c r="E592" s="448">
        <v>1200</v>
      </c>
      <c r="F592" s="448" t="s">
        <v>3674</v>
      </c>
      <c r="G592" s="448" t="s">
        <v>3954</v>
      </c>
      <c r="H592" s="449">
        <v>228</v>
      </c>
      <c r="I592" s="448" t="s">
        <v>143</v>
      </c>
      <c r="J592" s="448" t="s">
        <v>48</v>
      </c>
      <c r="K592" s="451">
        <v>46162</v>
      </c>
      <c r="L592" s="448" t="s">
        <v>143</v>
      </c>
      <c r="M592" s="448" t="s">
        <v>3324</v>
      </c>
    </row>
    <row r="593" spans="1:13" ht="42">
      <c r="A593" s="448">
        <v>592</v>
      </c>
      <c r="B593" s="448" t="s">
        <v>3985</v>
      </c>
      <c r="C593" s="448" t="s">
        <v>1724</v>
      </c>
      <c r="D593" s="448" t="s">
        <v>3956</v>
      </c>
      <c r="E593" s="448">
        <v>1600</v>
      </c>
      <c r="F593" s="448" t="s">
        <v>3674</v>
      </c>
      <c r="G593" s="448" t="s">
        <v>3954</v>
      </c>
      <c r="H593" s="449">
        <v>992</v>
      </c>
      <c r="I593" s="448" t="s">
        <v>143</v>
      </c>
      <c r="J593" s="448" t="s">
        <v>48</v>
      </c>
      <c r="K593" s="451">
        <v>46162</v>
      </c>
      <c r="L593" s="448" t="s">
        <v>143</v>
      </c>
      <c r="M593" s="448" t="s">
        <v>3324</v>
      </c>
    </row>
    <row r="594" spans="1:13" ht="42">
      <c r="A594" s="448">
        <v>593</v>
      </c>
      <c r="B594" s="448" t="s">
        <v>3986</v>
      </c>
      <c r="C594" s="448" t="s">
        <v>1724</v>
      </c>
      <c r="D594" s="448" t="s">
        <v>3956</v>
      </c>
      <c r="E594" s="448">
        <v>720</v>
      </c>
      <c r="F594" s="448" t="s">
        <v>3674</v>
      </c>
      <c r="G594" s="448" t="s">
        <v>3954</v>
      </c>
      <c r="H594" s="449">
        <v>172.8</v>
      </c>
      <c r="I594" s="448" t="s">
        <v>143</v>
      </c>
      <c r="J594" s="448" t="s">
        <v>48</v>
      </c>
      <c r="K594" s="451">
        <v>46162</v>
      </c>
      <c r="L594" s="448" t="s">
        <v>143</v>
      </c>
      <c r="M594" s="448" t="s">
        <v>3324</v>
      </c>
    </row>
    <row r="595" spans="1:13" ht="42">
      <c r="A595" s="448">
        <v>594</v>
      </c>
      <c r="B595" s="448" t="s">
        <v>3987</v>
      </c>
      <c r="C595" s="448" t="s">
        <v>1724</v>
      </c>
      <c r="D595" s="448" t="s">
        <v>3956</v>
      </c>
      <c r="E595" s="448">
        <v>960</v>
      </c>
      <c r="F595" s="448" t="s">
        <v>3674</v>
      </c>
      <c r="G595" s="448" t="s">
        <v>3954</v>
      </c>
      <c r="H595" s="449">
        <v>62265.599999999999</v>
      </c>
      <c r="I595" s="448" t="s">
        <v>143</v>
      </c>
      <c r="J595" s="448" t="s">
        <v>48</v>
      </c>
      <c r="K595" s="451">
        <v>46162</v>
      </c>
      <c r="L595" s="448" t="s">
        <v>143</v>
      </c>
      <c r="M595" s="448" t="s">
        <v>3324</v>
      </c>
    </row>
    <row r="596" spans="1:13" ht="42">
      <c r="A596" s="448">
        <v>595</v>
      </c>
      <c r="B596" s="448" t="s">
        <v>3988</v>
      </c>
      <c r="C596" s="448" t="s">
        <v>1724</v>
      </c>
      <c r="D596" s="448" t="s">
        <v>3956</v>
      </c>
      <c r="E596" s="448">
        <v>2400</v>
      </c>
      <c r="F596" s="448" t="s">
        <v>3678</v>
      </c>
      <c r="G596" s="448" t="s">
        <v>3954</v>
      </c>
      <c r="H596" s="449">
        <v>1632</v>
      </c>
      <c r="I596" s="448" t="s">
        <v>143</v>
      </c>
      <c r="J596" s="448" t="s">
        <v>48</v>
      </c>
      <c r="K596" s="451">
        <v>46162</v>
      </c>
      <c r="L596" s="448" t="s">
        <v>143</v>
      </c>
      <c r="M596" s="448" t="s">
        <v>3324</v>
      </c>
    </row>
    <row r="597" spans="1:13" ht="42">
      <c r="A597" s="448">
        <v>596</v>
      </c>
      <c r="B597" s="448" t="s">
        <v>3989</v>
      </c>
      <c r="C597" s="448" t="s">
        <v>1724</v>
      </c>
      <c r="D597" s="448" t="s">
        <v>3956</v>
      </c>
      <c r="E597" s="448">
        <v>1800</v>
      </c>
      <c r="F597" s="448" t="s">
        <v>3678</v>
      </c>
      <c r="G597" s="448" t="s">
        <v>3954</v>
      </c>
      <c r="H597" s="449">
        <v>2124</v>
      </c>
      <c r="I597" s="448" t="s">
        <v>143</v>
      </c>
      <c r="J597" s="448" t="s">
        <v>48</v>
      </c>
      <c r="K597" s="451">
        <v>46162</v>
      </c>
      <c r="L597" s="448" t="s">
        <v>143</v>
      </c>
      <c r="M597" s="448" t="s">
        <v>3324</v>
      </c>
    </row>
    <row r="598" spans="1:13" ht="56">
      <c r="A598" s="448">
        <v>597</v>
      </c>
      <c r="B598" s="448" t="s">
        <v>3990</v>
      </c>
      <c r="C598" s="448" t="s">
        <v>1724</v>
      </c>
      <c r="D598" s="448" t="s">
        <v>3956</v>
      </c>
      <c r="E598" s="448">
        <v>800</v>
      </c>
      <c r="F598" s="448" t="s">
        <v>3674</v>
      </c>
      <c r="G598" s="448" t="s">
        <v>3954</v>
      </c>
      <c r="H598" s="449">
        <v>600</v>
      </c>
      <c r="I598" s="448" t="s">
        <v>143</v>
      </c>
      <c r="J598" s="448" t="s">
        <v>48</v>
      </c>
      <c r="K598" s="451">
        <v>46162</v>
      </c>
      <c r="L598" s="448" t="s">
        <v>143</v>
      </c>
      <c r="M598" s="448" t="s">
        <v>3324</v>
      </c>
    </row>
    <row r="599" spans="1:13" ht="42">
      <c r="A599" s="448">
        <v>598</v>
      </c>
      <c r="B599" s="448" t="s">
        <v>3991</v>
      </c>
      <c r="C599" s="448" t="s">
        <v>1724</v>
      </c>
      <c r="D599" s="448" t="s">
        <v>3956</v>
      </c>
      <c r="E599" s="448">
        <v>1800</v>
      </c>
      <c r="F599" s="448" t="s">
        <v>3674</v>
      </c>
      <c r="G599" s="448" t="s">
        <v>3954</v>
      </c>
      <c r="H599" s="449">
        <v>10008</v>
      </c>
      <c r="I599" s="448" t="s">
        <v>143</v>
      </c>
      <c r="J599" s="448" t="s">
        <v>48</v>
      </c>
      <c r="K599" s="451">
        <v>46162</v>
      </c>
      <c r="L599" s="448" t="s">
        <v>143</v>
      </c>
      <c r="M599" s="448" t="s">
        <v>3324</v>
      </c>
    </row>
    <row r="600" spans="1:13" ht="42">
      <c r="A600" s="448">
        <v>599</v>
      </c>
      <c r="B600" s="448" t="s">
        <v>3992</v>
      </c>
      <c r="C600" s="448" t="s">
        <v>1724</v>
      </c>
      <c r="D600" s="448" t="s">
        <v>3956</v>
      </c>
      <c r="E600" s="448">
        <v>960</v>
      </c>
      <c r="F600" s="448" t="s">
        <v>3678</v>
      </c>
      <c r="G600" s="448" t="s">
        <v>3954</v>
      </c>
      <c r="H600" s="449">
        <v>1286.4000000000001</v>
      </c>
      <c r="I600" s="448" t="s">
        <v>143</v>
      </c>
      <c r="J600" s="448" t="s">
        <v>48</v>
      </c>
      <c r="K600" s="451">
        <v>46162</v>
      </c>
      <c r="L600" s="448" t="s">
        <v>143</v>
      </c>
      <c r="M600" s="448" t="s">
        <v>3324</v>
      </c>
    </row>
    <row r="601" spans="1:13" ht="42">
      <c r="A601" s="448">
        <v>600</v>
      </c>
      <c r="B601" s="448" t="s">
        <v>3993</v>
      </c>
      <c r="C601" s="448" t="s">
        <v>1724</v>
      </c>
      <c r="D601" s="448" t="s">
        <v>3956</v>
      </c>
      <c r="E601" s="448">
        <v>1080</v>
      </c>
      <c r="F601" s="448" t="s">
        <v>3994</v>
      </c>
      <c r="G601" s="448" t="s">
        <v>3954</v>
      </c>
      <c r="H601" s="449">
        <v>4773.6000000000004</v>
      </c>
      <c r="I601" s="448" t="s">
        <v>143</v>
      </c>
      <c r="J601" s="448" t="s">
        <v>48</v>
      </c>
      <c r="K601" s="451">
        <v>46162</v>
      </c>
      <c r="L601" s="448" t="s">
        <v>143</v>
      </c>
      <c r="M601" s="448" t="s">
        <v>3324</v>
      </c>
    </row>
    <row r="602" spans="1:13" ht="42">
      <c r="A602" s="448">
        <v>601</v>
      </c>
      <c r="B602" s="448" t="s">
        <v>3995</v>
      </c>
      <c r="C602" s="448" t="s">
        <v>1724</v>
      </c>
      <c r="D602" s="448" t="s">
        <v>3956</v>
      </c>
      <c r="E602" s="448">
        <v>1600</v>
      </c>
      <c r="F602" s="448" t="s">
        <v>3674</v>
      </c>
      <c r="G602" s="448" t="s">
        <v>3954</v>
      </c>
      <c r="H602" s="449">
        <v>2512</v>
      </c>
      <c r="I602" s="448" t="s">
        <v>143</v>
      </c>
      <c r="J602" s="448" t="s">
        <v>48</v>
      </c>
      <c r="K602" s="451">
        <v>46162</v>
      </c>
      <c r="L602" s="448" t="s">
        <v>143</v>
      </c>
      <c r="M602" s="448" t="s">
        <v>3324</v>
      </c>
    </row>
    <row r="603" spans="1:13" ht="42">
      <c r="A603" s="448">
        <v>602</v>
      </c>
      <c r="B603" s="448" t="s">
        <v>3996</v>
      </c>
      <c r="C603" s="448" t="s">
        <v>1724</v>
      </c>
      <c r="D603" s="448" t="s">
        <v>3956</v>
      </c>
      <c r="E603" s="448">
        <v>2400</v>
      </c>
      <c r="F603" s="448" t="s">
        <v>3674</v>
      </c>
      <c r="G603" s="448" t="s">
        <v>3954</v>
      </c>
      <c r="H603" s="449">
        <v>3984</v>
      </c>
      <c r="I603" s="448" t="s">
        <v>143</v>
      </c>
      <c r="J603" s="448" t="s">
        <v>48</v>
      </c>
      <c r="K603" s="451">
        <v>46162</v>
      </c>
      <c r="L603" s="448" t="s">
        <v>143</v>
      </c>
      <c r="M603" s="448" t="s">
        <v>3324</v>
      </c>
    </row>
    <row r="604" spans="1:13" ht="42">
      <c r="A604" s="448">
        <v>603</v>
      </c>
      <c r="B604" s="448" t="s">
        <v>3997</v>
      </c>
      <c r="C604" s="448" t="s">
        <v>1724</v>
      </c>
      <c r="D604" s="448" t="s">
        <v>3956</v>
      </c>
      <c r="E604" s="448">
        <v>1200</v>
      </c>
      <c r="F604" s="448" t="s">
        <v>3674</v>
      </c>
      <c r="G604" s="448" t="s">
        <v>3954</v>
      </c>
      <c r="H604" s="449">
        <v>2412</v>
      </c>
      <c r="I604" s="448" t="s">
        <v>143</v>
      </c>
      <c r="J604" s="448" t="s">
        <v>48</v>
      </c>
      <c r="K604" s="451">
        <v>46162</v>
      </c>
      <c r="L604" s="448" t="s">
        <v>143</v>
      </c>
      <c r="M604" s="448" t="s">
        <v>3324</v>
      </c>
    </row>
    <row r="605" spans="1:13" ht="42">
      <c r="A605" s="448">
        <v>604</v>
      </c>
      <c r="B605" s="448" t="s">
        <v>3998</v>
      </c>
      <c r="C605" s="448" t="s">
        <v>1724</v>
      </c>
      <c r="D605" s="448" t="s">
        <v>3956</v>
      </c>
      <c r="E605" s="448">
        <v>720</v>
      </c>
      <c r="F605" s="448" t="s">
        <v>3674</v>
      </c>
      <c r="G605" s="448" t="s">
        <v>3954</v>
      </c>
      <c r="H605" s="449">
        <v>1058.4000000000001</v>
      </c>
      <c r="I605" s="448" t="s">
        <v>143</v>
      </c>
      <c r="J605" s="448" t="s">
        <v>48</v>
      </c>
      <c r="K605" s="451">
        <v>46162</v>
      </c>
      <c r="L605" s="448" t="s">
        <v>143</v>
      </c>
      <c r="M605" s="448" t="s">
        <v>3324</v>
      </c>
    </row>
    <row r="606" spans="1:13" ht="42">
      <c r="A606" s="448">
        <v>605</v>
      </c>
      <c r="B606" s="448" t="s">
        <v>3999</v>
      </c>
      <c r="C606" s="448" t="s">
        <v>1724</v>
      </c>
      <c r="D606" s="448" t="s">
        <v>3956</v>
      </c>
      <c r="E606" s="448">
        <v>1600</v>
      </c>
      <c r="F606" s="448" t="s">
        <v>3674</v>
      </c>
      <c r="G606" s="448" t="s">
        <v>3954</v>
      </c>
      <c r="H606" s="449">
        <v>1648</v>
      </c>
      <c r="I606" s="448" t="s">
        <v>143</v>
      </c>
      <c r="J606" s="448" t="s">
        <v>48</v>
      </c>
      <c r="K606" s="451">
        <v>46162</v>
      </c>
      <c r="L606" s="448" t="s">
        <v>143</v>
      </c>
      <c r="M606" s="448" t="s">
        <v>3324</v>
      </c>
    </row>
    <row r="607" spans="1:13" ht="42">
      <c r="A607" s="448">
        <v>606</v>
      </c>
      <c r="B607" s="448" t="s">
        <v>4000</v>
      </c>
      <c r="C607" s="448" t="s">
        <v>1724</v>
      </c>
      <c r="D607" s="448" t="s">
        <v>3956</v>
      </c>
      <c r="E607" s="448">
        <v>1800</v>
      </c>
      <c r="F607" s="448" t="s">
        <v>3674</v>
      </c>
      <c r="G607" s="448" t="s">
        <v>3954</v>
      </c>
      <c r="H607" s="449">
        <v>15912</v>
      </c>
      <c r="I607" s="448" t="s">
        <v>143</v>
      </c>
      <c r="J607" s="448" t="s">
        <v>48</v>
      </c>
      <c r="K607" s="451">
        <v>46162</v>
      </c>
      <c r="L607" s="448" t="s">
        <v>143</v>
      </c>
      <c r="M607" s="448" t="s">
        <v>3324</v>
      </c>
    </row>
    <row r="608" spans="1:13" ht="42">
      <c r="A608" s="448">
        <v>607</v>
      </c>
      <c r="B608" s="448" t="s">
        <v>4001</v>
      </c>
      <c r="C608" s="448" t="s">
        <v>1724</v>
      </c>
      <c r="D608" s="448" t="s">
        <v>3956</v>
      </c>
      <c r="E608" s="448">
        <v>600</v>
      </c>
      <c r="F608" s="448" t="s">
        <v>3674</v>
      </c>
      <c r="G608" s="448" t="s">
        <v>3954</v>
      </c>
      <c r="H608" s="449">
        <v>228</v>
      </c>
      <c r="I608" s="448" t="s">
        <v>143</v>
      </c>
      <c r="J608" s="448" t="s">
        <v>48</v>
      </c>
      <c r="K608" s="451">
        <v>46162</v>
      </c>
      <c r="L608" s="448" t="s">
        <v>143</v>
      </c>
      <c r="M608" s="448" t="s">
        <v>3324</v>
      </c>
    </row>
    <row r="609" spans="1:13" ht="42">
      <c r="A609" s="448">
        <v>608</v>
      </c>
      <c r="B609" s="448" t="s">
        <v>4002</v>
      </c>
      <c r="C609" s="448" t="s">
        <v>1724</v>
      </c>
      <c r="D609" s="448" t="s">
        <v>3956</v>
      </c>
      <c r="E609" s="448">
        <v>1200</v>
      </c>
      <c r="F609" s="448" t="s">
        <v>3674</v>
      </c>
      <c r="G609" s="448" t="s">
        <v>3954</v>
      </c>
      <c r="H609" s="449">
        <v>1248</v>
      </c>
      <c r="I609" s="448" t="s">
        <v>143</v>
      </c>
      <c r="J609" s="448" t="s">
        <v>48</v>
      </c>
      <c r="K609" s="451">
        <v>46162</v>
      </c>
      <c r="L609" s="448" t="s">
        <v>143</v>
      </c>
      <c r="M609" s="448" t="s">
        <v>3324</v>
      </c>
    </row>
    <row r="610" spans="1:13" ht="42">
      <c r="A610" s="448">
        <v>609</v>
      </c>
      <c r="B610" s="448" t="s">
        <v>4003</v>
      </c>
      <c r="C610" s="448" t="s">
        <v>1724</v>
      </c>
      <c r="D610" s="448" t="s">
        <v>3956</v>
      </c>
      <c r="E610" s="448">
        <v>600</v>
      </c>
      <c r="F610" s="448" t="s">
        <v>3674</v>
      </c>
      <c r="G610" s="448" t="s">
        <v>3954</v>
      </c>
      <c r="H610" s="449">
        <v>6192</v>
      </c>
      <c r="I610" s="448" t="s">
        <v>143</v>
      </c>
      <c r="J610" s="448" t="s">
        <v>48</v>
      </c>
      <c r="K610" s="451">
        <v>46162</v>
      </c>
      <c r="L610" s="448" t="s">
        <v>143</v>
      </c>
      <c r="M610" s="448" t="s">
        <v>3324</v>
      </c>
    </row>
    <row r="611" spans="1:13" ht="42">
      <c r="A611" s="448">
        <v>610</v>
      </c>
      <c r="B611" s="448" t="s">
        <v>4004</v>
      </c>
      <c r="C611" s="448" t="s">
        <v>1724</v>
      </c>
      <c r="D611" s="448" t="s">
        <v>3956</v>
      </c>
      <c r="E611" s="448">
        <v>1200</v>
      </c>
      <c r="F611" s="448" t="s">
        <v>3963</v>
      </c>
      <c r="G611" s="448" t="s">
        <v>3954</v>
      </c>
      <c r="H611" s="449">
        <v>37704</v>
      </c>
      <c r="I611" s="448" t="s">
        <v>143</v>
      </c>
      <c r="J611" s="448" t="s">
        <v>48</v>
      </c>
      <c r="K611" s="451">
        <v>46162</v>
      </c>
      <c r="L611" s="448" t="s">
        <v>143</v>
      </c>
      <c r="M611" s="448" t="s">
        <v>3324</v>
      </c>
    </row>
    <row r="612" spans="1:13" ht="42">
      <c r="A612" s="448">
        <v>611</v>
      </c>
      <c r="B612" s="448" t="s">
        <v>4005</v>
      </c>
      <c r="C612" s="448" t="s">
        <v>1724</v>
      </c>
      <c r="D612" s="448" t="s">
        <v>3956</v>
      </c>
      <c r="E612" s="448">
        <v>1400</v>
      </c>
      <c r="F612" s="448" t="s">
        <v>3963</v>
      </c>
      <c r="G612" s="448" t="s">
        <v>3954</v>
      </c>
      <c r="H612" s="449">
        <v>38682</v>
      </c>
      <c r="I612" s="448" t="s">
        <v>143</v>
      </c>
      <c r="J612" s="448" t="s">
        <v>48</v>
      </c>
      <c r="K612" s="451">
        <v>46162</v>
      </c>
      <c r="L612" s="448" t="s">
        <v>143</v>
      </c>
      <c r="M612" s="448" t="s">
        <v>3324</v>
      </c>
    </row>
    <row r="613" spans="1:13" ht="42">
      <c r="A613" s="448">
        <v>612</v>
      </c>
      <c r="B613" s="448" t="s">
        <v>4006</v>
      </c>
      <c r="C613" s="448" t="s">
        <v>1724</v>
      </c>
      <c r="D613" s="448" t="s">
        <v>3956</v>
      </c>
      <c r="E613" s="448">
        <v>960</v>
      </c>
      <c r="F613" s="448" t="s">
        <v>3674</v>
      </c>
      <c r="G613" s="448" t="s">
        <v>3954</v>
      </c>
      <c r="H613" s="449">
        <v>4051.2</v>
      </c>
      <c r="I613" s="448" t="s">
        <v>143</v>
      </c>
      <c r="J613" s="448" t="s">
        <v>48</v>
      </c>
      <c r="K613" s="451">
        <v>46162</v>
      </c>
      <c r="L613" s="448" t="s">
        <v>143</v>
      </c>
      <c r="M613" s="448" t="s">
        <v>3324</v>
      </c>
    </row>
    <row r="614" spans="1:13" ht="42">
      <c r="A614" s="448">
        <v>613</v>
      </c>
      <c r="B614" s="448" t="s">
        <v>4007</v>
      </c>
      <c r="C614" s="448" t="s">
        <v>1724</v>
      </c>
      <c r="D614" s="448" t="s">
        <v>3956</v>
      </c>
      <c r="E614" s="448">
        <v>1200</v>
      </c>
      <c r="F614" s="448" t="s">
        <v>3674</v>
      </c>
      <c r="G614" s="448" t="s">
        <v>3954</v>
      </c>
      <c r="H614" s="449">
        <v>1572</v>
      </c>
      <c r="I614" s="448" t="s">
        <v>143</v>
      </c>
      <c r="J614" s="448" t="s">
        <v>48</v>
      </c>
      <c r="K614" s="451">
        <v>46162</v>
      </c>
      <c r="L614" s="448" t="s">
        <v>143</v>
      </c>
      <c r="M614" s="448" t="s">
        <v>3324</v>
      </c>
    </row>
    <row r="615" spans="1:13" ht="56">
      <c r="A615" s="448">
        <v>614</v>
      </c>
      <c r="B615" s="448" t="s">
        <v>4008</v>
      </c>
      <c r="C615" s="448" t="s">
        <v>1724</v>
      </c>
      <c r="D615" s="448" t="s">
        <v>3956</v>
      </c>
      <c r="E615" s="448">
        <v>500</v>
      </c>
      <c r="F615" s="448" t="s">
        <v>860</v>
      </c>
      <c r="G615" s="448" t="s">
        <v>3954</v>
      </c>
      <c r="H615" s="449">
        <v>13965</v>
      </c>
      <c r="I615" s="448" t="s">
        <v>143</v>
      </c>
      <c r="J615" s="448" t="s">
        <v>48</v>
      </c>
      <c r="K615" s="451">
        <v>46162</v>
      </c>
      <c r="L615" s="448" t="s">
        <v>143</v>
      </c>
      <c r="M615" s="448" t="s">
        <v>3324</v>
      </c>
    </row>
    <row r="616" spans="1:13" ht="42">
      <c r="A616" s="448">
        <v>615</v>
      </c>
      <c r="B616" s="448" t="s">
        <v>4009</v>
      </c>
      <c r="C616" s="448" t="s">
        <v>1724</v>
      </c>
      <c r="D616" s="448" t="s">
        <v>3956</v>
      </c>
      <c r="E616" s="448">
        <v>2100</v>
      </c>
      <c r="F616" s="448" t="s">
        <v>3674</v>
      </c>
      <c r="G616" s="448" t="s">
        <v>3954</v>
      </c>
      <c r="H616" s="449">
        <v>162960</v>
      </c>
      <c r="I616" s="448" t="s">
        <v>143</v>
      </c>
      <c r="J616" s="448" t="s">
        <v>48</v>
      </c>
      <c r="K616" s="451">
        <v>46162</v>
      </c>
      <c r="L616" s="448" t="s">
        <v>143</v>
      </c>
      <c r="M616" s="448" t="s">
        <v>3324</v>
      </c>
    </row>
    <row r="617" spans="1:13" ht="42">
      <c r="A617" s="448">
        <v>616</v>
      </c>
      <c r="B617" s="448" t="s">
        <v>4010</v>
      </c>
      <c r="C617" s="448" t="s">
        <v>1724</v>
      </c>
      <c r="D617" s="448" t="s">
        <v>3956</v>
      </c>
      <c r="E617" s="448">
        <v>1200</v>
      </c>
      <c r="F617" s="448" t="s">
        <v>3674</v>
      </c>
      <c r="G617" s="448" t="s">
        <v>3954</v>
      </c>
      <c r="H617" s="449">
        <v>3288</v>
      </c>
      <c r="I617" s="448" t="s">
        <v>143</v>
      </c>
      <c r="J617" s="448" t="s">
        <v>48</v>
      </c>
      <c r="K617" s="451">
        <v>46162</v>
      </c>
      <c r="L617" s="448" t="s">
        <v>143</v>
      </c>
      <c r="M617" s="448" t="s">
        <v>3324</v>
      </c>
    </row>
    <row r="618" spans="1:13" ht="70">
      <c r="A618" s="448">
        <v>617</v>
      </c>
      <c r="B618" s="448" t="s">
        <v>4011</v>
      </c>
      <c r="C618" s="448" t="s">
        <v>1724</v>
      </c>
      <c r="D618" s="448" t="s">
        <v>3956</v>
      </c>
      <c r="E618" s="448">
        <v>120</v>
      </c>
      <c r="F618" s="448" t="s">
        <v>3474</v>
      </c>
      <c r="G618" s="448" t="s">
        <v>3954</v>
      </c>
      <c r="H618" s="449">
        <v>60120</v>
      </c>
      <c r="I618" s="448" t="s">
        <v>143</v>
      </c>
      <c r="J618" s="448" t="s">
        <v>48</v>
      </c>
      <c r="K618" s="451">
        <v>46162</v>
      </c>
      <c r="L618" s="448" t="s">
        <v>143</v>
      </c>
      <c r="M618" s="448" t="s">
        <v>3324</v>
      </c>
    </row>
    <row r="619" spans="1:13" ht="70">
      <c r="A619" s="448">
        <v>618</v>
      </c>
      <c r="B619" s="448" t="s">
        <v>4012</v>
      </c>
      <c r="C619" s="448" t="s">
        <v>1724</v>
      </c>
      <c r="D619" s="448" t="s">
        <v>3956</v>
      </c>
      <c r="E619" s="448">
        <v>240</v>
      </c>
      <c r="F619" s="448" t="s">
        <v>3474</v>
      </c>
      <c r="G619" s="448" t="s">
        <v>3954</v>
      </c>
      <c r="H619" s="449">
        <v>43495.199999999997</v>
      </c>
      <c r="I619" s="448" t="s">
        <v>143</v>
      </c>
      <c r="J619" s="448" t="s">
        <v>48</v>
      </c>
      <c r="K619" s="451">
        <v>46162</v>
      </c>
      <c r="L619" s="448" t="s">
        <v>143</v>
      </c>
      <c r="M619" s="448" t="s">
        <v>3324</v>
      </c>
    </row>
    <row r="620" spans="1:13" ht="42">
      <c r="A620" s="448">
        <v>619</v>
      </c>
      <c r="B620" s="448" t="s">
        <v>4013</v>
      </c>
      <c r="C620" s="448" t="s">
        <v>1724</v>
      </c>
      <c r="D620" s="448" t="s">
        <v>3956</v>
      </c>
      <c r="E620" s="448">
        <v>1200</v>
      </c>
      <c r="F620" s="448" t="s">
        <v>3674</v>
      </c>
      <c r="G620" s="448" t="s">
        <v>3954</v>
      </c>
      <c r="H620" s="449">
        <v>672</v>
      </c>
      <c r="I620" s="448" t="s">
        <v>143</v>
      </c>
      <c r="J620" s="448" t="s">
        <v>48</v>
      </c>
      <c r="K620" s="451">
        <v>46162</v>
      </c>
      <c r="L620" s="448" t="s">
        <v>143</v>
      </c>
      <c r="M620" s="448" t="s">
        <v>3324</v>
      </c>
    </row>
    <row r="621" spans="1:13" ht="42">
      <c r="A621" s="448">
        <v>620</v>
      </c>
      <c r="B621" s="448" t="s">
        <v>4014</v>
      </c>
      <c r="C621" s="448" t="s">
        <v>1724</v>
      </c>
      <c r="D621" s="448" t="s">
        <v>3956</v>
      </c>
      <c r="E621" s="448">
        <v>1200</v>
      </c>
      <c r="F621" s="448" t="s">
        <v>3674</v>
      </c>
      <c r="G621" s="448" t="s">
        <v>3954</v>
      </c>
      <c r="H621" s="449">
        <v>300</v>
      </c>
      <c r="I621" s="448" t="s">
        <v>143</v>
      </c>
      <c r="J621" s="448" t="s">
        <v>48</v>
      </c>
      <c r="K621" s="451">
        <v>46162</v>
      </c>
      <c r="L621" s="448" t="s">
        <v>143</v>
      </c>
      <c r="M621" s="448" t="s">
        <v>3324</v>
      </c>
    </row>
    <row r="622" spans="1:13" ht="42">
      <c r="A622" s="448">
        <v>621</v>
      </c>
      <c r="B622" s="448" t="s">
        <v>4015</v>
      </c>
      <c r="C622" s="448" t="s">
        <v>1724</v>
      </c>
      <c r="D622" s="448" t="s">
        <v>3956</v>
      </c>
      <c r="E622" s="448">
        <v>1200</v>
      </c>
      <c r="F622" s="448" t="s">
        <v>3674</v>
      </c>
      <c r="G622" s="448" t="s">
        <v>3954</v>
      </c>
      <c r="H622" s="449">
        <v>1404</v>
      </c>
      <c r="I622" s="448" t="s">
        <v>143</v>
      </c>
      <c r="J622" s="448" t="s">
        <v>48</v>
      </c>
      <c r="K622" s="451">
        <v>46162</v>
      </c>
      <c r="L622" s="448" t="s">
        <v>143</v>
      </c>
      <c r="M622" s="448" t="s">
        <v>3324</v>
      </c>
    </row>
    <row r="623" spans="1:13" ht="42">
      <c r="A623" s="448">
        <v>622</v>
      </c>
      <c r="B623" s="448" t="s">
        <v>4016</v>
      </c>
      <c r="C623" s="448" t="s">
        <v>1724</v>
      </c>
      <c r="D623" s="448" t="s">
        <v>3956</v>
      </c>
      <c r="E623" s="448">
        <v>1200</v>
      </c>
      <c r="F623" s="448" t="s">
        <v>3674</v>
      </c>
      <c r="G623" s="448" t="s">
        <v>3954</v>
      </c>
      <c r="H623" s="449">
        <v>216</v>
      </c>
      <c r="I623" s="448" t="s">
        <v>143</v>
      </c>
      <c r="J623" s="448" t="s">
        <v>48</v>
      </c>
      <c r="K623" s="451">
        <v>46162</v>
      </c>
      <c r="L623" s="448" t="s">
        <v>143</v>
      </c>
      <c r="M623" s="448" t="s">
        <v>3324</v>
      </c>
    </row>
    <row r="624" spans="1:13" ht="42">
      <c r="A624" s="448">
        <v>623</v>
      </c>
      <c r="B624" s="448" t="s">
        <v>4017</v>
      </c>
      <c r="C624" s="448" t="s">
        <v>1724</v>
      </c>
      <c r="D624" s="448" t="s">
        <v>3956</v>
      </c>
      <c r="E624" s="448">
        <v>1200</v>
      </c>
      <c r="F624" s="448" t="s">
        <v>3674</v>
      </c>
      <c r="G624" s="448" t="s">
        <v>3954</v>
      </c>
      <c r="H624" s="449">
        <v>168</v>
      </c>
      <c r="I624" s="448" t="s">
        <v>143</v>
      </c>
      <c r="J624" s="448" t="s">
        <v>48</v>
      </c>
      <c r="K624" s="451">
        <v>46162</v>
      </c>
      <c r="L624" s="448" t="s">
        <v>143</v>
      </c>
      <c r="M624" s="448" t="s">
        <v>3324</v>
      </c>
    </row>
    <row r="625" spans="1:13" ht="42">
      <c r="A625" s="448">
        <v>624</v>
      </c>
      <c r="B625" s="448" t="s">
        <v>4018</v>
      </c>
      <c r="C625" s="448" t="s">
        <v>1724</v>
      </c>
      <c r="D625" s="448" t="s">
        <v>3956</v>
      </c>
      <c r="E625" s="448">
        <v>1200</v>
      </c>
      <c r="F625" s="448" t="s">
        <v>3674</v>
      </c>
      <c r="G625" s="448" t="s">
        <v>3954</v>
      </c>
      <c r="H625" s="449">
        <v>636</v>
      </c>
      <c r="I625" s="448" t="s">
        <v>143</v>
      </c>
      <c r="J625" s="448" t="s">
        <v>48</v>
      </c>
      <c r="K625" s="451">
        <v>46162</v>
      </c>
      <c r="L625" s="448" t="s">
        <v>143</v>
      </c>
      <c r="M625" s="448" t="s">
        <v>3324</v>
      </c>
    </row>
    <row r="626" spans="1:13" ht="42">
      <c r="A626" s="448">
        <v>625</v>
      </c>
      <c r="B626" s="448" t="s">
        <v>4019</v>
      </c>
      <c r="C626" s="448" t="s">
        <v>1724</v>
      </c>
      <c r="D626" s="448" t="s">
        <v>3956</v>
      </c>
      <c r="E626" s="448">
        <v>800</v>
      </c>
      <c r="F626" s="448" t="s">
        <v>3963</v>
      </c>
      <c r="G626" s="448" t="s">
        <v>3954</v>
      </c>
      <c r="H626" s="449">
        <v>103696</v>
      </c>
      <c r="I626" s="448" t="s">
        <v>143</v>
      </c>
      <c r="J626" s="448" t="s">
        <v>48</v>
      </c>
      <c r="K626" s="451">
        <v>46162</v>
      </c>
      <c r="L626" s="448" t="s">
        <v>143</v>
      </c>
      <c r="M626" s="448" t="s">
        <v>3324</v>
      </c>
    </row>
    <row r="627" spans="1:13" ht="42">
      <c r="A627" s="448">
        <v>626</v>
      </c>
      <c r="B627" s="448" t="s">
        <v>4020</v>
      </c>
      <c r="C627" s="448" t="s">
        <v>1724</v>
      </c>
      <c r="D627" s="448" t="s">
        <v>3956</v>
      </c>
      <c r="E627" s="448">
        <v>1600</v>
      </c>
      <c r="F627" s="448" t="s">
        <v>3674</v>
      </c>
      <c r="G627" s="448" t="s">
        <v>3954</v>
      </c>
      <c r="H627" s="449">
        <v>8272</v>
      </c>
      <c r="I627" s="448" t="s">
        <v>143</v>
      </c>
      <c r="J627" s="448" t="s">
        <v>48</v>
      </c>
      <c r="K627" s="451">
        <v>46162</v>
      </c>
      <c r="L627" s="448" t="s">
        <v>143</v>
      </c>
      <c r="M627" s="448" t="s">
        <v>3324</v>
      </c>
    </row>
    <row r="628" spans="1:13" ht="42">
      <c r="A628" s="448">
        <v>627</v>
      </c>
      <c r="B628" s="448" t="s">
        <v>4021</v>
      </c>
      <c r="C628" s="448" t="s">
        <v>1724</v>
      </c>
      <c r="D628" s="448" t="s">
        <v>3956</v>
      </c>
      <c r="E628" s="448">
        <v>60</v>
      </c>
      <c r="F628" s="448" t="s">
        <v>3676</v>
      </c>
      <c r="G628" s="448" t="s">
        <v>3954</v>
      </c>
      <c r="H628" s="449">
        <v>60000</v>
      </c>
      <c r="I628" s="448" t="s">
        <v>143</v>
      </c>
      <c r="J628" s="448" t="s">
        <v>48</v>
      </c>
      <c r="K628" s="451">
        <v>46162</v>
      </c>
      <c r="L628" s="448" t="s">
        <v>143</v>
      </c>
      <c r="M628" s="448" t="s">
        <v>3324</v>
      </c>
    </row>
    <row r="629" spans="1:13" ht="42">
      <c r="A629" s="448">
        <v>628</v>
      </c>
      <c r="B629" s="448" t="s">
        <v>4022</v>
      </c>
      <c r="C629" s="448" t="s">
        <v>1724</v>
      </c>
      <c r="D629" s="448" t="s">
        <v>3956</v>
      </c>
      <c r="E629" s="448">
        <v>900</v>
      </c>
      <c r="F629" s="448" t="s">
        <v>3674</v>
      </c>
      <c r="G629" s="448" t="s">
        <v>3954</v>
      </c>
      <c r="H629" s="449">
        <v>18540</v>
      </c>
      <c r="I629" s="448" t="s">
        <v>143</v>
      </c>
      <c r="J629" s="448" t="s">
        <v>48</v>
      </c>
      <c r="K629" s="451">
        <v>46162</v>
      </c>
      <c r="L629" s="448" t="s">
        <v>143</v>
      </c>
      <c r="M629" s="448" t="s">
        <v>3324</v>
      </c>
    </row>
    <row r="630" spans="1:13" ht="42">
      <c r="A630" s="448">
        <v>629</v>
      </c>
      <c r="B630" s="448" t="s">
        <v>4023</v>
      </c>
      <c r="C630" s="448" t="s">
        <v>1724</v>
      </c>
      <c r="D630" s="448" t="s">
        <v>3956</v>
      </c>
      <c r="E630" s="448">
        <v>600</v>
      </c>
      <c r="F630" s="448" t="s">
        <v>3674</v>
      </c>
      <c r="G630" s="448" t="s">
        <v>3954</v>
      </c>
      <c r="H630" s="449">
        <v>276</v>
      </c>
      <c r="I630" s="448" t="s">
        <v>143</v>
      </c>
      <c r="J630" s="448" t="s">
        <v>48</v>
      </c>
      <c r="K630" s="451">
        <v>46162</v>
      </c>
      <c r="L630" s="448" t="s">
        <v>143</v>
      </c>
      <c r="M630" s="448" t="s">
        <v>3324</v>
      </c>
    </row>
    <row r="631" spans="1:13" ht="42">
      <c r="A631" s="448">
        <v>630</v>
      </c>
      <c r="B631" s="448" t="s">
        <v>4024</v>
      </c>
      <c r="C631" s="448" t="s">
        <v>1724</v>
      </c>
      <c r="D631" s="448" t="s">
        <v>3956</v>
      </c>
      <c r="E631" s="448">
        <v>600</v>
      </c>
      <c r="F631" s="448" t="s">
        <v>3674</v>
      </c>
      <c r="G631" s="448" t="s">
        <v>3954</v>
      </c>
      <c r="H631" s="449">
        <v>618</v>
      </c>
      <c r="I631" s="448" t="s">
        <v>143</v>
      </c>
      <c r="J631" s="448" t="s">
        <v>48</v>
      </c>
      <c r="K631" s="451">
        <v>46162</v>
      </c>
      <c r="L631" s="448" t="s">
        <v>143</v>
      </c>
      <c r="M631" s="448" t="s">
        <v>3324</v>
      </c>
    </row>
    <row r="632" spans="1:13" ht="42">
      <c r="A632" s="448">
        <v>631</v>
      </c>
      <c r="B632" s="448" t="s">
        <v>4025</v>
      </c>
      <c r="C632" s="448" t="s">
        <v>1724</v>
      </c>
      <c r="D632" s="448" t="s">
        <v>3956</v>
      </c>
      <c r="E632" s="448">
        <v>960</v>
      </c>
      <c r="F632" s="448" t="s">
        <v>3674</v>
      </c>
      <c r="G632" s="448" t="s">
        <v>3954</v>
      </c>
      <c r="H632" s="449">
        <v>2918.4</v>
      </c>
      <c r="I632" s="448" t="s">
        <v>143</v>
      </c>
      <c r="J632" s="448" t="s">
        <v>48</v>
      </c>
      <c r="K632" s="451">
        <v>46162</v>
      </c>
      <c r="L632" s="448" t="s">
        <v>143</v>
      </c>
      <c r="M632" s="448" t="s">
        <v>3324</v>
      </c>
    </row>
    <row r="633" spans="1:13" ht="42">
      <c r="A633" s="448">
        <v>632</v>
      </c>
      <c r="B633" s="448" t="s">
        <v>4026</v>
      </c>
      <c r="C633" s="448" t="s">
        <v>1724</v>
      </c>
      <c r="D633" s="448" t="s">
        <v>3956</v>
      </c>
      <c r="E633" s="448">
        <v>1200</v>
      </c>
      <c r="F633" s="448" t="s">
        <v>3674</v>
      </c>
      <c r="G633" s="448" t="s">
        <v>3954</v>
      </c>
      <c r="H633" s="449">
        <v>1056</v>
      </c>
      <c r="I633" s="448" t="s">
        <v>143</v>
      </c>
      <c r="J633" s="448" t="s">
        <v>48</v>
      </c>
      <c r="K633" s="451">
        <v>46162</v>
      </c>
      <c r="L633" s="448" t="s">
        <v>143</v>
      </c>
      <c r="M633" s="448" t="s">
        <v>3324</v>
      </c>
    </row>
    <row r="634" spans="1:13" ht="42">
      <c r="A634" s="448">
        <v>633</v>
      </c>
      <c r="B634" s="448" t="s">
        <v>4027</v>
      </c>
      <c r="C634" s="448" t="s">
        <v>1724</v>
      </c>
      <c r="D634" s="448" t="s">
        <v>3956</v>
      </c>
      <c r="E634" s="448">
        <v>4800</v>
      </c>
      <c r="F634" s="448" t="s">
        <v>3674</v>
      </c>
      <c r="G634" s="448" t="s">
        <v>3954</v>
      </c>
      <c r="H634" s="449">
        <v>1632</v>
      </c>
      <c r="I634" s="448" t="s">
        <v>143</v>
      </c>
      <c r="J634" s="448" t="s">
        <v>48</v>
      </c>
      <c r="K634" s="451">
        <v>46162</v>
      </c>
      <c r="L634" s="448" t="s">
        <v>143</v>
      </c>
      <c r="M634" s="448" t="s">
        <v>3324</v>
      </c>
    </row>
    <row r="635" spans="1:13" ht="42">
      <c r="A635" s="448">
        <v>634</v>
      </c>
      <c r="B635" s="448" t="s">
        <v>4028</v>
      </c>
      <c r="C635" s="448" t="s">
        <v>1724</v>
      </c>
      <c r="D635" s="448" t="s">
        <v>3956</v>
      </c>
      <c r="E635" s="448">
        <v>480</v>
      </c>
      <c r="F635" s="448" t="s">
        <v>3963</v>
      </c>
      <c r="G635" s="448" t="s">
        <v>3954</v>
      </c>
      <c r="H635" s="449">
        <v>27307.200000000001</v>
      </c>
      <c r="I635" s="448" t="s">
        <v>143</v>
      </c>
      <c r="J635" s="448" t="s">
        <v>48</v>
      </c>
      <c r="K635" s="451">
        <v>46162</v>
      </c>
      <c r="L635" s="448" t="s">
        <v>143</v>
      </c>
      <c r="M635" s="448" t="s">
        <v>3324</v>
      </c>
    </row>
    <row r="636" spans="1:13" ht="42">
      <c r="A636" s="448">
        <v>635</v>
      </c>
      <c r="B636" s="448" t="s">
        <v>4029</v>
      </c>
      <c r="C636" s="448" t="s">
        <v>1724</v>
      </c>
      <c r="D636" s="448" t="s">
        <v>3956</v>
      </c>
      <c r="E636" s="448">
        <v>1600</v>
      </c>
      <c r="F636" s="448" t="s">
        <v>3674</v>
      </c>
      <c r="G636" s="448" t="s">
        <v>3954</v>
      </c>
      <c r="H636" s="449">
        <v>2016</v>
      </c>
      <c r="I636" s="448" t="s">
        <v>143</v>
      </c>
      <c r="J636" s="448" t="s">
        <v>48</v>
      </c>
      <c r="K636" s="451">
        <v>46162</v>
      </c>
      <c r="L636" s="448" t="s">
        <v>143</v>
      </c>
      <c r="M636" s="448" t="s">
        <v>3324</v>
      </c>
    </row>
    <row r="637" spans="1:13" ht="42">
      <c r="A637" s="448">
        <v>636</v>
      </c>
      <c r="B637" s="448" t="s">
        <v>4030</v>
      </c>
      <c r="C637" s="448" t="s">
        <v>1724</v>
      </c>
      <c r="D637" s="448" t="s">
        <v>3956</v>
      </c>
      <c r="E637" s="448">
        <v>20</v>
      </c>
      <c r="F637" s="448" t="s">
        <v>3676</v>
      </c>
      <c r="G637" s="448" t="s">
        <v>3954</v>
      </c>
      <c r="H637" s="449">
        <v>1347.4</v>
      </c>
      <c r="I637" s="448" t="s">
        <v>143</v>
      </c>
      <c r="J637" s="448" t="s">
        <v>48</v>
      </c>
      <c r="K637" s="451">
        <v>46162</v>
      </c>
      <c r="L637" s="448" t="s">
        <v>143</v>
      </c>
      <c r="M637" s="448" t="s">
        <v>3324</v>
      </c>
    </row>
    <row r="638" spans="1:13" ht="42">
      <c r="A638" s="448">
        <v>637</v>
      </c>
      <c r="B638" s="448" t="s">
        <v>4031</v>
      </c>
      <c r="C638" s="448" t="s">
        <v>1724</v>
      </c>
      <c r="D638" s="448" t="s">
        <v>3956</v>
      </c>
      <c r="E638" s="448">
        <v>1600</v>
      </c>
      <c r="F638" s="448" t="s">
        <v>3674</v>
      </c>
      <c r="G638" s="448" t="s">
        <v>3954</v>
      </c>
      <c r="H638" s="449">
        <v>14448</v>
      </c>
      <c r="I638" s="448" t="s">
        <v>143</v>
      </c>
      <c r="J638" s="448" t="s">
        <v>48</v>
      </c>
      <c r="K638" s="451">
        <v>46162</v>
      </c>
      <c r="L638" s="448" t="s">
        <v>143</v>
      </c>
      <c r="M638" s="448" t="s">
        <v>3324</v>
      </c>
    </row>
    <row r="639" spans="1:13" ht="56">
      <c r="A639" s="448">
        <v>638</v>
      </c>
      <c r="B639" s="448" t="s">
        <v>4032</v>
      </c>
      <c r="C639" s="448" t="s">
        <v>1724</v>
      </c>
      <c r="D639" s="448" t="s">
        <v>3956</v>
      </c>
      <c r="E639" s="448">
        <v>20</v>
      </c>
      <c r="F639" s="448" t="s">
        <v>860</v>
      </c>
      <c r="G639" s="448" t="s">
        <v>3954</v>
      </c>
      <c r="H639" s="449">
        <v>2638.2</v>
      </c>
      <c r="I639" s="448" t="s">
        <v>143</v>
      </c>
      <c r="J639" s="448" t="s">
        <v>48</v>
      </c>
      <c r="K639" s="451">
        <v>46162</v>
      </c>
      <c r="L639" s="448" t="s">
        <v>143</v>
      </c>
      <c r="M639" s="448" t="s">
        <v>3324</v>
      </c>
    </row>
    <row r="640" spans="1:13" ht="42">
      <c r="A640" s="448">
        <v>639</v>
      </c>
      <c r="B640" s="448" t="s">
        <v>4033</v>
      </c>
      <c r="C640" s="448" t="s">
        <v>1724</v>
      </c>
      <c r="D640" s="448" t="s">
        <v>3956</v>
      </c>
      <c r="E640" s="448">
        <v>1200</v>
      </c>
      <c r="F640" s="448" t="s">
        <v>3674</v>
      </c>
      <c r="G640" s="448" t="s">
        <v>3954</v>
      </c>
      <c r="H640" s="449">
        <v>576</v>
      </c>
      <c r="I640" s="448" t="s">
        <v>143</v>
      </c>
      <c r="J640" s="448" t="s">
        <v>48</v>
      </c>
      <c r="K640" s="451">
        <v>46162</v>
      </c>
      <c r="L640" s="448" t="s">
        <v>143</v>
      </c>
      <c r="M640" s="448" t="s">
        <v>3324</v>
      </c>
    </row>
    <row r="641" spans="1:13" ht="42">
      <c r="A641" s="448">
        <v>640</v>
      </c>
      <c r="B641" s="448" t="s">
        <v>4034</v>
      </c>
      <c r="C641" s="448" t="s">
        <v>1724</v>
      </c>
      <c r="D641" s="448" t="s">
        <v>3956</v>
      </c>
      <c r="E641" s="448">
        <v>30</v>
      </c>
      <c r="F641" s="448" t="s">
        <v>1728</v>
      </c>
      <c r="G641" s="448" t="s">
        <v>3954</v>
      </c>
      <c r="H641" s="449">
        <v>36390</v>
      </c>
      <c r="I641" s="448" t="s">
        <v>143</v>
      </c>
      <c r="J641" s="448" t="s">
        <v>48</v>
      </c>
      <c r="K641" s="451">
        <v>46162</v>
      </c>
      <c r="L641" s="448" t="s">
        <v>143</v>
      </c>
      <c r="M641" s="448" t="s">
        <v>3324</v>
      </c>
    </row>
    <row r="642" spans="1:13" ht="42">
      <c r="A642" s="448">
        <v>641</v>
      </c>
      <c r="B642" s="448" t="s">
        <v>4035</v>
      </c>
      <c r="C642" s="448" t="s">
        <v>1724</v>
      </c>
      <c r="D642" s="448" t="s">
        <v>3956</v>
      </c>
      <c r="E642" s="448">
        <v>100</v>
      </c>
      <c r="F642" s="448" t="s">
        <v>1728</v>
      </c>
      <c r="G642" s="448" t="s">
        <v>3954</v>
      </c>
      <c r="H642" s="449">
        <v>5690</v>
      </c>
      <c r="I642" s="448" t="s">
        <v>143</v>
      </c>
      <c r="J642" s="448" t="s">
        <v>48</v>
      </c>
      <c r="K642" s="451">
        <v>46162</v>
      </c>
      <c r="L642" s="448" t="s">
        <v>143</v>
      </c>
      <c r="M642" s="448" t="s">
        <v>3324</v>
      </c>
    </row>
    <row r="643" spans="1:13" ht="42">
      <c r="A643" s="448">
        <v>642</v>
      </c>
      <c r="B643" s="448" t="s">
        <v>4036</v>
      </c>
      <c r="C643" s="448" t="s">
        <v>1724</v>
      </c>
      <c r="D643" s="448" t="s">
        <v>3956</v>
      </c>
      <c r="E643" s="448">
        <v>1200</v>
      </c>
      <c r="F643" s="448" t="s">
        <v>3674</v>
      </c>
      <c r="G643" s="448" t="s">
        <v>3954</v>
      </c>
      <c r="H643" s="449">
        <v>1200</v>
      </c>
      <c r="I643" s="448" t="s">
        <v>143</v>
      </c>
      <c r="J643" s="448" t="s">
        <v>48</v>
      </c>
      <c r="K643" s="451">
        <v>46162</v>
      </c>
      <c r="L643" s="448" t="s">
        <v>143</v>
      </c>
      <c r="M643" s="448" t="s">
        <v>3324</v>
      </c>
    </row>
    <row r="644" spans="1:13" ht="42">
      <c r="A644" s="448">
        <v>643</v>
      </c>
      <c r="B644" s="448" t="s">
        <v>4037</v>
      </c>
      <c r="C644" s="448" t="s">
        <v>1724</v>
      </c>
      <c r="D644" s="448" t="s">
        <v>3956</v>
      </c>
      <c r="E644" s="448">
        <v>50</v>
      </c>
      <c r="F644" s="448" t="s">
        <v>3676</v>
      </c>
      <c r="G644" s="448" t="s">
        <v>3954</v>
      </c>
      <c r="H644" s="449">
        <v>1465</v>
      </c>
      <c r="I644" s="448" t="s">
        <v>143</v>
      </c>
      <c r="J644" s="448" t="s">
        <v>48</v>
      </c>
      <c r="K644" s="451">
        <v>46162</v>
      </c>
      <c r="L644" s="448" t="s">
        <v>143</v>
      </c>
      <c r="M644" s="448" t="s">
        <v>3324</v>
      </c>
    </row>
    <row r="645" spans="1:13" ht="42">
      <c r="A645" s="448">
        <v>644</v>
      </c>
      <c r="B645" s="448" t="s">
        <v>4038</v>
      </c>
      <c r="C645" s="448" t="s">
        <v>1724</v>
      </c>
      <c r="D645" s="448" t="s">
        <v>3956</v>
      </c>
      <c r="E645" s="448">
        <v>50</v>
      </c>
      <c r="F645" s="448" t="s">
        <v>860</v>
      </c>
      <c r="G645" s="448" t="s">
        <v>3954</v>
      </c>
      <c r="H645" s="449">
        <v>10745</v>
      </c>
      <c r="I645" s="448" t="s">
        <v>143</v>
      </c>
      <c r="J645" s="448" t="s">
        <v>48</v>
      </c>
      <c r="K645" s="451">
        <v>46162</v>
      </c>
      <c r="L645" s="448" t="s">
        <v>143</v>
      </c>
      <c r="M645" s="448" t="s">
        <v>3324</v>
      </c>
    </row>
    <row r="646" spans="1:13" ht="42">
      <c r="A646" s="448">
        <v>645</v>
      </c>
      <c r="B646" s="448" t="s">
        <v>3673</v>
      </c>
      <c r="C646" s="448" t="s">
        <v>1724</v>
      </c>
      <c r="D646" s="448" t="s">
        <v>3956</v>
      </c>
      <c r="E646" s="448">
        <v>180000</v>
      </c>
      <c r="F646" s="448" t="s">
        <v>3674</v>
      </c>
      <c r="G646" s="448" t="s">
        <v>3954</v>
      </c>
      <c r="H646" s="449">
        <v>19800</v>
      </c>
      <c r="I646" s="448" t="s">
        <v>143</v>
      </c>
      <c r="J646" s="448" t="s">
        <v>48</v>
      </c>
      <c r="K646" s="451">
        <v>46162</v>
      </c>
      <c r="L646" s="448" t="s">
        <v>143</v>
      </c>
      <c r="M646" s="448" t="s">
        <v>3324</v>
      </c>
    </row>
    <row r="647" spans="1:13" ht="42">
      <c r="A647" s="448">
        <v>646</v>
      </c>
      <c r="B647" s="448" t="s">
        <v>4039</v>
      </c>
      <c r="C647" s="448" t="s">
        <v>1724</v>
      </c>
      <c r="D647" s="448" t="s">
        <v>3956</v>
      </c>
      <c r="E647" s="448">
        <v>60</v>
      </c>
      <c r="F647" s="448" t="s">
        <v>3676</v>
      </c>
      <c r="G647" s="448" t="s">
        <v>3954</v>
      </c>
      <c r="H647" s="449">
        <v>5906.4</v>
      </c>
      <c r="I647" s="448" t="s">
        <v>143</v>
      </c>
      <c r="J647" s="448" t="s">
        <v>48</v>
      </c>
      <c r="K647" s="451">
        <v>46162</v>
      </c>
      <c r="L647" s="448" t="s">
        <v>143</v>
      </c>
      <c r="M647" s="448" t="s">
        <v>3324</v>
      </c>
    </row>
    <row r="648" spans="1:13" ht="42">
      <c r="A648" s="448">
        <v>647</v>
      </c>
      <c r="B648" s="448" t="s">
        <v>4040</v>
      </c>
      <c r="C648" s="448" t="s">
        <v>1724</v>
      </c>
      <c r="D648" s="448" t="s">
        <v>3956</v>
      </c>
      <c r="E648" s="448">
        <v>60000</v>
      </c>
      <c r="F648" s="448" t="s">
        <v>3674</v>
      </c>
      <c r="G648" s="448" t="s">
        <v>3954</v>
      </c>
      <c r="H648" s="449">
        <v>42000</v>
      </c>
      <c r="I648" s="448" t="s">
        <v>143</v>
      </c>
      <c r="J648" s="448" t="s">
        <v>48</v>
      </c>
      <c r="K648" s="451">
        <v>46162</v>
      </c>
      <c r="L648" s="448" t="s">
        <v>143</v>
      </c>
      <c r="M648" s="448" t="s">
        <v>3324</v>
      </c>
    </row>
    <row r="649" spans="1:13" ht="42">
      <c r="A649" s="448">
        <v>648</v>
      </c>
      <c r="B649" s="448" t="s">
        <v>3856</v>
      </c>
      <c r="C649" s="448" t="s">
        <v>1724</v>
      </c>
      <c r="D649" s="448" t="s">
        <v>3956</v>
      </c>
      <c r="E649" s="448">
        <v>180000</v>
      </c>
      <c r="F649" s="448" t="s">
        <v>3674</v>
      </c>
      <c r="G649" s="448" t="s">
        <v>3954</v>
      </c>
      <c r="H649" s="449">
        <v>12600</v>
      </c>
      <c r="I649" s="448" t="s">
        <v>143</v>
      </c>
      <c r="J649" s="448" t="s">
        <v>48</v>
      </c>
      <c r="K649" s="451">
        <v>46162</v>
      </c>
      <c r="L649" s="448" t="s">
        <v>143</v>
      </c>
      <c r="M649" s="448" t="s">
        <v>3324</v>
      </c>
    </row>
    <row r="650" spans="1:13" ht="42">
      <c r="A650" s="448">
        <v>649</v>
      </c>
      <c r="B650" s="448" t="s">
        <v>3857</v>
      </c>
      <c r="C650" s="448" t="s">
        <v>1724</v>
      </c>
      <c r="D650" s="448" t="s">
        <v>3956</v>
      </c>
      <c r="E650" s="448">
        <v>180000</v>
      </c>
      <c r="F650" s="448" t="s">
        <v>3674</v>
      </c>
      <c r="G650" s="448" t="s">
        <v>3954</v>
      </c>
      <c r="H650" s="449">
        <v>10800</v>
      </c>
      <c r="I650" s="448" t="s">
        <v>143</v>
      </c>
      <c r="J650" s="448" t="s">
        <v>48</v>
      </c>
      <c r="K650" s="451">
        <v>46162</v>
      </c>
      <c r="L650" s="448" t="s">
        <v>143</v>
      </c>
      <c r="M650" s="448" t="s">
        <v>3324</v>
      </c>
    </row>
    <row r="651" spans="1:13" ht="70">
      <c r="A651" s="448">
        <v>650</v>
      </c>
      <c r="B651" s="448" t="s">
        <v>4041</v>
      </c>
      <c r="C651" s="448" t="s">
        <v>3452</v>
      </c>
      <c r="D651" s="448" t="s">
        <v>4042</v>
      </c>
      <c r="E651" s="448">
        <v>12</v>
      </c>
      <c r="F651" s="448" t="s">
        <v>153</v>
      </c>
      <c r="G651" s="448" t="s">
        <v>4043</v>
      </c>
      <c r="H651" s="449">
        <v>240710.88</v>
      </c>
      <c r="I651" s="448" t="s">
        <v>107</v>
      </c>
      <c r="J651" s="448" t="s">
        <v>48</v>
      </c>
      <c r="K651" s="451">
        <v>46164</v>
      </c>
      <c r="L651" s="448" t="s">
        <v>4044</v>
      </c>
      <c r="M651" s="448" t="s">
        <v>3324</v>
      </c>
    </row>
    <row r="652" spans="1:13" ht="70">
      <c r="A652" s="448">
        <v>651</v>
      </c>
      <c r="B652" s="448" t="s">
        <v>4045</v>
      </c>
      <c r="C652" s="448" t="s">
        <v>3452</v>
      </c>
      <c r="D652" s="448" t="s">
        <v>4042</v>
      </c>
      <c r="E652" s="448">
        <v>300</v>
      </c>
      <c r="F652" s="448" t="s">
        <v>3607</v>
      </c>
      <c r="G652" s="448" t="s">
        <v>4043</v>
      </c>
      <c r="H652" s="449">
        <v>2607</v>
      </c>
      <c r="I652" s="448" t="s">
        <v>107</v>
      </c>
      <c r="J652" s="448" t="s">
        <v>48</v>
      </c>
      <c r="K652" s="451">
        <v>46164</v>
      </c>
      <c r="L652" s="448" t="s">
        <v>4044</v>
      </c>
      <c r="M652" s="448" t="s">
        <v>3324</v>
      </c>
    </row>
    <row r="653" spans="1:13" ht="70">
      <c r="A653" s="448">
        <v>652</v>
      </c>
      <c r="B653" s="448" t="s">
        <v>4046</v>
      </c>
      <c r="C653" s="448" t="s">
        <v>3452</v>
      </c>
      <c r="D653" s="448" t="s">
        <v>4042</v>
      </c>
      <c r="E653" s="448">
        <v>300</v>
      </c>
      <c r="F653" s="448" t="s">
        <v>3607</v>
      </c>
      <c r="G653" s="448" t="s">
        <v>4043</v>
      </c>
      <c r="H653" s="449">
        <v>4068</v>
      </c>
      <c r="I653" s="448" t="s">
        <v>107</v>
      </c>
      <c r="J653" s="448" t="s">
        <v>48</v>
      </c>
      <c r="K653" s="451">
        <v>46164</v>
      </c>
      <c r="L653" s="448" t="s">
        <v>4044</v>
      </c>
      <c r="M653" s="448" t="s">
        <v>3324</v>
      </c>
    </row>
    <row r="654" spans="1:13" ht="70">
      <c r="A654" s="448">
        <v>653</v>
      </c>
      <c r="B654" s="448" t="s">
        <v>4047</v>
      </c>
      <c r="C654" s="448" t="s">
        <v>3452</v>
      </c>
      <c r="D654" s="448" t="s">
        <v>4042</v>
      </c>
      <c r="E654" s="448">
        <v>1500</v>
      </c>
      <c r="F654" s="448" t="s">
        <v>3607</v>
      </c>
      <c r="G654" s="448" t="s">
        <v>4043</v>
      </c>
      <c r="H654" s="449">
        <v>18810</v>
      </c>
      <c r="I654" s="448" t="s">
        <v>107</v>
      </c>
      <c r="J654" s="448" t="s">
        <v>48</v>
      </c>
      <c r="K654" s="451">
        <v>46164</v>
      </c>
      <c r="L654" s="448" t="s">
        <v>4044</v>
      </c>
      <c r="M654" s="448" t="s">
        <v>3324</v>
      </c>
    </row>
    <row r="655" spans="1:13" ht="70">
      <c r="A655" s="448">
        <v>654</v>
      </c>
      <c r="B655" s="448" t="s">
        <v>4048</v>
      </c>
      <c r="C655" s="448" t="s">
        <v>3452</v>
      </c>
      <c r="D655" s="448" t="s">
        <v>4042</v>
      </c>
      <c r="E655" s="448">
        <v>2200</v>
      </c>
      <c r="F655" s="448" t="s">
        <v>3607</v>
      </c>
      <c r="G655" s="448" t="s">
        <v>4043</v>
      </c>
      <c r="H655" s="449">
        <v>22220</v>
      </c>
      <c r="I655" s="448" t="s">
        <v>107</v>
      </c>
      <c r="J655" s="448" t="s">
        <v>48</v>
      </c>
      <c r="K655" s="451">
        <v>46164</v>
      </c>
      <c r="L655" s="448" t="s">
        <v>4044</v>
      </c>
      <c r="M655" s="448" t="s">
        <v>3324</v>
      </c>
    </row>
    <row r="656" spans="1:13" ht="70">
      <c r="A656" s="448">
        <v>655</v>
      </c>
      <c r="B656" s="448" t="s">
        <v>4049</v>
      </c>
      <c r="C656" s="448" t="s">
        <v>3452</v>
      </c>
      <c r="D656" s="448" t="s">
        <v>4042</v>
      </c>
      <c r="E656" s="448">
        <v>3000</v>
      </c>
      <c r="F656" s="448" t="s">
        <v>3607</v>
      </c>
      <c r="G656" s="448" t="s">
        <v>4043</v>
      </c>
      <c r="H656" s="449">
        <v>52590</v>
      </c>
      <c r="I656" s="448" t="s">
        <v>107</v>
      </c>
      <c r="J656" s="448" t="s">
        <v>48</v>
      </c>
      <c r="K656" s="451">
        <v>46164</v>
      </c>
      <c r="L656" s="448" t="s">
        <v>4044</v>
      </c>
      <c r="M656" s="448" t="s">
        <v>3324</v>
      </c>
    </row>
    <row r="657" spans="1:13" ht="70">
      <c r="A657" s="448">
        <v>656</v>
      </c>
      <c r="B657" s="448" t="s">
        <v>4050</v>
      </c>
      <c r="C657" s="448" t="s">
        <v>3452</v>
      </c>
      <c r="D657" s="448" t="s">
        <v>4042</v>
      </c>
      <c r="E657" s="448">
        <v>3000</v>
      </c>
      <c r="F657" s="448" t="s">
        <v>3607</v>
      </c>
      <c r="G657" s="448" t="s">
        <v>4043</v>
      </c>
      <c r="H657" s="449">
        <v>40680</v>
      </c>
      <c r="I657" s="448" t="s">
        <v>107</v>
      </c>
      <c r="J657" s="448" t="s">
        <v>48</v>
      </c>
      <c r="K657" s="451">
        <v>46164</v>
      </c>
      <c r="L657" s="448" t="s">
        <v>4044</v>
      </c>
      <c r="M657" s="448" t="s">
        <v>3324</v>
      </c>
    </row>
    <row r="658" spans="1:13" ht="70">
      <c r="A658" s="448">
        <v>657</v>
      </c>
      <c r="B658" s="448" t="s">
        <v>4051</v>
      </c>
      <c r="C658" s="448" t="s">
        <v>3452</v>
      </c>
      <c r="D658" s="448" t="s">
        <v>4042</v>
      </c>
      <c r="E658" s="448">
        <v>1600</v>
      </c>
      <c r="F658" s="448" t="s">
        <v>3607</v>
      </c>
      <c r="G658" s="448" t="s">
        <v>4043</v>
      </c>
      <c r="H658" s="449">
        <v>20032</v>
      </c>
      <c r="I658" s="448" t="s">
        <v>107</v>
      </c>
      <c r="J658" s="448" t="s">
        <v>48</v>
      </c>
      <c r="K658" s="451">
        <v>46164</v>
      </c>
      <c r="L658" s="448" t="s">
        <v>4044</v>
      </c>
      <c r="M658" s="448" t="s">
        <v>3324</v>
      </c>
    </row>
    <row r="659" spans="1:13" ht="70">
      <c r="A659" s="448">
        <v>658</v>
      </c>
      <c r="B659" s="448" t="s">
        <v>4052</v>
      </c>
      <c r="C659" s="448" t="s">
        <v>3452</v>
      </c>
      <c r="D659" s="448" t="s">
        <v>4042</v>
      </c>
      <c r="E659" s="448">
        <v>2000</v>
      </c>
      <c r="F659" s="448" t="s">
        <v>3607</v>
      </c>
      <c r="G659" s="448" t="s">
        <v>4043</v>
      </c>
      <c r="H659" s="449">
        <v>44000</v>
      </c>
      <c r="I659" s="448" t="s">
        <v>107</v>
      </c>
      <c r="J659" s="448" t="s">
        <v>48</v>
      </c>
      <c r="K659" s="451">
        <v>46164</v>
      </c>
      <c r="L659" s="448" t="s">
        <v>4044</v>
      </c>
      <c r="M659" s="448" t="s">
        <v>3324</v>
      </c>
    </row>
    <row r="660" spans="1:13" ht="70">
      <c r="A660" s="448">
        <v>659</v>
      </c>
      <c r="B660" s="448" t="s">
        <v>4053</v>
      </c>
      <c r="C660" s="448" t="s">
        <v>3452</v>
      </c>
      <c r="D660" s="448" t="s">
        <v>4042</v>
      </c>
      <c r="E660" s="448">
        <v>600</v>
      </c>
      <c r="F660" s="448" t="s">
        <v>3607</v>
      </c>
      <c r="G660" s="448" t="s">
        <v>4043</v>
      </c>
      <c r="H660" s="449">
        <v>7098</v>
      </c>
      <c r="I660" s="448" t="s">
        <v>107</v>
      </c>
      <c r="J660" s="448" t="s">
        <v>48</v>
      </c>
      <c r="K660" s="451">
        <v>46164</v>
      </c>
      <c r="L660" s="448" t="s">
        <v>4044</v>
      </c>
      <c r="M660" s="448" t="s">
        <v>3324</v>
      </c>
    </row>
    <row r="661" spans="1:13" ht="70">
      <c r="A661" s="448">
        <v>660</v>
      </c>
      <c r="B661" s="448" t="s">
        <v>4054</v>
      </c>
      <c r="C661" s="448" t="s">
        <v>3452</v>
      </c>
      <c r="D661" s="448" t="s">
        <v>4042</v>
      </c>
      <c r="E661" s="448">
        <v>400</v>
      </c>
      <c r="F661" s="448" t="s">
        <v>3607</v>
      </c>
      <c r="G661" s="448" t="s">
        <v>4043</v>
      </c>
      <c r="H661" s="449">
        <v>5044</v>
      </c>
      <c r="I661" s="448" t="s">
        <v>107</v>
      </c>
      <c r="J661" s="448" t="s">
        <v>48</v>
      </c>
      <c r="K661" s="451">
        <v>46164</v>
      </c>
      <c r="L661" s="448" t="s">
        <v>4044</v>
      </c>
      <c r="M661" s="448" t="s">
        <v>3324</v>
      </c>
    </row>
    <row r="662" spans="1:13" ht="70">
      <c r="A662" s="448">
        <v>661</v>
      </c>
      <c r="B662" s="448" t="s">
        <v>4055</v>
      </c>
      <c r="C662" s="448" t="s">
        <v>3452</v>
      </c>
      <c r="D662" s="448" t="s">
        <v>4042</v>
      </c>
      <c r="E662" s="448">
        <v>300</v>
      </c>
      <c r="F662" s="448" t="s">
        <v>3607</v>
      </c>
      <c r="G662" s="448" t="s">
        <v>4043</v>
      </c>
      <c r="H662" s="449">
        <v>4299</v>
      </c>
      <c r="I662" s="448" t="s">
        <v>107</v>
      </c>
      <c r="J662" s="448" t="s">
        <v>48</v>
      </c>
      <c r="K662" s="451">
        <v>46164</v>
      </c>
      <c r="L662" s="448" t="s">
        <v>4044</v>
      </c>
      <c r="M662" s="448" t="s">
        <v>3324</v>
      </c>
    </row>
    <row r="663" spans="1:13" ht="70">
      <c r="A663" s="448">
        <v>662</v>
      </c>
      <c r="B663" s="448" t="s">
        <v>4056</v>
      </c>
      <c r="C663" s="448" t="s">
        <v>3452</v>
      </c>
      <c r="D663" s="448" t="s">
        <v>4042</v>
      </c>
      <c r="E663" s="448">
        <v>300</v>
      </c>
      <c r="F663" s="448" t="s">
        <v>3607</v>
      </c>
      <c r="G663" s="448" t="s">
        <v>4043</v>
      </c>
      <c r="H663" s="449">
        <v>2817</v>
      </c>
      <c r="I663" s="448" t="s">
        <v>107</v>
      </c>
      <c r="J663" s="448" t="s">
        <v>48</v>
      </c>
      <c r="K663" s="451">
        <v>46164</v>
      </c>
      <c r="L663" s="448" t="s">
        <v>4044</v>
      </c>
      <c r="M663" s="448" t="s">
        <v>3324</v>
      </c>
    </row>
    <row r="664" spans="1:13" ht="70">
      <c r="A664" s="448">
        <v>663</v>
      </c>
      <c r="B664" s="448" t="s">
        <v>4057</v>
      </c>
      <c r="C664" s="448" t="s">
        <v>3452</v>
      </c>
      <c r="D664" s="448" t="s">
        <v>4042</v>
      </c>
      <c r="E664" s="448">
        <v>500</v>
      </c>
      <c r="F664" s="448" t="s">
        <v>3607</v>
      </c>
      <c r="G664" s="448" t="s">
        <v>4043</v>
      </c>
      <c r="H664" s="449">
        <v>6655</v>
      </c>
      <c r="I664" s="448" t="s">
        <v>107</v>
      </c>
      <c r="J664" s="448" t="s">
        <v>48</v>
      </c>
      <c r="K664" s="451">
        <v>46164</v>
      </c>
      <c r="L664" s="448" t="s">
        <v>4044</v>
      </c>
      <c r="M664" s="448" t="s">
        <v>3324</v>
      </c>
    </row>
    <row r="665" spans="1:13" ht="70">
      <c r="A665" s="448">
        <v>664</v>
      </c>
      <c r="B665" s="448" t="s">
        <v>4058</v>
      </c>
      <c r="C665" s="448" t="s">
        <v>3452</v>
      </c>
      <c r="D665" s="448" t="s">
        <v>4042</v>
      </c>
      <c r="E665" s="448">
        <v>800</v>
      </c>
      <c r="F665" s="448" t="s">
        <v>3607</v>
      </c>
      <c r="G665" s="448" t="s">
        <v>4043</v>
      </c>
      <c r="H665" s="449">
        <v>42352</v>
      </c>
      <c r="I665" s="448" t="s">
        <v>107</v>
      </c>
      <c r="J665" s="448" t="s">
        <v>48</v>
      </c>
      <c r="K665" s="451">
        <v>46164</v>
      </c>
      <c r="L665" s="448" t="s">
        <v>4044</v>
      </c>
      <c r="M665" s="448" t="s">
        <v>3324</v>
      </c>
    </row>
    <row r="666" spans="1:13" ht="70">
      <c r="A666" s="448">
        <v>665</v>
      </c>
      <c r="B666" s="448" t="s">
        <v>4059</v>
      </c>
      <c r="C666" s="448" t="s">
        <v>3452</v>
      </c>
      <c r="D666" s="448" t="s">
        <v>4042</v>
      </c>
      <c r="E666" s="448">
        <v>800</v>
      </c>
      <c r="F666" s="448" t="s">
        <v>3607</v>
      </c>
      <c r="G666" s="448" t="s">
        <v>4043</v>
      </c>
      <c r="H666" s="449">
        <v>42352</v>
      </c>
      <c r="I666" s="448" t="s">
        <v>107</v>
      </c>
      <c r="J666" s="448" t="s">
        <v>48</v>
      </c>
      <c r="K666" s="451">
        <v>46164</v>
      </c>
      <c r="L666" s="448" t="s">
        <v>4044</v>
      </c>
      <c r="M666" s="448" t="s">
        <v>3324</v>
      </c>
    </row>
    <row r="667" spans="1:13" ht="70">
      <c r="A667" s="448">
        <v>666</v>
      </c>
      <c r="B667" s="448" t="s">
        <v>4060</v>
      </c>
      <c r="C667" s="448" t="s">
        <v>3452</v>
      </c>
      <c r="D667" s="448" t="s">
        <v>4042</v>
      </c>
      <c r="E667" s="448">
        <v>300</v>
      </c>
      <c r="F667" s="448" t="s">
        <v>3607</v>
      </c>
      <c r="G667" s="448" t="s">
        <v>4043</v>
      </c>
      <c r="H667" s="449">
        <v>2619</v>
      </c>
      <c r="I667" s="448" t="s">
        <v>107</v>
      </c>
      <c r="J667" s="448" t="s">
        <v>48</v>
      </c>
      <c r="K667" s="451">
        <v>46164</v>
      </c>
      <c r="L667" s="448" t="s">
        <v>4044</v>
      </c>
      <c r="M667" s="448" t="s">
        <v>3324</v>
      </c>
    </row>
    <row r="668" spans="1:13" ht="70">
      <c r="A668" s="448">
        <v>667</v>
      </c>
      <c r="B668" s="448" t="s">
        <v>4061</v>
      </c>
      <c r="C668" s="448" t="s">
        <v>3452</v>
      </c>
      <c r="D668" s="448" t="s">
        <v>4042</v>
      </c>
      <c r="E668" s="448">
        <v>1200</v>
      </c>
      <c r="F668" s="448" t="s">
        <v>3607</v>
      </c>
      <c r="G668" s="448" t="s">
        <v>4043</v>
      </c>
      <c r="H668" s="449">
        <v>10200</v>
      </c>
      <c r="I668" s="448" t="s">
        <v>107</v>
      </c>
      <c r="J668" s="448" t="s">
        <v>48</v>
      </c>
      <c r="K668" s="451">
        <v>46164</v>
      </c>
      <c r="L668" s="448" t="s">
        <v>4044</v>
      </c>
      <c r="M668" s="448" t="s">
        <v>3324</v>
      </c>
    </row>
    <row r="669" spans="1:13" ht="70">
      <c r="A669" s="448">
        <v>668</v>
      </c>
      <c r="B669" s="448" t="s">
        <v>4062</v>
      </c>
      <c r="C669" s="448" t="s">
        <v>3452</v>
      </c>
      <c r="D669" s="448" t="s">
        <v>4042</v>
      </c>
      <c r="E669" s="448">
        <v>4500</v>
      </c>
      <c r="F669" s="448" t="s">
        <v>3607</v>
      </c>
      <c r="G669" s="448" t="s">
        <v>4043</v>
      </c>
      <c r="H669" s="449">
        <v>37710</v>
      </c>
      <c r="I669" s="448" t="s">
        <v>107</v>
      </c>
      <c r="J669" s="448" t="s">
        <v>48</v>
      </c>
      <c r="K669" s="451">
        <v>46164</v>
      </c>
      <c r="L669" s="448" t="s">
        <v>4044</v>
      </c>
      <c r="M669" s="448" t="s">
        <v>3324</v>
      </c>
    </row>
    <row r="670" spans="1:13" ht="70">
      <c r="A670" s="448">
        <v>669</v>
      </c>
      <c r="B670" s="448" t="s">
        <v>4063</v>
      </c>
      <c r="C670" s="448" t="s">
        <v>3452</v>
      </c>
      <c r="D670" s="448" t="s">
        <v>4042</v>
      </c>
      <c r="E670" s="448">
        <v>1800</v>
      </c>
      <c r="F670" s="448" t="s">
        <v>3607</v>
      </c>
      <c r="G670" s="448" t="s">
        <v>4043</v>
      </c>
      <c r="H670" s="449">
        <v>15120</v>
      </c>
      <c r="I670" s="448" t="s">
        <v>107</v>
      </c>
      <c r="J670" s="448" t="s">
        <v>48</v>
      </c>
      <c r="K670" s="451">
        <v>46164</v>
      </c>
      <c r="L670" s="448" t="s">
        <v>4044</v>
      </c>
      <c r="M670" s="448" t="s">
        <v>3324</v>
      </c>
    </row>
    <row r="671" spans="1:13" ht="70">
      <c r="A671" s="448">
        <v>670</v>
      </c>
      <c r="B671" s="448" t="s">
        <v>4064</v>
      </c>
      <c r="C671" s="448" t="s">
        <v>3452</v>
      </c>
      <c r="D671" s="448" t="s">
        <v>4042</v>
      </c>
      <c r="E671" s="448">
        <v>300</v>
      </c>
      <c r="F671" s="448" t="s">
        <v>3607</v>
      </c>
      <c r="G671" s="448" t="s">
        <v>4043</v>
      </c>
      <c r="H671" s="449">
        <v>5667</v>
      </c>
      <c r="I671" s="448" t="s">
        <v>107</v>
      </c>
      <c r="J671" s="448" t="s">
        <v>48</v>
      </c>
      <c r="K671" s="451">
        <v>46164</v>
      </c>
      <c r="L671" s="448" t="s">
        <v>4044</v>
      </c>
      <c r="M671" s="448" t="s">
        <v>3324</v>
      </c>
    </row>
    <row r="672" spans="1:13" ht="70">
      <c r="A672" s="448">
        <v>671</v>
      </c>
      <c r="B672" s="448" t="s">
        <v>4065</v>
      </c>
      <c r="C672" s="448" t="s">
        <v>3452</v>
      </c>
      <c r="D672" s="448" t="s">
        <v>4042</v>
      </c>
      <c r="E672" s="448">
        <v>300</v>
      </c>
      <c r="F672" s="448" t="s">
        <v>3607</v>
      </c>
      <c r="G672" s="448" t="s">
        <v>4043</v>
      </c>
      <c r="H672" s="449">
        <v>6882</v>
      </c>
      <c r="I672" s="448" t="s">
        <v>107</v>
      </c>
      <c r="J672" s="448" t="s">
        <v>48</v>
      </c>
      <c r="K672" s="451">
        <v>46164</v>
      </c>
      <c r="L672" s="448" t="s">
        <v>4044</v>
      </c>
      <c r="M672" s="448" t="s">
        <v>3324</v>
      </c>
    </row>
    <row r="673" spans="1:13" ht="70">
      <c r="A673" s="448">
        <v>672</v>
      </c>
      <c r="B673" s="448" t="s">
        <v>4066</v>
      </c>
      <c r="C673" s="448" t="s">
        <v>3452</v>
      </c>
      <c r="D673" s="448" t="s">
        <v>4042</v>
      </c>
      <c r="E673" s="448">
        <v>3600</v>
      </c>
      <c r="F673" s="448" t="s">
        <v>3607</v>
      </c>
      <c r="G673" s="448" t="s">
        <v>4043</v>
      </c>
      <c r="H673" s="449">
        <v>42192</v>
      </c>
      <c r="I673" s="448" t="s">
        <v>107</v>
      </c>
      <c r="J673" s="448" t="s">
        <v>48</v>
      </c>
      <c r="K673" s="451">
        <v>46164</v>
      </c>
      <c r="L673" s="448" t="s">
        <v>4044</v>
      </c>
      <c r="M673" s="448" t="s">
        <v>3324</v>
      </c>
    </row>
    <row r="674" spans="1:13" ht="70">
      <c r="A674" s="448">
        <v>673</v>
      </c>
      <c r="B674" s="448" t="s">
        <v>4067</v>
      </c>
      <c r="C674" s="448" t="s">
        <v>3452</v>
      </c>
      <c r="D674" s="448" t="s">
        <v>4042</v>
      </c>
      <c r="E674" s="448">
        <v>500</v>
      </c>
      <c r="F674" s="448" t="s">
        <v>3607</v>
      </c>
      <c r="G674" s="448" t="s">
        <v>4043</v>
      </c>
      <c r="H674" s="449">
        <v>8250</v>
      </c>
      <c r="I674" s="448" t="s">
        <v>107</v>
      </c>
      <c r="J674" s="448" t="s">
        <v>48</v>
      </c>
      <c r="K674" s="451">
        <v>46164</v>
      </c>
      <c r="L674" s="448" t="s">
        <v>4044</v>
      </c>
      <c r="M674" s="448" t="s">
        <v>3324</v>
      </c>
    </row>
    <row r="675" spans="1:13" ht="70">
      <c r="A675" s="448">
        <v>674</v>
      </c>
      <c r="B675" s="448" t="s">
        <v>4068</v>
      </c>
      <c r="C675" s="448" t="s">
        <v>3452</v>
      </c>
      <c r="D675" s="448" t="s">
        <v>4042</v>
      </c>
      <c r="E675" s="448">
        <v>1600</v>
      </c>
      <c r="F675" s="448" t="s">
        <v>3607</v>
      </c>
      <c r="G675" s="448" t="s">
        <v>4043</v>
      </c>
      <c r="H675" s="449">
        <v>10800</v>
      </c>
      <c r="I675" s="448" t="s">
        <v>107</v>
      </c>
      <c r="J675" s="448" t="s">
        <v>48</v>
      </c>
      <c r="K675" s="451">
        <v>46164</v>
      </c>
      <c r="L675" s="448" t="s">
        <v>4044</v>
      </c>
      <c r="M675" s="448" t="s">
        <v>3324</v>
      </c>
    </row>
    <row r="676" spans="1:13" ht="70">
      <c r="A676" s="448">
        <v>675</v>
      </c>
      <c r="B676" s="448" t="s">
        <v>4069</v>
      </c>
      <c r="C676" s="448" t="s">
        <v>3452</v>
      </c>
      <c r="D676" s="448" t="s">
        <v>4042</v>
      </c>
      <c r="E676" s="448">
        <v>800</v>
      </c>
      <c r="F676" s="448" t="s">
        <v>3607</v>
      </c>
      <c r="G676" s="448" t="s">
        <v>4043</v>
      </c>
      <c r="H676" s="449">
        <v>5680</v>
      </c>
      <c r="I676" s="448" t="s">
        <v>107</v>
      </c>
      <c r="J676" s="448" t="s">
        <v>48</v>
      </c>
      <c r="K676" s="451">
        <v>46164</v>
      </c>
      <c r="L676" s="448" t="s">
        <v>4044</v>
      </c>
      <c r="M676" s="448" t="s">
        <v>3324</v>
      </c>
    </row>
    <row r="677" spans="1:13" ht="70">
      <c r="A677" s="448">
        <v>676</v>
      </c>
      <c r="B677" s="448" t="s">
        <v>4070</v>
      </c>
      <c r="C677" s="448" t="s">
        <v>3452</v>
      </c>
      <c r="D677" s="448" t="s">
        <v>4042</v>
      </c>
      <c r="E677" s="448">
        <v>1000</v>
      </c>
      <c r="F677" s="448" t="s">
        <v>3607</v>
      </c>
      <c r="G677" s="448" t="s">
        <v>4043</v>
      </c>
      <c r="H677" s="449">
        <v>16010</v>
      </c>
      <c r="I677" s="448" t="s">
        <v>107</v>
      </c>
      <c r="J677" s="448" t="s">
        <v>48</v>
      </c>
      <c r="K677" s="451">
        <v>46164</v>
      </c>
      <c r="L677" s="448" t="s">
        <v>4044</v>
      </c>
      <c r="M677" s="448" t="s">
        <v>3324</v>
      </c>
    </row>
    <row r="678" spans="1:13" ht="70">
      <c r="A678" s="448">
        <v>677</v>
      </c>
      <c r="B678" s="448" t="s">
        <v>4071</v>
      </c>
      <c r="C678" s="448" t="s">
        <v>3452</v>
      </c>
      <c r="D678" s="448" t="s">
        <v>4042</v>
      </c>
      <c r="E678" s="448">
        <v>800</v>
      </c>
      <c r="F678" s="448" t="s">
        <v>3607</v>
      </c>
      <c r="G678" s="448" t="s">
        <v>4043</v>
      </c>
      <c r="H678" s="449">
        <v>8240</v>
      </c>
      <c r="I678" s="448" t="s">
        <v>107</v>
      </c>
      <c r="J678" s="448" t="s">
        <v>48</v>
      </c>
      <c r="K678" s="451">
        <v>46164</v>
      </c>
      <c r="L678" s="448" t="s">
        <v>4044</v>
      </c>
      <c r="M678" s="448" t="s">
        <v>3324</v>
      </c>
    </row>
    <row r="679" spans="1:13" ht="70">
      <c r="A679" s="448">
        <v>678</v>
      </c>
      <c r="B679" s="448" t="s">
        <v>4072</v>
      </c>
      <c r="C679" s="448" t="s">
        <v>3452</v>
      </c>
      <c r="D679" s="448" t="s">
        <v>4042</v>
      </c>
      <c r="E679" s="448">
        <v>8000</v>
      </c>
      <c r="F679" s="448" t="s">
        <v>3607</v>
      </c>
      <c r="G679" s="448" t="s">
        <v>4043</v>
      </c>
      <c r="H679" s="449">
        <v>74400</v>
      </c>
      <c r="I679" s="448" t="s">
        <v>107</v>
      </c>
      <c r="J679" s="448" t="s">
        <v>48</v>
      </c>
      <c r="K679" s="451">
        <v>46164</v>
      </c>
      <c r="L679" s="448" t="s">
        <v>4044</v>
      </c>
      <c r="M679" s="448" t="s">
        <v>3324</v>
      </c>
    </row>
    <row r="680" spans="1:13" ht="70">
      <c r="A680" s="448">
        <v>679</v>
      </c>
      <c r="B680" s="448" t="s">
        <v>4073</v>
      </c>
      <c r="C680" s="448" t="s">
        <v>3452</v>
      </c>
      <c r="D680" s="448" t="s">
        <v>4042</v>
      </c>
      <c r="E680" s="448">
        <v>4600</v>
      </c>
      <c r="F680" s="448" t="s">
        <v>3607</v>
      </c>
      <c r="G680" s="448" t="s">
        <v>4043</v>
      </c>
      <c r="H680" s="449">
        <v>62238</v>
      </c>
      <c r="I680" s="448" t="s">
        <v>107</v>
      </c>
      <c r="J680" s="448" t="s">
        <v>48</v>
      </c>
      <c r="K680" s="451">
        <v>46164</v>
      </c>
      <c r="L680" s="448" t="s">
        <v>4044</v>
      </c>
      <c r="M680" s="448" t="s">
        <v>3324</v>
      </c>
    </row>
    <row r="681" spans="1:13" ht="70">
      <c r="A681" s="448">
        <v>680</v>
      </c>
      <c r="B681" s="448" t="s">
        <v>4074</v>
      </c>
      <c r="C681" s="448" t="s">
        <v>3452</v>
      </c>
      <c r="D681" s="448" t="s">
        <v>4042</v>
      </c>
      <c r="E681" s="448">
        <v>25000</v>
      </c>
      <c r="F681" s="448" t="s">
        <v>3607</v>
      </c>
      <c r="G681" s="448" t="s">
        <v>4043</v>
      </c>
      <c r="H681" s="449">
        <v>172250</v>
      </c>
      <c r="I681" s="448" t="s">
        <v>107</v>
      </c>
      <c r="J681" s="448" t="s">
        <v>48</v>
      </c>
      <c r="K681" s="451">
        <v>46164</v>
      </c>
      <c r="L681" s="448" t="s">
        <v>4044</v>
      </c>
      <c r="M681" s="448" t="s">
        <v>3324</v>
      </c>
    </row>
    <row r="682" spans="1:13" ht="70">
      <c r="A682" s="448">
        <v>681</v>
      </c>
      <c r="B682" s="448" t="s">
        <v>4075</v>
      </c>
      <c r="C682" s="448" t="s">
        <v>3452</v>
      </c>
      <c r="D682" s="448" t="s">
        <v>4042</v>
      </c>
      <c r="E682" s="448">
        <v>2200</v>
      </c>
      <c r="F682" s="448" t="s">
        <v>3607</v>
      </c>
      <c r="G682" s="448" t="s">
        <v>4043</v>
      </c>
      <c r="H682" s="449">
        <v>29634</v>
      </c>
      <c r="I682" s="448" t="s">
        <v>107</v>
      </c>
      <c r="J682" s="448" t="s">
        <v>48</v>
      </c>
      <c r="K682" s="451">
        <v>46164</v>
      </c>
      <c r="L682" s="448" t="s">
        <v>4044</v>
      </c>
      <c r="M682" s="448" t="s">
        <v>3324</v>
      </c>
    </row>
    <row r="683" spans="1:13" ht="70">
      <c r="A683" s="448">
        <v>682</v>
      </c>
      <c r="B683" s="448" t="s">
        <v>4076</v>
      </c>
      <c r="C683" s="448" t="s">
        <v>3452</v>
      </c>
      <c r="D683" s="448" t="s">
        <v>4042</v>
      </c>
      <c r="E683" s="448">
        <v>2200</v>
      </c>
      <c r="F683" s="448" t="s">
        <v>3607</v>
      </c>
      <c r="G683" s="448" t="s">
        <v>4043</v>
      </c>
      <c r="H683" s="449">
        <v>27830</v>
      </c>
      <c r="I683" s="448" t="s">
        <v>107</v>
      </c>
      <c r="J683" s="448" t="s">
        <v>48</v>
      </c>
      <c r="K683" s="451">
        <v>46164</v>
      </c>
      <c r="L683" s="448" t="s">
        <v>4044</v>
      </c>
      <c r="M683" s="448" t="s">
        <v>3324</v>
      </c>
    </row>
    <row r="684" spans="1:13" ht="70">
      <c r="A684" s="448">
        <v>683</v>
      </c>
      <c r="B684" s="448" t="s">
        <v>4077</v>
      </c>
      <c r="C684" s="448" t="s">
        <v>3452</v>
      </c>
      <c r="D684" s="448" t="s">
        <v>4042</v>
      </c>
      <c r="E684" s="448">
        <v>600</v>
      </c>
      <c r="F684" s="448" t="s">
        <v>3607</v>
      </c>
      <c r="G684" s="448" t="s">
        <v>4043</v>
      </c>
      <c r="H684" s="449">
        <v>7608</v>
      </c>
      <c r="I684" s="448" t="s">
        <v>107</v>
      </c>
      <c r="J684" s="448" t="s">
        <v>48</v>
      </c>
      <c r="K684" s="451">
        <v>46164</v>
      </c>
      <c r="L684" s="448" t="s">
        <v>4044</v>
      </c>
      <c r="M684" s="448" t="s">
        <v>3324</v>
      </c>
    </row>
    <row r="685" spans="1:13" ht="70">
      <c r="A685" s="448">
        <v>684</v>
      </c>
      <c r="B685" s="448" t="s">
        <v>4078</v>
      </c>
      <c r="C685" s="448" t="s">
        <v>3452</v>
      </c>
      <c r="D685" s="448" t="s">
        <v>4042</v>
      </c>
      <c r="E685" s="448">
        <v>2200</v>
      </c>
      <c r="F685" s="448" t="s">
        <v>3607</v>
      </c>
      <c r="G685" s="448" t="s">
        <v>4043</v>
      </c>
      <c r="H685" s="449">
        <v>14300</v>
      </c>
      <c r="I685" s="448" t="s">
        <v>107</v>
      </c>
      <c r="J685" s="448" t="s">
        <v>48</v>
      </c>
      <c r="K685" s="451">
        <v>46164</v>
      </c>
      <c r="L685" s="448" t="s">
        <v>4044</v>
      </c>
      <c r="M685" s="448" t="s">
        <v>3324</v>
      </c>
    </row>
    <row r="686" spans="1:13" ht="70">
      <c r="A686" s="448">
        <v>685</v>
      </c>
      <c r="B686" s="448" t="s">
        <v>4079</v>
      </c>
      <c r="C686" s="448" t="s">
        <v>3452</v>
      </c>
      <c r="D686" s="448" t="s">
        <v>4042</v>
      </c>
      <c r="E686" s="448">
        <v>22000</v>
      </c>
      <c r="F686" s="448" t="s">
        <v>3607</v>
      </c>
      <c r="G686" s="448" t="s">
        <v>4043</v>
      </c>
      <c r="H686" s="449">
        <v>143000</v>
      </c>
      <c r="I686" s="448" t="s">
        <v>107</v>
      </c>
      <c r="J686" s="448" t="s">
        <v>48</v>
      </c>
      <c r="K686" s="451">
        <v>46164</v>
      </c>
      <c r="L686" s="448" t="s">
        <v>4044</v>
      </c>
      <c r="M686" s="448" t="s">
        <v>3324</v>
      </c>
    </row>
    <row r="687" spans="1:13" ht="70">
      <c r="A687" s="448">
        <v>686</v>
      </c>
      <c r="B687" s="448" t="s">
        <v>4080</v>
      </c>
      <c r="C687" s="448" t="s">
        <v>3452</v>
      </c>
      <c r="D687" s="448" t="s">
        <v>4042</v>
      </c>
      <c r="E687" s="448">
        <v>2200</v>
      </c>
      <c r="F687" s="448" t="s">
        <v>3607</v>
      </c>
      <c r="G687" s="448" t="s">
        <v>4043</v>
      </c>
      <c r="H687" s="449">
        <v>14586</v>
      </c>
      <c r="I687" s="448" t="s">
        <v>107</v>
      </c>
      <c r="J687" s="448" t="s">
        <v>48</v>
      </c>
      <c r="K687" s="451">
        <v>46164</v>
      </c>
      <c r="L687" s="448" t="s">
        <v>4044</v>
      </c>
      <c r="M687" s="448" t="s">
        <v>3324</v>
      </c>
    </row>
    <row r="688" spans="1:13" ht="70">
      <c r="A688" s="448">
        <v>687</v>
      </c>
      <c r="B688" s="448" t="s">
        <v>4081</v>
      </c>
      <c r="C688" s="448" t="s">
        <v>3452</v>
      </c>
      <c r="D688" s="448" t="s">
        <v>4042</v>
      </c>
      <c r="E688" s="448">
        <v>300</v>
      </c>
      <c r="F688" s="448" t="s">
        <v>3607</v>
      </c>
      <c r="G688" s="448" t="s">
        <v>4043</v>
      </c>
      <c r="H688" s="449">
        <v>2280</v>
      </c>
      <c r="I688" s="448" t="s">
        <v>107</v>
      </c>
      <c r="J688" s="448" t="s">
        <v>48</v>
      </c>
      <c r="K688" s="451">
        <v>46164</v>
      </c>
      <c r="L688" s="448" t="s">
        <v>4044</v>
      </c>
      <c r="M688" s="448" t="s">
        <v>3324</v>
      </c>
    </row>
    <row r="689" spans="1:13" ht="70">
      <c r="A689" s="448">
        <v>688</v>
      </c>
      <c r="B689" s="448" t="s">
        <v>4082</v>
      </c>
      <c r="C689" s="448" t="s">
        <v>3452</v>
      </c>
      <c r="D689" s="448" t="s">
        <v>4042</v>
      </c>
      <c r="E689" s="448">
        <v>1500</v>
      </c>
      <c r="F689" s="448" t="s">
        <v>3607</v>
      </c>
      <c r="G689" s="448" t="s">
        <v>4043</v>
      </c>
      <c r="H689" s="449">
        <v>26175</v>
      </c>
      <c r="I689" s="448" t="s">
        <v>107</v>
      </c>
      <c r="J689" s="448" t="s">
        <v>48</v>
      </c>
      <c r="K689" s="451">
        <v>46164</v>
      </c>
      <c r="L689" s="448" t="s">
        <v>4044</v>
      </c>
      <c r="M689" s="448" t="s">
        <v>3324</v>
      </c>
    </row>
    <row r="690" spans="1:13" ht="70">
      <c r="A690" s="448">
        <v>689</v>
      </c>
      <c r="B690" s="448" t="s">
        <v>4083</v>
      </c>
      <c r="C690" s="448" t="s">
        <v>3452</v>
      </c>
      <c r="D690" s="448" t="s">
        <v>4042</v>
      </c>
      <c r="E690" s="448">
        <v>1500</v>
      </c>
      <c r="F690" s="448" t="s">
        <v>3607</v>
      </c>
      <c r="G690" s="448" t="s">
        <v>4043</v>
      </c>
      <c r="H690" s="449">
        <v>18885</v>
      </c>
      <c r="I690" s="448" t="s">
        <v>107</v>
      </c>
      <c r="J690" s="448" t="s">
        <v>48</v>
      </c>
      <c r="K690" s="451">
        <v>46164</v>
      </c>
      <c r="L690" s="448" t="s">
        <v>4044</v>
      </c>
      <c r="M690" s="448" t="s">
        <v>3324</v>
      </c>
    </row>
    <row r="691" spans="1:13" ht="70">
      <c r="A691" s="448">
        <v>690</v>
      </c>
      <c r="B691" s="448" t="s">
        <v>4084</v>
      </c>
      <c r="C691" s="448" t="s">
        <v>3452</v>
      </c>
      <c r="D691" s="448" t="s">
        <v>4042</v>
      </c>
      <c r="E691" s="448">
        <v>1600</v>
      </c>
      <c r="F691" s="448" t="s">
        <v>3607</v>
      </c>
      <c r="G691" s="448" t="s">
        <v>4043</v>
      </c>
      <c r="H691" s="449">
        <v>12784</v>
      </c>
      <c r="I691" s="448" t="s">
        <v>107</v>
      </c>
      <c r="J691" s="448" t="s">
        <v>48</v>
      </c>
      <c r="K691" s="451">
        <v>46164</v>
      </c>
      <c r="L691" s="448" t="s">
        <v>4044</v>
      </c>
      <c r="M691" s="448" t="s">
        <v>3324</v>
      </c>
    </row>
    <row r="692" spans="1:13" ht="70">
      <c r="A692" s="448">
        <v>691</v>
      </c>
      <c r="B692" s="448" t="s">
        <v>4085</v>
      </c>
      <c r="C692" s="448" t="s">
        <v>3452</v>
      </c>
      <c r="D692" s="448" t="s">
        <v>4042</v>
      </c>
      <c r="E692" s="448">
        <v>300</v>
      </c>
      <c r="F692" s="448" t="s">
        <v>3607</v>
      </c>
      <c r="G692" s="448" t="s">
        <v>4043</v>
      </c>
      <c r="H692" s="449">
        <v>5433</v>
      </c>
      <c r="I692" s="448" t="s">
        <v>107</v>
      </c>
      <c r="J692" s="448" t="s">
        <v>48</v>
      </c>
      <c r="K692" s="451">
        <v>46164</v>
      </c>
      <c r="L692" s="448" t="s">
        <v>4044</v>
      </c>
      <c r="M692" s="448" t="s">
        <v>3324</v>
      </c>
    </row>
    <row r="693" spans="1:13" ht="42">
      <c r="A693" s="448">
        <v>692</v>
      </c>
      <c r="B693" s="448" t="s">
        <v>418</v>
      </c>
      <c r="C693" s="448" t="s">
        <v>1724</v>
      </c>
      <c r="D693" s="448" t="s">
        <v>4086</v>
      </c>
      <c r="E693" s="448">
        <v>72</v>
      </c>
      <c r="F693" s="448" t="s">
        <v>860</v>
      </c>
      <c r="G693" s="448" t="s">
        <v>4087</v>
      </c>
      <c r="H693" s="449">
        <v>1800</v>
      </c>
      <c r="I693" s="448" t="s">
        <v>107</v>
      </c>
      <c r="J693" s="448" t="s">
        <v>48</v>
      </c>
      <c r="K693" s="451">
        <v>46165</v>
      </c>
      <c r="L693" s="448" t="s">
        <v>143</v>
      </c>
      <c r="M693" s="448" t="s">
        <v>3324</v>
      </c>
    </row>
    <row r="694" spans="1:13" ht="42">
      <c r="A694" s="448">
        <v>693</v>
      </c>
      <c r="B694" s="448" t="s">
        <v>418</v>
      </c>
      <c r="C694" s="448" t="s">
        <v>1724</v>
      </c>
      <c r="D694" s="448" t="s">
        <v>4086</v>
      </c>
      <c r="E694" s="448">
        <v>24</v>
      </c>
      <c r="F694" s="448" t="s">
        <v>860</v>
      </c>
      <c r="G694" s="448" t="s">
        <v>4087</v>
      </c>
      <c r="H694" s="449">
        <v>600</v>
      </c>
      <c r="I694" s="448" t="s">
        <v>107</v>
      </c>
      <c r="J694" s="448" t="s">
        <v>48</v>
      </c>
      <c r="K694" s="451">
        <v>46165</v>
      </c>
      <c r="L694" s="448" t="s">
        <v>143</v>
      </c>
      <c r="M694" s="448" t="s">
        <v>3324</v>
      </c>
    </row>
    <row r="695" spans="1:13" ht="42">
      <c r="A695" s="448">
        <v>694</v>
      </c>
      <c r="B695" s="448" t="s">
        <v>421</v>
      </c>
      <c r="C695" s="448" t="s">
        <v>1724</v>
      </c>
      <c r="D695" s="448" t="s">
        <v>4086</v>
      </c>
      <c r="E695" s="448">
        <v>98</v>
      </c>
      <c r="F695" s="448" t="s">
        <v>860</v>
      </c>
      <c r="G695" s="448" t="s">
        <v>4087</v>
      </c>
      <c r="H695" s="449">
        <v>6300</v>
      </c>
      <c r="I695" s="448" t="s">
        <v>107</v>
      </c>
      <c r="J695" s="448" t="s">
        <v>48</v>
      </c>
      <c r="K695" s="451">
        <v>46165</v>
      </c>
      <c r="L695" s="448" t="s">
        <v>143</v>
      </c>
      <c r="M695" s="448" t="s">
        <v>3324</v>
      </c>
    </row>
    <row r="696" spans="1:13" ht="42">
      <c r="A696" s="448">
        <v>695</v>
      </c>
      <c r="B696" s="448" t="s">
        <v>421</v>
      </c>
      <c r="C696" s="448" t="s">
        <v>1724</v>
      </c>
      <c r="D696" s="448" t="s">
        <v>4086</v>
      </c>
      <c r="E696" s="448">
        <v>32</v>
      </c>
      <c r="F696" s="448" t="s">
        <v>860</v>
      </c>
      <c r="G696" s="448" t="s">
        <v>4087</v>
      </c>
      <c r="H696" s="449">
        <v>2100</v>
      </c>
      <c r="I696" s="448" t="s">
        <v>107</v>
      </c>
      <c r="J696" s="448" t="s">
        <v>48</v>
      </c>
      <c r="K696" s="451">
        <v>46165</v>
      </c>
      <c r="L696" s="448" t="s">
        <v>143</v>
      </c>
      <c r="M696" s="448" t="s">
        <v>3324</v>
      </c>
    </row>
    <row r="697" spans="1:13" ht="42">
      <c r="A697" s="448">
        <v>696</v>
      </c>
      <c r="B697" s="448" t="s">
        <v>4088</v>
      </c>
      <c r="C697" s="448" t="s">
        <v>1724</v>
      </c>
      <c r="D697" s="448" t="s">
        <v>4086</v>
      </c>
      <c r="E697" s="448">
        <v>24</v>
      </c>
      <c r="F697" s="448" t="s">
        <v>860</v>
      </c>
      <c r="G697" s="448" t="s">
        <v>4087</v>
      </c>
      <c r="H697" s="449">
        <v>2204.94</v>
      </c>
      <c r="I697" s="448" t="s">
        <v>107</v>
      </c>
      <c r="J697" s="448" t="s">
        <v>48</v>
      </c>
      <c r="K697" s="451">
        <v>46165</v>
      </c>
      <c r="L697" s="448" t="s">
        <v>143</v>
      </c>
      <c r="M697" s="448" t="s">
        <v>3324</v>
      </c>
    </row>
    <row r="698" spans="1:13" ht="42">
      <c r="A698" s="448">
        <v>697</v>
      </c>
      <c r="B698" s="448" t="s">
        <v>4088</v>
      </c>
      <c r="C698" s="448" t="s">
        <v>1724</v>
      </c>
      <c r="D698" s="448" t="s">
        <v>4086</v>
      </c>
      <c r="E698" s="448">
        <v>8</v>
      </c>
      <c r="F698" s="448" t="s">
        <v>860</v>
      </c>
      <c r="G698" s="448" t="s">
        <v>4087</v>
      </c>
      <c r="H698" s="449">
        <v>734.98</v>
      </c>
      <c r="I698" s="448" t="s">
        <v>107</v>
      </c>
      <c r="J698" s="448" t="s">
        <v>48</v>
      </c>
      <c r="K698" s="451">
        <v>46165</v>
      </c>
      <c r="L698" s="448" t="s">
        <v>143</v>
      </c>
      <c r="M698" s="448" t="s">
        <v>3324</v>
      </c>
    </row>
    <row r="699" spans="1:13" ht="42">
      <c r="A699" s="448">
        <v>698</v>
      </c>
      <c r="B699" s="448" t="s">
        <v>4089</v>
      </c>
      <c r="C699" s="448" t="s">
        <v>1724</v>
      </c>
      <c r="D699" s="448" t="s">
        <v>4086</v>
      </c>
      <c r="E699" s="448">
        <v>19</v>
      </c>
      <c r="F699" s="448" t="s">
        <v>860</v>
      </c>
      <c r="G699" s="448" t="s">
        <v>4087</v>
      </c>
      <c r="H699" s="449">
        <v>2238</v>
      </c>
      <c r="I699" s="448" t="s">
        <v>107</v>
      </c>
      <c r="J699" s="448" t="s">
        <v>48</v>
      </c>
      <c r="K699" s="451">
        <v>46165</v>
      </c>
      <c r="L699" s="448" t="s">
        <v>143</v>
      </c>
      <c r="M699" s="448" t="s">
        <v>3324</v>
      </c>
    </row>
    <row r="700" spans="1:13" ht="42">
      <c r="A700" s="448">
        <v>699</v>
      </c>
      <c r="B700" s="448" t="s">
        <v>4089</v>
      </c>
      <c r="C700" s="448" t="s">
        <v>1724</v>
      </c>
      <c r="D700" s="448" t="s">
        <v>4086</v>
      </c>
      <c r="E700" s="448">
        <v>7</v>
      </c>
      <c r="F700" s="448" t="s">
        <v>860</v>
      </c>
      <c r="G700" s="448" t="s">
        <v>4087</v>
      </c>
      <c r="H700" s="449">
        <v>746</v>
      </c>
      <c r="I700" s="448" t="s">
        <v>107</v>
      </c>
      <c r="J700" s="448" t="s">
        <v>48</v>
      </c>
      <c r="K700" s="451">
        <v>46165</v>
      </c>
      <c r="L700" s="448" t="s">
        <v>143</v>
      </c>
      <c r="M700" s="448" t="s">
        <v>3324</v>
      </c>
    </row>
    <row r="701" spans="1:13" ht="42">
      <c r="A701" s="448">
        <v>700</v>
      </c>
      <c r="B701" s="448" t="s">
        <v>4090</v>
      </c>
      <c r="C701" s="448" t="s">
        <v>1724</v>
      </c>
      <c r="D701" s="448" t="s">
        <v>4086</v>
      </c>
      <c r="E701" s="448">
        <v>42</v>
      </c>
      <c r="F701" s="448" t="s">
        <v>860</v>
      </c>
      <c r="G701" s="448" t="s">
        <v>4087</v>
      </c>
      <c r="H701" s="449">
        <v>18900</v>
      </c>
      <c r="I701" s="448" t="s">
        <v>107</v>
      </c>
      <c r="J701" s="448" t="s">
        <v>48</v>
      </c>
      <c r="K701" s="451">
        <v>46165</v>
      </c>
      <c r="L701" s="448" t="s">
        <v>143</v>
      </c>
      <c r="M701" s="448" t="s">
        <v>3324</v>
      </c>
    </row>
    <row r="702" spans="1:13" ht="42">
      <c r="A702" s="448">
        <v>701</v>
      </c>
      <c r="B702" s="448" t="s">
        <v>4090</v>
      </c>
      <c r="C702" s="448" t="s">
        <v>1724</v>
      </c>
      <c r="D702" s="448" t="s">
        <v>4086</v>
      </c>
      <c r="E702" s="448">
        <v>14</v>
      </c>
      <c r="F702" s="448" t="s">
        <v>860</v>
      </c>
      <c r="G702" s="448" t="s">
        <v>4087</v>
      </c>
      <c r="H702" s="449">
        <v>6300</v>
      </c>
      <c r="I702" s="448" t="s">
        <v>107</v>
      </c>
      <c r="J702" s="448" t="s">
        <v>48</v>
      </c>
      <c r="K702" s="451">
        <v>46165</v>
      </c>
      <c r="L702" s="448" t="s">
        <v>143</v>
      </c>
      <c r="M702" s="448" t="s">
        <v>3324</v>
      </c>
    </row>
    <row r="703" spans="1:13" ht="42">
      <c r="A703" s="448">
        <v>702</v>
      </c>
      <c r="B703" s="448" t="s">
        <v>4091</v>
      </c>
      <c r="C703" s="448" t="s">
        <v>1724</v>
      </c>
      <c r="D703" s="448" t="s">
        <v>4086</v>
      </c>
      <c r="E703" s="448">
        <v>41</v>
      </c>
      <c r="F703" s="448" t="s">
        <v>860</v>
      </c>
      <c r="G703" s="448" t="s">
        <v>4087</v>
      </c>
      <c r="H703" s="449">
        <v>4950</v>
      </c>
      <c r="I703" s="448" t="s">
        <v>107</v>
      </c>
      <c r="J703" s="448" t="s">
        <v>48</v>
      </c>
      <c r="K703" s="451">
        <v>46165</v>
      </c>
      <c r="L703" s="448" t="s">
        <v>143</v>
      </c>
      <c r="M703" s="448" t="s">
        <v>3324</v>
      </c>
    </row>
    <row r="704" spans="1:13" ht="42">
      <c r="A704" s="448">
        <v>703</v>
      </c>
      <c r="B704" s="448" t="s">
        <v>4091</v>
      </c>
      <c r="C704" s="448" t="s">
        <v>1724</v>
      </c>
      <c r="D704" s="448" t="s">
        <v>4086</v>
      </c>
      <c r="E704" s="448">
        <v>13</v>
      </c>
      <c r="F704" s="448" t="s">
        <v>860</v>
      </c>
      <c r="G704" s="448" t="s">
        <v>4087</v>
      </c>
      <c r="H704" s="449">
        <v>1650</v>
      </c>
      <c r="I704" s="448" t="s">
        <v>107</v>
      </c>
      <c r="J704" s="448" t="s">
        <v>48</v>
      </c>
      <c r="K704" s="451">
        <v>46165</v>
      </c>
      <c r="L704" s="448" t="s">
        <v>143</v>
      </c>
      <c r="M704" s="448" t="s">
        <v>3324</v>
      </c>
    </row>
    <row r="705" spans="1:13" ht="42">
      <c r="A705" s="448">
        <v>704</v>
      </c>
      <c r="B705" s="448" t="s">
        <v>4092</v>
      </c>
      <c r="C705" s="448" t="s">
        <v>1724</v>
      </c>
      <c r="D705" s="448" t="s">
        <v>4086</v>
      </c>
      <c r="E705" s="448">
        <v>6</v>
      </c>
      <c r="F705" s="448" t="s">
        <v>860</v>
      </c>
      <c r="G705" s="448" t="s">
        <v>4087</v>
      </c>
      <c r="H705" s="449">
        <v>2100</v>
      </c>
      <c r="I705" s="448" t="s">
        <v>107</v>
      </c>
      <c r="J705" s="448" t="s">
        <v>48</v>
      </c>
      <c r="K705" s="451">
        <v>46165</v>
      </c>
      <c r="L705" s="448" t="s">
        <v>143</v>
      </c>
      <c r="M705" s="448" t="s">
        <v>3324</v>
      </c>
    </row>
    <row r="706" spans="1:13" ht="42">
      <c r="A706" s="448">
        <v>705</v>
      </c>
      <c r="B706" s="448" t="s">
        <v>4092</v>
      </c>
      <c r="C706" s="448" t="s">
        <v>1724</v>
      </c>
      <c r="D706" s="448" t="s">
        <v>4086</v>
      </c>
      <c r="E706" s="448">
        <v>2</v>
      </c>
      <c r="F706" s="448" t="s">
        <v>860</v>
      </c>
      <c r="G706" s="448" t="s">
        <v>4087</v>
      </c>
      <c r="H706" s="449">
        <v>700</v>
      </c>
      <c r="I706" s="448" t="s">
        <v>107</v>
      </c>
      <c r="J706" s="448" t="s">
        <v>48</v>
      </c>
      <c r="K706" s="451">
        <v>46165</v>
      </c>
      <c r="L706" s="448" t="s">
        <v>143</v>
      </c>
      <c r="M706" s="448" t="s">
        <v>3324</v>
      </c>
    </row>
    <row r="707" spans="1:13" ht="42">
      <c r="A707" s="448">
        <v>706</v>
      </c>
      <c r="B707" s="448" t="s">
        <v>4093</v>
      </c>
      <c r="C707" s="448" t="s">
        <v>1724</v>
      </c>
      <c r="D707" s="448" t="s">
        <v>4086</v>
      </c>
      <c r="E707" s="448">
        <v>24</v>
      </c>
      <c r="F707" s="448" t="s">
        <v>860</v>
      </c>
      <c r="G707" s="448" t="s">
        <v>4087</v>
      </c>
      <c r="H707" s="449">
        <v>3000</v>
      </c>
      <c r="I707" s="448" t="s">
        <v>107</v>
      </c>
      <c r="J707" s="448" t="s">
        <v>48</v>
      </c>
      <c r="K707" s="451">
        <v>46165</v>
      </c>
      <c r="L707" s="448" t="s">
        <v>143</v>
      </c>
      <c r="M707" s="448" t="s">
        <v>3324</v>
      </c>
    </row>
    <row r="708" spans="1:13" ht="42">
      <c r="A708" s="448">
        <v>707</v>
      </c>
      <c r="B708" s="448" t="s">
        <v>4093</v>
      </c>
      <c r="C708" s="448" t="s">
        <v>1724</v>
      </c>
      <c r="D708" s="448" t="s">
        <v>4086</v>
      </c>
      <c r="E708" s="448">
        <v>8</v>
      </c>
      <c r="F708" s="448" t="s">
        <v>860</v>
      </c>
      <c r="G708" s="448" t="s">
        <v>4087</v>
      </c>
      <c r="H708" s="449">
        <v>1000</v>
      </c>
      <c r="I708" s="448" t="s">
        <v>107</v>
      </c>
      <c r="J708" s="448" t="s">
        <v>48</v>
      </c>
      <c r="K708" s="451">
        <v>46165</v>
      </c>
      <c r="L708" s="448" t="s">
        <v>143</v>
      </c>
      <c r="M708" s="448" t="s">
        <v>3324</v>
      </c>
    </row>
    <row r="709" spans="1:13" ht="42">
      <c r="A709" s="448">
        <v>708</v>
      </c>
      <c r="B709" s="448" t="s">
        <v>4094</v>
      </c>
      <c r="C709" s="448" t="s">
        <v>1724</v>
      </c>
      <c r="D709" s="448" t="s">
        <v>4086</v>
      </c>
      <c r="E709" s="448">
        <v>6</v>
      </c>
      <c r="F709" s="448" t="s">
        <v>860</v>
      </c>
      <c r="G709" s="448" t="s">
        <v>4087</v>
      </c>
      <c r="H709" s="449">
        <v>14400</v>
      </c>
      <c r="I709" s="448" t="s">
        <v>107</v>
      </c>
      <c r="J709" s="448" t="s">
        <v>48</v>
      </c>
      <c r="K709" s="451">
        <v>46165</v>
      </c>
      <c r="L709" s="448" t="s">
        <v>143</v>
      </c>
      <c r="M709" s="448" t="s">
        <v>3324</v>
      </c>
    </row>
    <row r="710" spans="1:13" ht="42">
      <c r="A710" s="448">
        <v>709</v>
      </c>
      <c r="B710" s="448" t="s">
        <v>4094</v>
      </c>
      <c r="C710" s="448" t="s">
        <v>1724</v>
      </c>
      <c r="D710" s="448" t="s">
        <v>4086</v>
      </c>
      <c r="E710" s="448">
        <v>2</v>
      </c>
      <c r="F710" s="448" t="s">
        <v>860</v>
      </c>
      <c r="G710" s="448" t="s">
        <v>4087</v>
      </c>
      <c r="H710" s="449">
        <v>4800</v>
      </c>
      <c r="I710" s="448" t="s">
        <v>107</v>
      </c>
      <c r="J710" s="448" t="s">
        <v>48</v>
      </c>
      <c r="K710" s="451">
        <v>46165</v>
      </c>
      <c r="L710" s="448" t="s">
        <v>143</v>
      </c>
      <c r="M710" s="448" t="s">
        <v>3324</v>
      </c>
    </row>
    <row r="711" spans="1:13" ht="42">
      <c r="A711" s="448">
        <v>710</v>
      </c>
      <c r="B711" s="448" t="s">
        <v>4095</v>
      </c>
      <c r="C711" s="448" t="s">
        <v>1724</v>
      </c>
      <c r="D711" s="448" t="s">
        <v>4086</v>
      </c>
      <c r="E711" s="448">
        <v>37</v>
      </c>
      <c r="F711" s="448" t="s">
        <v>860</v>
      </c>
      <c r="G711" s="448" t="s">
        <v>4087</v>
      </c>
      <c r="H711" s="449">
        <v>19720</v>
      </c>
      <c r="I711" s="448" t="s">
        <v>107</v>
      </c>
      <c r="J711" s="448" t="s">
        <v>48</v>
      </c>
      <c r="K711" s="451">
        <v>46165</v>
      </c>
      <c r="L711" s="448" t="s">
        <v>143</v>
      </c>
      <c r="M711" s="448" t="s">
        <v>3324</v>
      </c>
    </row>
    <row r="712" spans="1:13" ht="42">
      <c r="A712" s="448">
        <v>711</v>
      </c>
      <c r="B712" s="448" t="s">
        <v>4095</v>
      </c>
      <c r="C712" s="448" t="s">
        <v>1724</v>
      </c>
      <c r="D712" s="448" t="s">
        <v>4086</v>
      </c>
      <c r="E712" s="448">
        <v>9</v>
      </c>
      <c r="F712" s="448" t="s">
        <v>860</v>
      </c>
      <c r="G712" s="448" t="s">
        <v>4087</v>
      </c>
      <c r="H712" s="449">
        <v>4640</v>
      </c>
      <c r="I712" s="448" t="s">
        <v>107</v>
      </c>
      <c r="J712" s="448" t="s">
        <v>48</v>
      </c>
      <c r="K712" s="451">
        <v>46165</v>
      </c>
      <c r="L712" s="448" t="s">
        <v>143</v>
      </c>
      <c r="M712" s="448" t="s">
        <v>3324</v>
      </c>
    </row>
    <row r="713" spans="1:13" ht="42">
      <c r="A713" s="448">
        <v>712</v>
      </c>
      <c r="B713" s="448" t="s">
        <v>4096</v>
      </c>
      <c r="C713" s="448" t="s">
        <v>1724</v>
      </c>
      <c r="D713" s="448" t="s">
        <v>4086</v>
      </c>
      <c r="E713" s="448">
        <v>57</v>
      </c>
      <c r="F713" s="448" t="s">
        <v>860</v>
      </c>
      <c r="G713" s="448" t="s">
        <v>4087</v>
      </c>
      <c r="H713" s="449">
        <v>12458.52</v>
      </c>
      <c r="I713" s="448" t="s">
        <v>107</v>
      </c>
      <c r="J713" s="448" t="s">
        <v>48</v>
      </c>
      <c r="K713" s="451">
        <v>46165</v>
      </c>
      <c r="L713" s="448" t="s">
        <v>143</v>
      </c>
      <c r="M713" s="448" t="s">
        <v>3324</v>
      </c>
    </row>
    <row r="714" spans="1:13" ht="42">
      <c r="A714" s="448">
        <v>713</v>
      </c>
      <c r="B714" s="448" t="s">
        <v>4096</v>
      </c>
      <c r="C714" s="448" t="s">
        <v>1724</v>
      </c>
      <c r="D714" s="448" t="s">
        <v>4086</v>
      </c>
      <c r="E714" s="448">
        <v>19</v>
      </c>
      <c r="F714" s="448" t="s">
        <v>860</v>
      </c>
      <c r="G714" s="448" t="s">
        <v>4087</v>
      </c>
      <c r="H714" s="449">
        <v>4152.84</v>
      </c>
      <c r="I714" s="448" t="s">
        <v>107</v>
      </c>
      <c r="J714" s="448" t="s">
        <v>48</v>
      </c>
      <c r="K714" s="451">
        <v>46165</v>
      </c>
      <c r="L714" s="448" t="s">
        <v>143</v>
      </c>
      <c r="M714" s="448" t="s">
        <v>3324</v>
      </c>
    </row>
    <row r="715" spans="1:13" ht="42">
      <c r="A715" s="448">
        <v>714</v>
      </c>
      <c r="B715" s="448" t="s">
        <v>4097</v>
      </c>
      <c r="C715" s="448" t="s">
        <v>1724</v>
      </c>
      <c r="D715" s="448" t="s">
        <v>4086</v>
      </c>
      <c r="E715" s="448">
        <v>49</v>
      </c>
      <c r="F715" s="448" t="s">
        <v>860</v>
      </c>
      <c r="G715" s="448" t="s">
        <v>4087</v>
      </c>
      <c r="H715" s="449">
        <v>10503.96</v>
      </c>
      <c r="I715" s="448" t="s">
        <v>107</v>
      </c>
      <c r="J715" s="448" t="s">
        <v>48</v>
      </c>
      <c r="K715" s="451">
        <v>46165</v>
      </c>
      <c r="L715" s="448" t="s">
        <v>143</v>
      </c>
      <c r="M715" s="448" t="s">
        <v>3324</v>
      </c>
    </row>
    <row r="716" spans="1:13" ht="42">
      <c r="A716" s="448">
        <v>715</v>
      </c>
      <c r="B716" s="448" t="s">
        <v>4097</v>
      </c>
      <c r="C716" s="448" t="s">
        <v>1724</v>
      </c>
      <c r="D716" s="448" t="s">
        <v>4086</v>
      </c>
      <c r="E716" s="448">
        <v>17</v>
      </c>
      <c r="F716" s="448" t="s">
        <v>860</v>
      </c>
      <c r="G716" s="448" t="s">
        <v>4087</v>
      </c>
      <c r="H716" s="449">
        <v>3707.2799999999997</v>
      </c>
      <c r="I716" s="448" t="s">
        <v>107</v>
      </c>
      <c r="J716" s="448" t="s">
        <v>48</v>
      </c>
      <c r="K716" s="451">
        <v>46165</v>
      </c>
      <c r="L716" s="448" t="s">
        <v>143</v>
      </c>
      <c r="M716" s="448" t="s">
        <v>3324</v>
      </c>
    </row>
    <row r="717" spans="1:13" ht="42">
      <c r="A717" s="448">
        <v>716</v>
      </c>
      <c r="B717" s="448" t="s">
        <v>4098</v>
      </c>
      <c r="C717" s="448" t="s">
        <v>1724</v>
      </c>
      <c r="D717" s="448" t="s">
        <v>4086</v>
      </c>
      <c r="E717" s="448">
        <v>6</v>
      </c>
      <c r="F717" s="448" t="s">
        <v>860</v>
      </c>
      <c r="G717" s="448" t="s">
        <v>4087</v>
      </c>
      <c r="H717" s="449">
        <v>3360</v>
      </c>
      <c r="I717" s="448" t="s">
        <v>107</v>
      </c>
      <c r="J717" s="448" t="s">
        <v>48</v>
      </c>
      <c r="K717" s="451">
        <v>46165</v>
      </c>
      <c r="L717" s="448" t="s">
        <v>143</v>
      </c>
      <c r="M717" s="448" t="s">
        <v>3324</v>
      </c>
    </row>
    <row r="718" spans="1:13" ht="42">
      <c r="A718" s="448">
        <v>717</v>
      </c>
      <c r="B718" s="448" t="s">
        <v>4098</v>
      </c>
      <c r="C718" s="448" t="s">
        <v>1724</v>
      </c>
      <c r="D718" s="448" t="s">
        <v>4086</v>
      </c>
      <c r="E718" s="448">
        <v>2</v>
      </c>
      <c r="F718" s="448" t="s">
        <v>860</v>
      </c>
      <c r="G718" s="448" t="s">
        <v>4087</v>
      </c>
      <c r="H718" s="449">
        <v>1120</v>
      </c>
      <c r="I718" s="448" t="s">
        <v>107</v>
      </c>
      <c r="J718" s="448" t="s">
        <v>48</v>
      </c>
      <c r="K718" s="451">
        <v>46165</v>
      </c>
      <c r="L718" s="448" t="s">
        <v>143</v>
      </c>
      <c r="M718" s="448" t="s">
        <v>3324</v>
      </c>
    </row>
    <row r="719" spans="1:13" ht="42">
      <c r="A719" s="448">
        <v>718</v>
      </c>
      <c r="B719" s="448" t="s">
        <v>4099</v>
      </c>
      <c r="C719" s="448" t="s">
        <v>1724</v>
      </c>
      <c r="D719" s="448" t="s">
        <v>4086</v>
      </c>
      <c r="E719" s="448">
        <v>6</v>
      </c>
      <c r="F719" s="448" t="s">
        <v>860</v>
      </c>
      <c r="G719" s="448" t="s">
        <v>4087</v>
      </c>
      <c r="H719" s="449">
        <v>3184.62</v>
      </c>
      <c r="I719" s="448" t="s">
        <v>107</v>
      </c>
      <c r="J719" s="448" t="s">
        <v>48</v>
      </c>
      <c r="K719" s="451">
        <v>46165</v>
      </c>
      <c r="L719" s="448" t="s">
        <v>143</v>
      </c>
      <c r="M719" s="448" t="s">
        <v>3324</v>
      </c>
    </row>
    <row r="720" spans="1:13" ht="42">
      <c r="A720" s="448">
        <v>719</v>
      </c>
      <c r="B720" s="448" t="s">
        <v>4099</v>
      </c>
      <c r="C720" s="448" t="s">
        <v>1724</v>
      </c>
      <c r="D720" s="448" t="s">
        <v>4086</v>
      </c>
      <c r="E720" s="448">
        <v>2</v>
      </c>
      <c r="F720" s="448" t="s">
        <v>860</v>
      </c>
      <c r="G720" s="448" t="s">
        <v>4087</v>
      </c>
      <c r="H720" s="449">
        <v>1061.54</v>
      </c>
      <c r="I720" s="448" t="s">
        <v>107</v>
      </c>
      <c r="J720" s="448" t="s">
        <v>48</v>
      </c>
      <c r="K720" s="451">
        <v>46165</v>
      </c>
      <c r="L720" s="448" t="s">
        <v>143</v>
      </c>
      <c r="M720" s="448" t="s">
        <v>3324</v>
      </c>
    </row>
    <row r="721" spans="1:13" ht="42">
      <c r="A721" s="448">
        <v>720</v>
      </c>
      <c r="B721" s="448" t="s">
        <v>4100</v>
      </c>
      <c r="C721" s="448" t="s">
        <v>1724</v>
      </c>
      <c r="D721" s="448" t="s">
        <v>4086</v>
      </c>
      <c r="E721" s="448">
        <v>33</v>
      </c>
      <c r="F721" s="448" t="s">
        <v>860</v>
      </c>
      <c r="G721" s="448" t="s">
        <v>4087</v>
      </c>
      <c r="H721" s="449">
        <v>3240.09</v>
      </c>
      <c r="I721" s="448" t="s">
        <v>107</v>
      </c>
      <c r="J721" s="448" t="s">
        <v>48</v>
      </c>
      <c r="K721" s="451">
        <v>46165</v>
      </c>
      <c r="L721" s="448" t="s">
        <v>143</v>
      </c>
      <c r="M721" s="448" t="s">
        <v>3324</v>
      </c>
    </row>
    <row r="722" spans="1:13" ht="42">
      <c r="A722" s="448">
        <v>721</v>
      </c>
      <c r="B722" s="448" t="s">
        <v>4100</v>
      </c>
      <c r="C722" s="448" t="s">
        <v>1724</v>
      </c>
      <c r="D722" s="448" t="s">
        <v>4086</v>
      </c>
      <c r="E722" s="448">
        <v>11</v>
      </c>
      <c r="F722" s="448" t="s">
        <v>860</v>
      </c>
      <c r="G722" s="448" t="s">
        <v>4087</v>
      </c>
      <c r="H722" s="449">
        <v>1080.03</v>
      </c>
      <c r="I722" s="448" t="s">
        <v>107</v>
      </c>
      <c r="J722" s="448" t="s">
        <v>48</v>
      </c>
      <c r="K722" s="451">
        <v>46165</v>
      </c>
      <c r="L722" s="448" t="s">
        <v>143</v>
      </c>
      <c r="M722" s="448" t="s">
        <v>3324</v>
      </c>
    </row>
    <row r="723" spans="1:13" ht="42">
      <c r="A723" s="448">
        <v>722</v>
      </c>
      <c r="B723" s="448" t="s">
        <v>4101</v>
      </c>
      <c r="C723" s="448" t="s">
        <v>1724</v>
      </c>
      <c r="D723" s="448" t="s">
        <v>4086</v>
      </c>
      <c r="E723" s="448">
        <v>6</v>
      </c>
      <c r="F723" s="448" t="s">
        <v>860</v>
      </c>
      <c r="G723" s="448" t="s">
        <v>4087</v>
      </c>
      <c r="H723" s="449">
        <v>3600</v>
      </c>
      <c r="I723" s="448" t="s">
        <v>107</v>
      </c>
      <c r="J723" s="448" t="s">
        <v>48</v>
      </c>
      <c r="K723" s="451">
        <v>46165</v>
      </c>
      <c r="L723" s="448" t="s">
        <v>143</v>
      </c>
      <c r="M723" s="448" t="s">
        <v>3324</v>
      </c>
    </row>
    <row r="724" spans="1:13" ht="42">
      <c r="A724" s="448">
        <v>723</v>
      </c>
      <c r="B724" s="448" t="s">
        <v>4101</v>
      </c>
      <c r="C724" s="448" t="s">
        <v>1724</v>
      </c>
      <c r="D724" s="448" t="s">
        <v>4086</v>
      </c>
      <c r="E724" s="448">
        <v>2</v>
      </c>
      <c r="F724" s="448" t="s">
        <v>860</v>
      </c>
      <c r="G724" s="448" t="s">
        <v>4087</v>
      </c>
      <c r="H724" s="449">
        <v>1200</v>
      </c>
      <c r="I724" s="448" t="s">
        <v>107</v>
      </c>
      <c r="J724" s="448" t="s">
        <v>48</v>
      </c>
      <c r="K724" s="451">
        <v>46165</v>
      </c>
      <c r="L724" s="448" t="s">
        <v>143</v>
      </c>
      <c r="M724" s="448" t="s">
        <v>3324</v>
      </c>
    </row>
    <row r="725" spans="1:13" ht="98">
      <c r="A725" s="448">
        <v>724</v>
      </c>
      <c r="B725" s="448" t="s">
        <v>4102</v>
      </c>
      <c r="C725" s="448" t="s">
        <v>3452</v>
      </c>
      <c r="D725" s="448" t="s">
        <v>4103</v>
      </c>
      <c r="E725" s="448">
        <v>2</v>
      </c>
      <c r="F725" s="448" t="s">
        <v>860</v>
      </c>
      <c r="G725" s="448" t="s">
        <v>4104</v>
      </c>
      <c r="H725" s="449">
        <v>9164.5400000000009</v>
      </c>
      <c r="I725" s="448" t="s">
        <v>107</v>
      </c>
      <c r="J725" s="448" t="s">
        <v>48</v>
      </c>
      <c r="K725" s="451">
        <v>46169</v>
      </c>
      <c r="L725" s="448" t="s">
        <v>143</v>
      </c>
      <c r="M725" s="448" t="s">
        <v>3324</v>
      </c>
    </row>
    <row r="726" spans="1:13" ht="112">
      <c r="A726" s="448">
        <v>725</v>
      </c>
      <c r="B726" s="448" t="s">
        <v>4105</v>
      </c>
      <c r="C726" s="448" t="s">
        <v>3452</v>
      </c>
      <c r="D726" s="448" t="s">
        <v>3659</v>
      </c>
      <c r="E726" s="448">
        <v>12</v>
      </c>
      <c r="F726" s="448" t="s">
        <v>153</v>
      </c>
      <c r="G726" s="448" t="s">
        <v>3660</v>
      </c>
      <c r="H726" s="449">
        <v>39600</v>
      </c>
      <c r="I726" s="448" t="s">
        <v>143</v>
      </c>
      <c r="J726" s="448" t="s">
        <v>48</v>
      </c>
      <c r="K726" s="451">
        <v>46175</v>
      </c>
      <c r="L726" s="448" t="s">
        <v>143</v>
      </c>
      <c r="M726" s="448" t="s">
        <v>3324</v>
      </c>
    </row>
    <row r="727" spans="1:13" ht="84">
      <c r="A727" s="448">
        <v>726</v>
      </c>
      <c r="B727" s="448" t="s">
        <v>4106</v>
      </c>
      <c r="C727" s="448" t="s">
        <v>3452</v>
      </c>
      <c r="D727" s="448" t="s">
        <v>3901</v>
      </c>
      <c r="E727" s="448">
        <v>2000</v>
      </c>
      <c r="F727" s="448" t="s">
        <v>3573</v>
      </c>
      <c r="G727" s="448" t="s">
        <v>4107</v>
      </c>
      <c r="H727" s="449">
        <v>210000</v>
      </c>
      <c r="I727" s="448" t="s">
        <v>107</v>
      </c>
      <c r="J727" s="448" t="s">
        <v>48</v>
      </c>
      <c r="K727" s="451">
        <v>46175</v>
      </c>
      <c r="L727" s="448" t="s">
        <v>4108</v>
      </c>
      <c r="M727" s="448" t="s">
        <v>3324</v>
      </c>
    </row>
    <row r="728" spans="1:13" ht="84">
      <c r="A728" s="448">
        <v>727</v>
      </c>
      <c r="B728" s="448" t="s">
        <v>4109</v>
      </c>
      <c r="C728" s="448" t="s">
        <v>3452</v>
      </c>
      <c r="D728" s="448" t="s">
        <v>3901</v>
      </c>
      <c r="E728" s="448">
        <v>200</v>
      </c>
      <c r="F728" s="448" t="s">
        <v>3573</v>
      </c>
      <c r="G728" s="448" t="s">
        <v>4107</v>
      </c>
      <c r="H728" s="449">
        <v>21000</v>
      </c>
      <c r="I728" s="448" t="s">
        <v>107</v>
      </c>
      <c r="J728" s="448" t="s">
        <v>48</v>
      </c>
      <c r="K728" s="451">
        <v>46175</v>
      </c>
      <c r="L728" s="448" t="s">
        <v>4108</v>
      </c>
      <c r="M728" s="448" t="s">
        <v>3324</v>
      </c>
    </row>
    <row r="729" spans="1:13" ht="84">
      <c r="A729" s="448">
        <v>728</v>
      </c>
      <c r="B729" s="448" t="s">
        <v>4110</v>
      </c>
      <c r="C729" s="448" t="s">
        <v>3452</v>
      </c>
      <c r="D729" s="448" t="s">
        <v>3901</v>
      </c>
      <c r="E729" s="448">
        <v>350</v>
      </c>
      <c r="F729" s="448" t="s">
        <v>3573</v>
      </c>
      <c r="G729" s="448" t="s">
        <v>4107</v>
      </c>
      <c r="H729" s="449">
        <v>126000</v>
      </c>
      <c r="I729" s="448" t="s">
        <v>107</v>
      </c>
      <c r="J729" s="448" t="s">
        <v>48</v>
      </c>
      <c r="K729" s="451">
        <v>46175</v>
      </c>
      <c r="L729" s="448" t="s">
        <v>4108</v>
      </c>
      <c r="M729" s="448" t="s">
        <v>3324</v>
      </c>
    </row>
    <row r="730" spans="1:13" ht="84">
      <c r="A730" s="448">
        <v>729</v>
      </c>
      <c r="B730" s="448" t="s">
        <v>4111</v>
      </c>
      <c r="C730" s="448" t="s">
        <v>3452</v>
      </c>
      <c r="D730" s="448" t="s">
        <v>3901</v>
      </c>
      <c r="E730" s="448">
        <v>350</v>
      </c>
      <c r="F730" s="448" t="s">
        <v>3573</v>
      </c>
      <c r="G730" s="448" t="s">
        <v>4107</v>
      </c>
      <c r="H730" s="449">
        <v>26250</v>
      </c>
      <c r="I730" s="448" t="s">
        <v>107</v>
      </c>
      <c r="J730" s="448" t="s">
        <v>48</v>
      </c>
      <c r="K730" s="451">
        <v>46175</v>
      </c>
      <c r="L730" s="448" t="s">
        <v>4108</v>
      </c>
      <c r="M730" s="448" t="s">
        <v>3324</v>
      </c>
    </row>
    <row r="731" spans="1:13" ht="98">
      <c r="A731" s="448">
        <v>730</v>
      </c>
      <c r="B731" s="448" t="s">
        <v>4112</v>
      </c>
      <c r="C731" s="448" t="s">
        <v>3452</v>
      </c>
      <c r="D731" s="448" t="s">
        <v>3901</v>
      </c>
      <c r="E731" s="448">
        <v>300</v>
      </c>
      <c r="F731" s="448" t="s">
        <v>3573</v>
      </c>
      <c r="G731" s="448" t="s">
        <v>4113</v>
      </c>
      <c r="H731" s="449">
        <v>50103</v>
      </c>
      <c r="I731" s="448" t="s">
        <v>107</v>
      </c>
      <c r="J731" s="448" t="s">
        <v>48</v>
      </c>
      <c r="K731" s="451">
        <v>46175</v>
      </c>
      <c r="L731" s="448" t="s">
        <v>4114</v>
      </c>
      <c r="M731" s="448" t="s">
        <v>3324</v>
      </c>
    </row>
    <row r="732" spans="1:13" ht="112">
      <c r="A732" s="448">
        <v>731</v>
      </c>
      <c r="B732" s="448" t="s">
        <v>4115</v>
      </c>
      <c r="C732" s="448" t="s">
        <v>3452</v>
      </c>
      <c r="D732" s="448" t="s">
        <v>3465</v>
      </c>
      <c r="E732" s="448">
        <v>12</v>
      </c>
      <c r="F732" s="448" t="s">
        <v>153</v>
      </c>
      <c r="G732" s="448" t="s">
        <v>4116</v>
      </c>
      <c r="H732" s="449">
        <v>16653.84</v>
      </c>
      <c r="I732" s="448" t="s">
        <v>107</v>
      </c>
      <c r="J732" s="448" t="s">
        <v>48</v>
      </c>
      <c r="K732" s="451">
        <v>46177</v>
      </c>
      <c r="L732" s="448" t="s">
        <v>4117</v>
      </c>
      <c r="M732" s="448" t="s">
        <v>3324</v>
      </c>
    </row>
    <row r="733" spans="1:13" ht="56">
      <c r="A733" s="448">
        <v>732</v>
      </c>
      <c r="B733" s="448" t="s">
        <v>4118</v>
      </c>
      <c r="C733" s="448" t="s">
        <v>1724</v>
      </c>
      <c r="D733" s="448" t="s">
        <v>3953</v>
      </c>
      <c r="E733" s="448">
        <v>200</v>
      </c>
      <c r="F733" s="448" t="s">
        <v>860</v>
      </c>
      <c r="G733" s="448" t="s">
        <v>4119</v>
      </c>
      <c r="H733" s="449">
        <v>9000</v>
      </c>
      <c r="I733" s="448" t="s">
        <v>143</v>
      </c>
      <c r="J733" s="448" t="s">
        <v>48</v>
      </c>
      <c r="K733" s="451">
        <v>46178</v>
      </c>
      <c r="L733" s="448" t="s">
        <v>143</v>
      </c>
      <c r="M733" s="448" t="s">
        <v>3324</v>
      </c>
    </row>
    <row r="734" spans="1:13" ht="56">
      <c r="A734" s="448">
        <v>733</v>
      </c>
      <c r="B734" s="448" t="s">
        <v>4120</v>
      </c>
      <c r="C734" s="448" t="s">
        <v>1724</v>
      </c>
      <c r="D734" s="448" t="s">
        <v>3953</v>
      </c>
      <c r="E734" s="448">
        <v>60</v>
      </c>
      <c r="F734" s="448" t="s">
        <v>860</v>
      </c>
      <c r="G734" s="448" t="s">
        <v>4119</v>
      </c>
      <c r="H734" s="449">
        <v>1980</v>
      </c>
      <c r="I734" s="448" t="s">
        <v>143</v>
      </c>
      <c r="J734" s="448" t="s">
        <v>48</v>
      </c>
      <c r="K734" s="451">
        <v>46178</v>
      </c>
      <c r="L734" s="448" t="s">
        <v>143</v>
      </c>
      <c r="M734" s="448" t="s">
        <v>3324</v>
      </c>
    </row>
    <row r="735" spans="1:13" ht="56">
      <c r="A735" s="448">
        <v>734</v>
      </c>
      <c r="B735" s="448" t="s">
        <v>4121</v>
      </c>
      <c r="C735" s="448" t="s">
        <v>1724</v>
      </c>
      <c r="D735" s="448" t="s">
        <v>3953</v>
      </c>
      <c r="E735" s="448">
        <v>60</v>
      </c>
      <c r="F735" s="448" t="s">
        <v>860</v>
      </c>
      <c r="G735" s="448" t="s">
        <v>4119</v>
      </c>
      <c r="H735" s="449">
        <v>2880</v>
      </c>
      <c r="I735" s="448" t="s">
        <v>143</v>
      </c>
      <c r="J735" s="448" t="s">
        <v>48</v>
      </c>
      <c r="K735" s="451">
        <v>46178</v>
      </c>
      <c r="L735" s="448" t="s">
        <v>143</v>
      </c>
      <c r="M735" s="448" t="s">
        <v>3324</v>
      </c>
    </row>
    <row r="736" spans="1:13" ht="56">
      <c r="A736" s="448">
        <v>735</v>
      </c>
      <c r="B736" s="448" t="s">
        <v>4122</v>
      </c>
      <c r="C736" s="448" t="s">
        <v>1724</v>
      </c>
      <c r="D736" s="448" t="s">
        <v>3953</v>
      </c>
      <c r="E736" s="448">
        <v>60</v>
      </c>
      <c r="F736" s="448" t="s">
        <v>860</v>
      </c>
      <c r="G736" s="448" t="s">
        <v>4119</v>
      </c>
      <c r="H736" s="449">
        <v>3900</v>
      </c>
      <c r="I736" s="448" t="s">
        <v>143</v>
      </c>
      <c r="J736" s="448" t="s">
        <v>48</v>
      </c>
      <c r="K736" s="451">
        <v>46178</v>
      </c>
      <c r="L736" s="448" t="s">
        <v>143</v>
      </c>
      <c r="M736" s="448" t="s">
        <v>3324</v>
      </c>
    </row>
    <row r="737" spans="1:13" ht="56">
      <c r="A737" s="448">
        <v>736</v>
      </c>
      <c r="B737" s="448" t="s">
        <v>4123</v>
      </c>
      <c r="C737" s="448" t="s">
        <v>1724</v>
      </c>
      <c r="D737" s="448" t="s">
        <v>3953</v>
      </c>
      <c r="E737" s="448">
        <v>60</v>
      </c>
      <c r="F737" s="448" t="s">
        <v>860</v>
      </c>
      <c r="G737" s="448" t="s">
        <v>4119</v>
      </c>
      <c r="H737" s="449">
        <v>2400</v>
      </c>
      <c r="I737" s="448" t="s">
        <v>143</v>
      </c>
      <c r="J737" s="448" t="s">
        <v>48</v>
      </c>
      <c r="K737" s="451">
        <v>46178</v>
      </c>
      <c r="L737" s="448" t="s">
        <v>143</v>
      </c>
      <c r="M737" s="448" t="s">
        <v>3324</v>
      </c>
    </row>
    <row r="738" spans="1:13" ht="56">
      <c r="A738" s="448">
        <v>737</v>
      </c>
      <c r="B738" s="448" t="s">
        <v>4124</v>
      </c>
      <c r="C738" s="448" t="s">
        <v>1724</v>
      </c>
      <c r="D738" s="448" t="s">
        <v>3953</v>
      </c>
      <c r="E738" s="448">
        <v>8500</v>
      </c>
      <c r="F738" s="448" t="s">
        <v>860</v>
      </c>
      <c r="G738" s="448" t="s">
        <v>4119</v>
      </c>
      <c r="H738" s="449">
        <v>171785</v>
      </c>
      <c r="I738" s="448" t="s">
        <v>143</v>
      </c>
      <c r="J738" s="448" t="s">
        <v>48</v>
      </c>
      <c r="K738" s="451">
        <v>46178</v>
      </c>
      <c r="L738" s="448" t="s">
        <v>143</v>
      </c>
      <c r="M738" s="448" t="s">
        <v>3324</v>
      </c>
    </row>
    <row r="739" spans="1:13" ht="56">
      <c r="A739" s="448">
        <v>738</v>
      </c>
      <c r="B739" s="448" t="s">
        <v>4125</v>
      </c>
      <c r="C739" s="448" t="s">
        <v>1724</v>
      </c>
      <c r="D739" s="448" t="s">
        <v>3953</v>
      </c>
      <c r="E739" s="448">
        <v>7200</v>
      </c>
      <c r="F739" s="448" t="s">
        <v>860</v>
      </c>
      <c r="G739" s="448" t="s">
        <v>4119</v>
      </c>
      <c r="H739" s="449">
        <v>145512</v>
      </c>
      <c r="I739" s="448" t="s">
        <v>143</v>
      </c>
      <c r="J739" s="448" t="s">
        <v>48</v>
      </c>
      <c r="K739" s="451">
        <v>46178</v>
      </c>
      <c r="L739" s="448" t="s">
        <v>143</v>
      </c>
      <c r="M739" s="448" t="s">
        <v>3324</v>
      </c>
    </row>
    <row r="740" spans="1:13" ht="56">
      <c r="A740" s="448">
        <v>739</v>
      </c>
      <c r="B740" s="448" t="s">
        <v>4126</v>
      </c>
      <c r="C740" s="448" t="s">
        <v>1724</v>
      </c>
      <c r="D740" s="448" t="s">
        <v>3953</v>
      </c>
      <c r="E740" s="448">
        <v>1008</v>
      </c>
      <c r="F740" s="448" t="s">
        <v>860</v>
      </c>
      <c r="G740" s="448" t="s">
        <v>4119</v>
      </c>
      <c r="H740" s="449">
        <v>3245.76</v>
      </c>
      <c r="I740" s="448" t="s">
        <v>143</v>
      </c>
      <c r="J740" s="448" t="s">
        <v>48</v>
      </c>
      <c r="K740" s="451">
        <v>46178</v>
      </c>
      <c r="L740" s="448" t="s">
        <v>143</v>
      </c>
      <c r="M740" s="448" t="s">
        <v>3324</v>
      </c>
    </row>
    <row r="741" spans="1:13" ht="56">
      <c r="A741" s="448">
        <v>740</v>
      </c>
      <c r="B741" s="448" t="s">
        <v>4127</v>
      </c>
      <c r="C741" s="448" t="s">
        <v>1724</v>
      </c>
      <c r="D741" s="448" t="s">
        <v>3953</v>
      </c>
      <c r="E741" s="448">
        <v>4500</v>
      </c>
      <c r="F741" s="448" t="s">
        <v>860</v>
      </c>
      <c r="G741" s="448" t="s">
        <v>4119</v>
      </c>
      <c r="H741" s="449">
        <v>92160</v>
      </c>
      <c r="I741" s="448" t="s">
        <v>143</v>
      </c>
      <c r="J741" s="448" t="s">
        <v>48</v>
      </c>
      <c r="K741" s="451">
        <v>46178</v>
      </c>
      <c r="L741" s="448" t="s">
        <v>143</v>
      </c>
      <c r="M741" s="448" t="s">
        <v>3324</v>
      </c>
    </row>
    <row r="742" spans="1:13" ht="56">
      <c r="A742" s="448">
        <v>741</v>
      </c>
      <c r="B742" s="448" t="s">
        <v>4128</v>
      </c>
      <c r="C742" s="448" t="s">
        <v>1724</v>
      </c>
      <c r="D742" s="448" t="s">
        <v>3953</v>
      </c>
      <c r="E742" s="448">
        <v>12150</v>
      </c>
      <c r="F742" s="448" t="s">
        <v>860</v>
      </c>
      <c r="G742" s="448" t="s">
        <v>4119</v>
      </c>
      <c r="H742" s="449">
        <v>494505</v>
      </c>
      <c r="I742" s="448" t="s">
        <v>143</v>
      </c>
      <c r="J742" s="448" t="s">
        <v>48</v>
      </c>
      <c r="K742" s="451">
        <v>46178</v>
      </c>
      <c r="L742" s="448" t="s">
        <v>143</v>
      </c>
      <c r="M742" s="448" t="s">
        <v>3324</v>
      </c>
    </row>
    <row r="743" spans="1:13" ht="56">
      <c r="A743" s="448">
        <v>742</v>
      </c>
      <c r="B743" s="448" t="s">
        <v>4129</v>
      </c>
      <c r="C743" s="448" t="s">
        <v>1724</v>
      </c>
      <c r="D743" s="448" t="s">
        <v>3953</v>
      </c>
      <c r="E743" s="448">
        <v>6300</v>
      </c>
      <c r="F743" s="448" t="s">
        <v>860</v>
      </c>
      <c r="G743" s="448" t="s">
        <v>4119</v>
      </c>
      <c r="H743" s="449">
        <v>239400</v>
      </c>
      <c r="I743" s="448" t="s">
        <v>143</v>
      </c>
      <c r="J743" s="448" t="s">
        <v>48</v>
      </c>
      <c r="K743" s="451">
        <v>46178</v>
      </c>
      <c r="L743" s="448" t="s">
        <v>143</v>
      </c>
      <c r="M743" s="448" t="s">
        <v>3324</v>
      </c>
    </row>
    <row r="744" spans="1:13" ht="56">
      <c r="A744" s="448">
        <v>743</v>
      </c>
      <c r="B744" s="448" t="s">
        <v>4130</v>
      </c>
      <c r="C744" s="448" t="s">
        <v>1724</v>
      </c>
      <c r="D744" s="448" t="s">
        <v>3953</v>
      </c>
      <c r="E744" s="448">
        <v>2000</v>
      </c>
      <c r="F744" s="448" t="s">
        <v>860</v>
      </c>
      <c r="G744" s="448" t="s">
        <v>4119</v>
      </c>
      <c r="H744" s="449">
        <v>80000</v>
      </c>
      <c r="I744" s="448" t="s">
        <v>143</v>
      </c>
      <c r="J744" s="448" t="s">
        <v>48</v>
      </c>
      <c r="K744" s="451">
        <v>46178</v>
      </c>
      <c r="L744" s="448" t="s">
        <v>143</v>
      </c>
      <c r="M744" s="448" t="s">
        <v>3324</v>
      </c>
    </row>
    <row r="745" spans="1:13" ht="56">
      <c r="A745" s="448">
        <v>744</v>
      </c>
      <c r="B745" s="448" t="s">
        <v>4131</v>
      </c>
      <c r="C745" s="448" t="s">
        <v>1724</v>
      </c>
      <c r="D745" s="448" t="s">
        <v>3953</v>
      </c>
      <c r="E745" s="448">
        <v>150</v>
      </c>
      <c r="F745" s="448" t="s">
        <v>860</v>
      </c>
      <c r="G745" s="448" t="s">
        <v>4119</v>
      </c>
      <c r="H745" s="449">
        <v>4500</v>
      </c>
      <c r="I745" s="448" t="s">
        <v>143</v>
      </c>
      <c r="J745" s="448" t="s">
        <v>48</v>
      </c>
      <c r="K745" s="451">
        <v>46178</v>
      </c>
      <c r="L745" s="448" t="s">
        <v>143</v>
      </c>
      <c r="M745" s="448" t="s">
        <v>3324</v>
      </c>
    </row>
    <row r="746" spans="1:13" ht="56">
      <c r="A746" s="448">
        <v>745</v>
      </c>
      <c r="B746" s="448" t="s">
        <v>4132</v>
      </c>
      <c r="C746" s="448" t="s">
        <v>1724</v>
      </c>
      <c r="D746" s="448" t="s">
        <v>3953</v>
      </c>
      <c r="E746" s="448">
        <v>600</v>
      </c>
      <c r="F746" s="448" t="s">
        <v>860</v>
      </c>
      <c r="G746" s="448" t="s">
        <v>4119</v>
      </c>
      <c r="H746" s="449">
        <v>9120</v>
      </c>
      <c r="I746" s="448" t="s">
        <v>143</v>
      </c>
      <c r="J746" s="448" t="s">
        <v>48</v>
      </c>
      <c r="K746" s="451">
        <v>46178</v>
      </c>
      <c r="L746" s="448" t="s">
        <v>143</v>
      </c>
      <c r="M746" s="448" t="s">
        <v>3324</v>
      </c>
    </row>
    <row r="747" spans="1:13" ht="56">
      <c r="A747" s="448">
        <v>746</v>
      </c>
      <c r="B747" s="448" t="s">
        <v>4133</v>
      </c>
      <c r="C747" s="448" t="s">
        <v>1724</v>
      </c>
      <c r="D747" s="448" t="s">
        <v>3953</v>
      </c>
      <c r="E747" s="448">
        <v>50</v>
      </c>
      <c r="F747" s="448" t="s">
        <v>860</v>
      </c>
      <c r="G747" s="448" t="s">
        <v>4119</v>
      </c>
      <c r="H747" s="449">
        <v>849.5</v>
      </c>
      <c r="I747" s="448" t="s">
        <v>143</v>
      </c>
      <c r="J747" s="448" t="s">
        <v>48</v>
      </c>
      <c r="K747" s="451">
        <v>46178</v>
      </c>
      <c r="L747" s="448" t="s">
        <v>143</v>
      </c>
      <c r="M747" s="448" t="s">
        <v>3324</v>
      </c>
    </row>
    <row r="748" spans="1:13" ht="56">
      <c r="A748" s="448">
        <v>747</v>
      </c>
      <c r="B748" s="448" t="s">
        <v>4134</v>
      </c>
      <c r="C748" s="448" t="s">
        <v>1724</v>
      </c>
      <c r="D748" s="448" t="s">
        <v>3953</v>
      </c>
      <c r="E748" s="448">
        <v>24</v>
      </c>
      <c r="F748" s="448" t="s">
        <v>1728</v>
      </c>
      <c r="G748" s="448" t="s">
        <v>4119</v>
      </c>
      <c r="H748" s="449">
        <v>620.88</v>
      </c>
      <c r="I748" s="448" t="s">
        <v>143</v>
      </c>
      <c r="J748" s="448" t="s">
        <v>48</v>
      </c>
      <c r="K748" s="451">
        <v>46178</v>
      </c>
      <c r="L748" s="448" t="s">
        <v>143</v>
      </c>
      <c r="M748" s="448" t="s">
        <v>3324</v>
      </c>
    </row>
    <row r="749" spans="1:13" ht="56">
      <c r="A749" s="448">
        <v>748</v>
      </c>
      <c r="B749" s="448" t="s">
        <v>4135</v>
      </c>
      <c r="C749" s="448" t="s">
        <v>1724</v>
      </c>
      <c r="D749" s="448" t="s">
        <v>3953</v>
      </c>
      <c r="E749" s="448">
        <v>900</v>
      </c>
      <c r="F749" s="448" t="s">
        <v>860</v>
      </c>
      <c r="G749" s="448" t="s">
        <v>4119</v>
      </c>
      <c r="H749" s="449">
        <v>351</v>
      </c>
      <c r="I749" s="448" t="s">
        <v>143</v>
      </c>
      <c r="J749" s="448" t="s">
        <v>48</v>
      </c>
      <c r="K749" s="451">
        <v>46178</v>
      </c>
      <c r="L749" s="448" t="s">
        <v>143</v>
      </c>
      <c r="M749" s="448" t="s">
        <v>3324</v>
      </c>
    </row>
    <row r="750" spans="1:13" ht="56">
      <c r="A750" s="448">
        <v>749</v>
      </c>
      <c r="B750" s="448" t="s">
        <v>4136</v>
      </c>
      <c r="C750" s="448" t="s">
        <v>1724</v>
      </c>
      <c r="D750" s="448" t="s">
        <v>3953</v>
      </c>
      <c r="E750" s="448">
        <v>150</v>
      </c>
      <c r="F750" s="448" t="s">
        <v>860</v>
      </c>
      <c r="G750" s="448" t="s">
        <v>4119</v>
      </c>
      <c r="H750" s="449">
        <v>1048.5</v>
      </c>
      <c r="I750" s="448" t="s">
        <v>143</v>
      </c>
      <c r="J750" s="448" t="s">
        <v>48</v>
      </c>
      <c r="K750" s="451">
        <v>46178</v>
      </c>
      <c r="L750" s="448" t="s">
        <v>143</v>
      </c>
      <c r="M750" s="448" t="s">
        <v>3324</v>
      </c>
    </row>
    <row r="751" spans="1:13" ht="56">
      <c r="A751" s="448">
        <v>750</v>
      </c>
      <c r="B751" s="448" t="s">
        <v>4137</v>
      </c>
      <c r="C751" s="448" t="s">
        <v>1724</v>
      </c>
      <c r="D751" s="448" t="s">
        <v>3953</v>
      </c>
      <c r="E751" s="448">
        <v>8000</v>
      </c>
      <c r="F751" s="448" t="s">
        <v>1245</v>
      </c>
      <c r="G751" s="448" t="s">
        <v>4119</v>
      </c>
      <c r="H751" s="449">
        <v>15920</v>
      </c>
      <c r="I751" s="448" t="s">
        <v>143</v>
      </c>
      <c r="J751" s="448" t="s">
        <v>48</v>
      </c>
      <c r="K751" s="451">
        <v>46178</v>
      </c>
      <c r="L751" s="448" t="s">
        <v>143</v>
      </c>
      <c r="M751" s="448" t="s">
        <v>3324</v>
      </c>
    </row>
    <row r="752" spans="1:13" ht="56">
      <c r="A752" s="448">
        <v>751</v>
      </c>
      <c r="B752" s="448" t="s">
        <v>4138</v>
      </c>
      <c r="C752" s="448" t="s">
        <v>1724</v>
      </c>
      <c r="D752" s="448" t="s">
        <v>3953</v>
      </c>
      <c r="E752" s="448">
        <v>12000</v>
      </c>
      <c r="F752" s="448" t="s">
        <v>860</v>
      </c>
      <c r="G752" s="448" t="s">
        <v>4119</v>
      </c>
      <c r="H752" s="449">
        <v>5760</v>
      </c>
      <c r="I752" s="448" t="s">
        <v>143</v>
      </c>
      <c r="J752" s="448" t="s">
        <v>48</v>
      </c>
      <c r="K752" s="451">
        <v>46178</v>
      </c>
      <c r="L752" s="448" t="s">
        <v>143</v>
      </c>
      <c r="M752" s="448" t="s">
        <v>3324</v>
      </c>
    </row>
    <row r="753" spans="1:13" ht="56">
      <c r="A753" s="448">
        <v>752</v>
      </c>
      <c r="B753" s="448" t="s">
        <v>4139</v>
      </c>
      <c r="C753" s="448" t="s">
        <v>1724</v>
      </c>
      <c r="D753" s="448" t="s">
        <v>3953</v>
      </c>
      <c r="E753" s="448">
        <v>120</v>
      </c>
      <c r="F753" s="448" t="s">
        <v>1245</v>
      </c>
      <c r="G753" s="448" t="s">
        <v>4119</v>
      </c>
      <c r="H753" s="449">
        <v>8460</v>
      </c>
      <c r="I753" s="448" t="s">
        <v>143</v>
      </c>
      <c r="J753" s="448" t="s">
        <v>48</v>
      </c>
      <c r="K753" s="451">
        <v>46178</v>
      </c>
      <c r="L753" s="448" t="s">
        <v>143</v>
      </c>
      <c r="M753" s="448" t="s">
        <v>3324</v>
      </c>
    </row>
    <row r="754" spans="1:13" ht="56">
      <c r="A754" s="448">
        <v>753</v>
      </c>
      <c r="B754" s="448" t="s">
        <v>4140</v>
      </c>
      <c r="C754" s="448" t="s">
        <v>1724</v>
      </c>
      <c r="D754" s="448" t="s">
        <v>3953</v>
      </c>
      <c r="E754" s="448">
        <v>50</v>
      </c>
      <c r="F754" s="448" t="s">
        <v>860</v>
      </c>
      <c r="G754" s="448" t="s">
        <v>4119</v>
      </c>
      <c r="H754" s="449">
        <v>3295</v>
      </c>
      <c r="I754" s="448" t="s">
        <v>143</v>
      </c>
      <c r="J754" s="448" t="s">
        <v>48</v>
      </c>
      <c r="K754" s="451">
        <v>46178</v>
      </c>
      <c r="L754" s="448" t="s">
        <v>143</v>
      </c>
      <c r="M754" s="448" t="s">
        <v>3324</v>
      </c>
    </row>
    <row r="755" spans="1:13" ht="56">
      <c r="A755" s="448">
        <v>754</v>
      </c>
      <c r="B755" s="448" t="s">
        <v>4141</v>
      </c>
      <c r="C755" s="448" t="s">
        <v>1724</v>
      </c>
      <c r="D755" s="448" t="s">
        <v>3953</v>
      </c>
      <c r="E755" s="448">
        <v>250</v>
      </c>
      <c r="F755" s="448" t="s">
        <v>571</v>
      </c>
      <c r="G755" s="448" t="s">
        <v>4119</v>
      </c>
      <c r="H755" s="449">
        <v>11750</v>
      </c>
      <c r="I755" s="448" t="s">
        <v>143</v>
      </c>
      <c r="J755" s="448" t="s">
        <v>48</v>
      </c>
      <c r="K755" s="451">
        <v>46178</v>
      </c>
      <c r="L755" s="448" t="s">
        <v>143</v>
      </c>
      <c r="M755" s="448" t="s">
        <v>3324</v>
      </c>
    </row>
    <row r="756" spans="1:13" ht="392">
      <c r="A756" s="448">
        <v>755</v>
      </c>
      <c r="B756" s="448" t="s">
        <v>4142</v>
      </c>
      <c r="C756" s="448" t="s">
        <v>3452</v>
      </c>
      <c r="D756" s="448" t="s">
        <v>4143</v>
      </c>
      <c r="E756" s="448">
        <v>960</v>
      </c>
      <c r="F756" s="448" t="s">
        <v>860</v>
      </c>
      <c r="G756" s="448" t="s">
        <v>4144</v>
      </c>
      <c r="H756" s="449">
        <v>197683.19999999998</v>
      </c>
      <c r="I756" s="448" t="s">
        <v>107</v>
      </c>
      <c r="J756" s="448" t="s">
        <v>48</v>
      </c>
      <c r="K756" s="451">
        <v>46183</v>
      </c>
      <c r="L756" s="448" t="s">
        <v>143</v>
      </c>
      <c r="M756" s="448" t="s">
        <v>3324</v>
      </c>
    </row>
    <row r="757" spans="1:13" ht="168">
      <c r="A757" s="448">
        <v>756</v>
      </c>
      <c r="B757" s="448" t="s">
        <v>4145</v>
      </c>
      <c r="C757" s="448" t="s">
        <v>3452</v>
      </c>
      <c r="D757" s="448" t="s">
        <v>4143</v>
      </c>
      <c r="E757" s="448">
        <v>320</v>
      </c>
      <c r="F757" s="448" t="s">
        <v>860</v>
      </c>
      <c r="G757" s="448" t="s">
        <v>4144</v>
      </c>
      <c r="H757" s="449">
        <v>30880</v>
      </c>
      <c r="I757" s="448" t="s">
        <v>107</v>
      </c>
      <c r="J757" s="448" t="s">
        <v>48</v>
      </c>
      <c r="K757" s="451">
        <v>46183</v>
      </c>
      <c r="L757" s="448" t="s">
        <v>143</v>
      </c>
      <c r="M757" s="448" t="s">
        <v>3324</v>
      </c>
    </row>
    <row r="758" spans="1:13" ht="28">
      <c r="A758" s="448">
        <v>757</v>
      </c>
      <c r="B758" s="448" t="s">
        <v>4146</v>
      </c>
      <c r="C758" s="448" t="s">
        <v>1724</v>
      </c>
      <c r="D758" s="448" t="s">
        <v>1724</v>
      </c>
      <c r="E758" s="448">
        <v>50</v>
      </c>
      <c r="F758" s="448" t="s">
        <v>860</v>
      </c>
      <c r="G758" s="448" t="s">
        <v>4147</v>
      </c>
      <c r="H758" s="449">
        <v>6600</v>
      </c>
      <c r="I758" s="448" t="s">
        <v>107</v>
      </c>
      <c r="J758" s="448" t="s">
        <v>172</v>
      </c>
      <c r="K758" s="451">
        <v>46191</v>
      </c>
      <c r="L758" s="448" t="s">
        <v>143</v>
      </c>
      <c r="M758" s="448" t="s">
        <v>3324</v>
      </c>
    </row>
    <row r="759" spans="1:13" ht="28">
      <c r="A759" s="448">
        <v>758</v>
      </c>
      <c r="B759" s="448" t="s">
        <v>4148</v>
      </c>
      <c r="C759" s="448" t="s">
        <v>1724</v>
      </c>
      <c r="D759" s="448" t="s">
        <v>1724</v>
      </c>
      <c r="E759" s="448">
        <v>10</v>
      </c>
      <c r="F759" s="448" t="s">
        <v>860</v>
      </c>
      <c r="G759" s="448" t="s">
        <v>4147</v>
      </c>
      <c r="H759" s="449">
        <v>3845.7</v>
      </c>
      <c r="I759" s="448" t="s">
        <v>107</v>
      </c>
      <c r="J759" s="448" t="s">
        <v>172</v>
      </c>
      <c r="K759" s="451">
        <v>46191</v>
      </c>
      <c r="L759" s="448" t="s">
        <v>143</v>
      </c>
      <c r="M759" s="448" t="s">
        <v>3324</v>
      </c>
    </row>
    <row r="760" spans="1:13" ht="28">
      <c r="A760" s="448">
        <v>759</v>
      </c>
      <c r="B760" s="448" t="s">
        <v>4149</v>
      </c>
      <c r="C760" s="448" t="s">
        <v>1724</v>
      </c>
      <c r="D760" s="448" t="s">
        <v>1724</v>
      </c>
      <c r="E760" s="448">
        <v>60</v>
      </c>
      <c r="F760" s="448" t="s">
        <v>860</v>
      </c>
      <c r="G760" s="448" t="s">
        <v>4147</v>
      </c>
      <c r="H760" s="449">
        <v>24000</v>
      </c>
      <c r="I760" s="448" t="s">
        <v>107</v>
      </c>
      <c r="J760" s="448" t="s">
        <v>172</v>
      </c>
      <c r="K760" s="451">
        <v>46191</v>
      </c>
      <c r="L760" s="448" t="s">
        <v>143</v>
      </c>
      <c r="M760" s="448" t="s">
        <v>3324</v>
      </c>
    </row>
    <row r="761" spans="1:13" ht="28">
      <c r="A761" s="448">
        <v>760</v>
      </c>
      <c r="B761" s="448" t="s">
        <v>4150</v>
      </c>
      <c r="C761" s="448" t="s">
        <v>1724</v>
      </c>
      <c r="D761" s="448" t="s">
        <v>1724</v>
      </c>
      <c r="E761" s="448">
        <v>10</v>
      </c>
      <c r="F761" s="448" t="s">
        <v>860</v>
      </c>
      <c r="G761" s="448" t="s">
        <v>4147</v>
      </c>
      <c r="H761" s="449">
        <v>9000</v>
      </c>
      <c r="I761" s="448" t="s">
        <v>107</v>
      </c>
      <c r="J761" s="448" t="s">
        <v>172</v>
      </c>
      <c r="K761" s="451">
        <v>46191</v>
      </c>
      <c r="L761" s="448" t="s">
        <v>143</v>
      </c>
      <c r="M761" s="448" t="s">
        <v>3324</v>
      </c>
    </row>
    <row r="762" spans="1:13" ht="56">
      <c r="A762" s="448">
        <v>761</v>
      </c>
      <c r="B762" s="448" t="s">
        <v>4151</v>
      </c>
      <c r="C762" s="448" t="s">
        <v>1724</v>
      </c>
      <c r="D762" s="448" t="s">
        <v>4119</v>
      </c>
      <c r="E762" s="448">
        <v>15000</v>
      </c>
      <c r="F762" s="448" t="s">
        <v>4152</v>
      </c>
      <c r="G762" s="448" t="s">
        <v>4153</v>
      </c>
      <c r="H762" s="449">
        <v>285000</v>
      </c>
      <c r="I762" s="448" t="s">
        <v>107</v>
      </c>
      <c r="J762" s="448" t="s">
        <v>48</v>
      </c>
      <c r="K762" s="451">
        <v>46192</v>
      </c>
      <c r="L762" s="448" t="s">
        <v>143</v>
      </c>
      <c r="M762" s="448" t="s">
        <v>3324</v>
      </c>
    </row>
    <row r="763" spans="1:13">
      <c r="A763" s="448">
        <v>762</v>
      </c>
      <c r="B763" s="448" t="s">
        <v>4154</v>
      </c>
      <c r="C763" s="448" t="s">
        <v>1724</v>
      </c>
      <c r="D763" s="448" t="s">
        <v>4119</v>
      </c>
      <c r="E763" s="448">
        <v>600</v>
      </c>
      <c r="F763" s="448" t="s">
        <v>4152</v>
      </c>
      <c r="G763" s="448" t="s">
        <v>4153</v>
      </c>
      <c r="H763" s="449">
        <v>36600</v>
      </c>
      <c r="I763" s="448" t="s">
        <v>107</v>
      </c>
      <c r="J763" s="448" t="s">
        <v>48</v>
      </c>
      <c r="K763" s="451">
        <v>46192</v>
      </c>
      <c r="L763" s="448" t="s">
        <v>143</v>
      </c>
      <c r="M763" s="448" t="s">
        <v>3324</v>
      </c>
    </row>
    <row r="764" spans="1:13" ht="28">
      <c r="A764" s="448">
        <v>763</v>
      </c>
      <c r="B764" s="448" t="s">
        <v>4155</v>
      </c>
      <c r="C764" s="448" t="s">
        <v>1724</v>
      </c>
      <c r="D764" s="448" t="s">
        <v>4119</v>
      </c>
      <c r="E764" s="448">
        <v>600</v>
      </c>
      <c r="F764" s="448" t="s">
        <v>4152</v>
      </c>
      <c r="G764" s="448" t="s">
        <v>4153</v>
      </c>
      <c r="H764" s="449">
        <v>19800</v>
      </c>
      <c r="I764" s="448" t="s">
        <v>107</v>
      </c>
      <c r="J764" s="448" t="s">
        <v>48</v>
      </c>
      <c r="K764" s="451">
        <v>46192</v>
      </c>
      <c r="L764" s="448" t="s">
        <v>143</v>
      </c>
      <c r="M764" s="448" t="s">
        <v>3324</v>
      </c>
    </row>
    <row r="765" spans="1:13" ht="56">
      <c r="A765" s="448">
        <v>764</v>
      </c>
      <c r="B765" s="448" t="s">
        <v>4156</v>
      </c>
      <c r="C765" s="448" t="s">
        <v>3452</v>
      </c>
      <c r="D765" s="448" t="s">
        <v>4143</v>
      </c>
      <c r="E765" s="448">
        <v>324</v>
      </c>
      <c r="F765" s="448" t="s">
        <v>860</v>
      </c>
      <c r="G765" s="448" t="s">
        <v>4157</v>
      </c>
      <c r="H765" s="449">
        <v>71280</v>
      </c>
      <c r="I765" s="448" t="s">
        <v>143</v>
      </c>
      <c r="J765" s="448" t="s">
        <v>48</v>
      </c>
      <c r="K765" s="451">
        <v>46194</v>
      </c>
      <c r="L765" s="448" t="s">
        <v>143</v>
      </c>
      <c r="M765" s="448" t="s">
        <v>3324</v>
      </c>
    </row>
    <row r="766" spans="1:13" ht="56">
      <c r="A766" s="448">
        <v>765</v>
      </c>
      <c r="B766" s="448" t="s">
        <v>4158</v>
      </c>
      <c r="C766" s="448" t="s">
        <v>3452</v>
      </c>
      <c r="D766" s="448" t="s">
        <v>4143</v>
      </c>
      <c r="E766" s="448">
        <v>348</v>
      </c>
      <c r="F766" s="448" t="s">
        <v>860</v>
      </c>
      <c r="G766" s="448" t="s">
        <v>4157</v>
      </c>
      <c r="H766" s="449">
        <v>35729.160000000003</v>
      </c>
      <c r="I766" s="448" t="s">
        <v>143</v>
      </c>
      <c r="J766" s="448" t="s">
        <v>48</v>
      </c>
      <c r="K766" s="451">
        <v>46194</v>
      </c>
      <c r="L766" s="448" t="s">
        <v>143</v>
      </c>
      <c r="M766" s="448" t="s">
        <v>3324</v>
      </c>
    </row>
    <row r="767" spans="1:13" ht="56">
      <c r="A767" s="448">
        <v>766</v>
      </c>
      <c r="B767" s="448" t="s">
        <v>4159</v>
      </c>
      <c r="C767" s="448" t="s">
        <v>3452</v>
      </c>
      <c r="D767" s="448" t="s">
        <v>4143</v>
      </c>
      <c r="E767" s="448">
        <v>2892</v>
      </c>
      <c r="F767" s="448" t="s">
        <v>860</v>
      </c>
      <c r="G767" s="448" t="s">
        <v>4157</v>
      </c>
      <c r="H767" s="449">
        <v>23136</v>
      </c>
      <c r="I767" s="448" t="s">
        <v>143</v>
      </c>
      <c r="J767" s="448" t="s">
        <v>48</v>
      </c>
      <c r="K767" s="451">
        <v>46194</v>
      </c>
      <c r="L767" s="448" t="s">
        <v>143</v>
      </c>
      <c r="M767" s="448" t="s">
        <v>3324</v>
      </c>
    </row>
    <row r="768" spans="1:13" ht="56">
      <c r="A768" s="448">
        <v>767</v>
      </c>
      <c r="B768" s="448" t="s">
        <v>4160</v>
      </c>
      <c r="C768" s="448" t="s">
        <v>3452</v>
      </c>
      <c r="D768" s="448" t="s">
        <v>4143</v>
      </c>
      <c r="E768" s="448">
        <v>864</v>
      </c>
      <c r="F768" s="448" t="s">
        <v>860</v>
      </c>
      <c r="G768" s="448" t="s">
        <v>4157</v>
      </c>
      <c r="H768" s="449">
        <v>22438.079999999998</v>
      </c>
      <c r="I768" s="448" t="s">
        <v>143</v>
      </c>
      <c r="J768" s="448" t="s">
        <v>48</v>
      </c>
      <c r="K768" s="451">
        <v>46194</v>
      </c>
      <c r="L768" s="448" t="s">
        <v>143</v>
      </c>
      <c r="M768" s="448" t="s">
        <v>3324</v>
      </c>
    </row>
    <row r="769" spans="1:13" ht="56">
      <c r="A769" s="448">
        <v>768</v>
      </c>
      <c r="B769" s="448" t="s">
        <v>4161</v>
      </c>
      <c r="C769" s="448" t="s">
        <v>3452</v>
      </c>
      <c r="D769" s="448" t="s">
        <v>4143</v>
      </c>
      <c r="E769" s="448">
        <v>228</v>
      </c>
      <c r="F769" s="448" t="s">
        <v>860</v>
      </c>
      <c r="G769" s="448" t="s">
        <v>4157</v>
      </c>
      <c r="H769" s="449">
        <v>25688.760000000002</v>
      </c>
      <c r="I769" s="448" t="s">
        <v>143</v>
      </c>
      <c r="J769" s="448" t="s">
        <v>48</v>
      </c>
      <c r="K769" s="451">
        <v>46194</v>
      </c>
      <c r="L769" s="448" t="s">
        <v>143</v>
      </c>
      <c r="M769" s="448" t="s">
        <v>3324</v>
      </c>
    </row>
    <row r="770" spans="1:13" ht="56">
      <c r="A770" s="448">
        <v>769</v>
      </c>
      <c r="B770" s="448" t="s">
        <v>4162</v>
      </c>
      <c r="C770" s="448" t="s">
        <v>3452</v>
      </c>
      <c r="D770" s="448" t="s">
        <v>4143</v>
      </c>
      <c r="E770" s="448">
        <v>324</v>
      </c>
      <c r="F770" s="448" t="s">
        <v>860</v>
      </c>
      <c r="G770" s="448" t="s">
        <v>4157</v>
      </c>
      <c r="H770" s="449">
        <v>16093.08</v>
      </c>
      <c r="I770" s="448" t="s">
        <v>143</v>
      </c>
      <c r="J770" s="448" t="s">
        <v>48</v>
      </c>
      <c r="K770" s="451">
        <v>46194</v>
      </c>
      <c r="L770" s="448" t="s">
        <v>143</v>
      </c>
      <c r="M770" s="448" t="s">
        <v>3324</v>
      </c>
    </row>
    <row r="771" spans="1:13" ht="56">
      <c r="A771" s="448">
        <v>770</v>
      </c>
      <c r="B771" s="448" t="s">
        <v>4163</v>
      </c>
      <c r="C771" s="448" t="s">
        <v>3452</v>
      </c>
      <c r="D771" s="448" t="s">
        <v>4143</v>
      </c>
      <c r="E771" s="448">
        <v>84</v>
      </c>
      <c r="F771" s="448" t="s">
        <v>860</v>
      </c>
      <c r="G771" s="448" t="s">
        <v>4157</v>
      </c>
      <c r="H771" s="449">
        <v>7615.44</v>
      </c>
      <c r="I771" s="448" t="s">
        <v>143</v>
      </c>
      <c r="J771" s="448" t="s">
        <v>48</v>
      </c>
      <c r="K771" s="451">
        <v>46194</v>
      </c>
      <c r="L771" s="448" t="s">
        <v>143</v>
      </c>
      <c r="M771" s="448" t="s">
        <v>3324</v>
      </c>
    </row>
    <row r="772" spans="1:13" ht="56">
      <c r="A772" s="448">
        <v>771</v>
      </c>
      <c r="B772" s="448" t="s">
        <v>4164</v>
      </c>
      <c r="C772" s="448" t="s">
        <v>3452</v>
      </c>
      <c r="D772" s="448" t="s">
        <v>4143</v>
      </c>
      <c r="E772" s="448">
        <v>3312</v>
      </c>
      <c r="F772" s="448" t="s">
        <v>860</v>
      </c>
      <c r="G772" s="448" t="s">
        <v>4157</v>
      </c>
      <c r="H772" s="449">
        <v>46533.600000000006</v>
      </c>
      <c r="I772" s="448" t="s">
        <v>143</v>
      </c>
      <c r="J772" s="448" t="s">
        <v>48</v>
      </c>
      <c r="K772" s="451">
        <v>46194</v>
      </c>
      <c r="L772" s="448" t="s">
        <v>143</v>
      </c>
      <c r="M772" s="448" t="s">
        <v>3324</v>
      </c>
    </row>
    <row r="773" spans="1:13" ht="56">
      <c r="A773" s="448">
        <v>772</v>
      </c>
      <c r="B773" s="448" t="s">
        <v>4165</v>
      </c>
      <c r="C773" s="448" t="s">
        <v>3452</v>
      </c>
      <c r="D773" s="448" t="s">
        <v>4143</v>
      </c>
      <c r="E773" s="448">
        <v>312</v>
      </c>
      <c r="F773" s="448" t="s">
        <v>860</v>
      </c>
      <c r="G773" s="448" t="s">
        <v>4157</v>
      </c>
      <c r="H773" s="449">
        <v>26832</v>
      </c>
      <c r="I773" s="448" t="s">
        <v>143</v>
      </c>
      <c r="J773" s="448" t="s">
        <v>48</v>
      </c>
      <c r="K773" s="451">
        <v>46194</v>
      </c>
      <c r="L773" s="448" t="s">
        <v>143</v>
      </c>
      <c r="M773" s="448" t="s">
        <v>3324</v>
      </c>
    </row>
    <row r="774" spans="1:13" ht="56">
      <c r="A774" s="448">
        <v>773</v>
      </c>
      <c r="B774" s="448" t="s">
        <v>4166</v>
      </c>
      <c r="C774" s="448" t="s">
        <v>3452</v>
      </c>
      <c r="D774" s="448" t="s">
        <v>4143</v>
      </c>
      <c r="E774" s="448">
        <v>312</v>
      </c>
      <c r="F774" s="448" t="s">
        <v>860</v>
      </c>
      <c r="G774" s="448" t="s">
        <v>4157</v>
      </c>
      <c r="H774" s="449">
        <v>20592</v>
      </c>
      <c r="I774" s="448" t="s">
        <v>143</v>
      </c>
      <c r="J774" s="448" t="s">
        <v>48</v>
      </c>
      <c r="K774" s="451">
        <v>46194</v>
      </c>
      <c r="L774" s="448" t="s">
        <v>143</v>
      </c>
      <c r="M774" s="448" t="s">
        <v>3324</v>
      </c>
    </row>
    <row r="775" spans="1:13" ht="56">
      <c r="A775" s="448">
        <v>774</v>
      </c>
      <c r="B775" s="448" t="s">
        <v>4167</v>
      </c>
      <c r="C775" s="448" t="s">
        <v>3452</v>
      </c>
      <c r="D775" s="448" t="s">
        <v>4143</v>
      </c>
      <c r="E775" s="448">
        <v>288</v>
      </c>
      <c r="F775" s="448" t="s">
        <v>860</v>
      </c>
      <c r="G775" s="448" t="s">
        <v>4157</v>
      </c>
      <c r="H775" s="449">
        <v>3456</v>
      </c>
      <c r="I775" s="448" t="s">
        <v>143</v>
      </c>
      <c r="J775" s="448" t="s">
        <v>48</v>
      </c>
      <c r="K775" s="451">
        <v>46194</v>
      </c>
      <c r="L775" s="448" t="s">
        <v>143</v>
      </c>
      <c r="M775" s="448" t="s">
        <v>3324</v>
      </c>
    </row>
    <row r="776" spans="1:13" ht="70">
      <c r="A776" s="448">
        <v>775</v>
      </c>
      <c r="B776" s="448" t="s">
        <v>4168</v>
      </c>
      <c r="C776" s="448" t="s">
        <v>3452</v>
      </c>
      <c r="D776" s="448" t="s">
        <v>3459</v>
      </c>
      <c r="E776" s="448">
        <v>51</v>
      </c>
      <c r="F776" s="448" t="s">
        <v>860</v>
      </c>
      <c r="G776" s="448" t="s">
        <v>4169</v>
      </c>
      <c r="H776" s="449">
        <v>1785</v>
      </c>
      <c r="I776" s="448" t="s">
        <v>107</v>
      </c>
      <c r="J776" s="448" t="s">
        <v>48</v>
      </c>
      <c r="K776" s="451">
        <v>46079</v>
      </c>
      <c r="L776" s="448" t="s">
        <v>143</v>
      </c>
      <c r="M776" s="448" t="s">
        <v>3324</v>
      </c>
    </row>
    <row r="777" spans="1:13" ht="70">
      <c r="A777" s="448">
        <v>776</v>
      </c>
      <c r="B777" s="448" t="s">
        <v>4170</v>
      </c>
      <c r="C777" s="448" t="s">
        <v>3452</v>
      </c>
      <c r="D777" s="448" t="s">
        <v>3459</v>
      </c>
      <c r="E777" s="448">
        <v>54</v>
      </c>
      <c r="F777" s="448" t="s">
        <v>860</v>
      </c>
      <c r="G777" s="448" t="s">
        <v>4169</v>
      </c>
      <c r="H777" s="449">
        <v>2160</v>
      </c>
      <c r="I777" s="448" t="s">
        <v>107</v>
      </c>
      <c r="J777" s="448" t="s">
        <v>48</v>
      </c>
      <c r="K777" s="451">
        <v>46079</v>
      </c>
      <c r="L777" s="448" t="s">
        <v>143</v>
      </c>
      <c r="M777" s="448" t="s">
        <v>3324</v>
      </c>
    </row>
    <row r="778" spans="1:13" ht="70">
      <c r="A778" s="448">
        <v>777</v>
      </c>
      <c r="B778" s="448" t="s">
        <v>4171</v>
      </c>
      <c r="C778" s="448" t="s">
        <v>3452</v>
      </c>
      <c r="D778" s="448" t="s">
        <v>3459</v>
      </c>
      <c r="E778" s="448">
        <v>4</v>
      </c>
      <c r="F778" s="448" t="s">
        <v>860</v>
      </c>
      <c r="G778" s="448" t="s">
        <v>4169</v>
      </c>
      <c r="H778" s="449">
        <v>200</v>
      </c>
      <c r="I778" s="448" t="s">
        <v>107</v>
      </c>
      <c r="J778" s="448" t="s">
        <v>48</v>
      </c>
      <c r="K778" s="451">
        <v>46079</v>
      </c>
      <c r="L778" s="448" t="s">
        <v>143</v>
      </c>
      <c r="M778" s="448" t="s">
        <v>3324</v>
      </c>
    </row>
    <row r="779" spans="1:13" ht="70">
      <c r="A779" s="448">
        <v>778</v>
      </c>
      <c r="B779" s="448" t="s">
        <v>4172</v>
      </c>
      <c r="C779" s="448" t="s">
        <v>3452</v>
      </c>
      <c r="D779" s="448" t="s">
        <v>3459</v>
      </c>
      <c r="E779" s="448">
        <v>27</v>
      </c>
      <c r="F779" s="448" t="s">
        <v>860</v>
      </c>
      <c r="G779" s="448" t="s">
        <v>4169</v>
      </c>
      <c r="H779" s="449">
        <v>3510</v>
      </c>
      <c r="I779" s="448" t="s">
        <v>107</v>
      </c>
      <c r="J779" s="448" t="s">
        <v>48</v>
      </c>
      <c r="K779" s="451">
        <v>46079</v>
      </c>
      <c r="L779" s="448" t="s">
        <v>143</v>
      </c>
      <c r="M779" s="448" t="s">
        <v>3324</v>
      </c>
    </row>
    <row r="780" spans="1:13" ht="56">
      <c r="A780" s="448">
        <v>779</v>
      </c>
      <c r="B780" s="448" t="s">
        <v>4173</v>
      </c>
      <c r="C780" s="448" t="s">
        <v>3452</v>
      </c>
      <c r="D780" s="448" t="s">
        <v>3901</v>
      </c>
      <c r="E780" s="448">
        <v>600</v>
      </c>
      <c r="F780" s="448" t="s">
        <v>13</v>
      </c>
      <c r="G780" s="448" t="s">
        <v>4174</v>
      </c>
      <c r="H780" s="449">
        <v>240000</v>
      </c>
      <c r="I780" s="448" t="s">
        <v>107</v>
      </c>
      <c r="J780" s="448" t="s">
        <v>172</v>
      </c>
      <c r="K780" s="451">
        <v>46203</v>
      </c>
      <c r="L780" s="448" t="s">
        <v>143</v>
      </c>
      <c r="M780" s="448" t="s">
        <v>3324</v>
      </c>
    </row>
    <row r="781" spans="1:13" ht="42">
      <c r="A781" s="448">
        <v>780</v>
      </c>
      <c r="B781" s="448" t="s">
        <v>4175</v>
      </c>
      <c r="C781" s="448" t="s">
        <v>1724</v>
      </c>
      <c r="D781" s="448" t="s">
        <v>4176</v>
      </c>
      <c r="E781" s="448">
        <v>1200</v>
      </c>
      <c r="F781" s="448" t="s">
        <v>571</v>
      </c>
      <c r="G781" s="448" t="s">
        <v>4177</v>
      </c>
      <c r="H781" s="449">
        <v>37371</v>
      </c>
      <c r="I781" s="448" t="s">
        <v>143</v>
      </c>
      <c r="J781" s="448" t="s">
        <v>68</v>
      </c>
      <c r="K781" s="451">
        <v>46210</v>
      </c>
      <c r="L781" s="448" t="s">
        <v>143</v>
      </c>
      <c r="M781" s="448" t="s">
        <v>3324</v>
      </c>
    </row>
    <row r="782" spans="1:13" ht="42">
      <c r="A782" s="448">
        <v>781</v>
      </c>
      <c r="B782" s="448" t="s">
        <v>2670</v>
      </c>
      <c r="C782" s="448" t="s">
        <v>1724</v>
      </c>
      <c r="D782" s="448" t="s">
        <v>4176</v>
      </c>
      <c r="E782" s="448">
        <v>1200</v>
      </c>
      <c r="F782" s="448" t="s">
        <v>501</v>
      </c>
      <c r="G782" s="448" t="s">
        <v>4177</v>
      </c>
      <c r="H782" s="449">
        <v>5808</v>
      </c>
      <c r="I782" s="448" t="s">
        <v>143</v>
      </c>
      <c r="J782" s="448" t="s">
        <v>68</v>
      </c>
      <c r="K782" s="451">
        <v>46210</v>
      </c>
      <c r="L782" s="448" t="s">
        <v>143</v>
      </c>
      <c r="M782" s="448" t="s">
        <v>3324</v>
      </c>
    </row>
    <row r="783" spans="1:13" ht="42">
      <c r="A783" s="448">
        <v>782</v>
      </c>
      <c r="B783" s="448" t="s">
        <v>4178</v>
      </c>
      <c r="C783" s="448" t="s">
        <v>1724</v>
      </c>
      <c r="D783" s="448" t="s">
        <v>4176</v>
      </c>
      <c r="E783" s="448">
        <v>200</v>
      </c>
      <c r="F783" s="448" t="s">
        <v>1728</v>
      </c>
      <c r="G783" s="448" t="s">
        <v>4177</v>
      </c>
      <c r="H783" s="449">
        <v>860</v>
      </c>
      <c r="I783" s="448" t="s">
        <v>143</v>
      </c>
      <c r="J783" s="448" t="s">
        <v>68</v>
      </c>
      <c r="K783" s="451">
        <v>46210</v>
      </c>
      <c r="L783" s="448" t="s">
        <v>143</v>
      </c>
      <c r="M783" s="448" t="s">
        <v>3324</v>
      </c>
    </row>
    <row r="784" spans="1:13" ht="42">
      <c r="A784" s="448">
        <v>783</v>
      </c>
      <c r="B784" s="448" t="s">
        <v>4179</v>
      </c>
      <c r="C784" s="448" t="s">
        <v>1724</v>
      </c>
      <c r="D784" s="448" t="s">
        <v>4176</v>
      </c>
      <c r="E784" s="448">
        <v>400</v>
      </c>
      <c r="F784" s="448" t="s">
        <v>1728</v>
      </c>
      <c r="G784" s="448" t="s">
        <v>4177</v>
      </c>
      <c r="H784" s="449">
        <v>2000</v>
      </c>
      <c r="I784" s="448" t="s">
        <v>143</v>
      </c>
      <c r="J784" s="448" t="s">
        <v>68</v>
      </c>
      <c r="K784" s="451">
        <v>46210</v>
      </c>
      <c r="L784" s="448" t="s">
        <v>143</v>
      </c>
      <c r="M784" s="448" t="s">
        <v>3324</v>
      </c>
    </row>
    <row r="785" spans="1:13" ht="42">
      <c r="A785" s="448">
        <v>784</v>
      </c>
      <c r="B785" s="448" t="s">
        <v>4180</v>
      </c>
      <c r="C785" s="448" t="s">
        <v>1724</v>
      </c>
      <c r="D785" s="448" t="s">
        <v>4176</v>
      </c>
      <c r="E785" s="448">
        <v>10</v>
      </c>
      <c r="F785" s="448" t="s">
        <v>860</v>
      </c>
      <c r="G785" s="448" t="s">
        <v>4177</v>
      </c>
      <c r="H785" s="449">
        <v>62.5</v>
      </c>
      <c r="I785" s="448" t="s">
        <v>143</v>
      </c>
      <c r="J785" s="448" t="s">
        <v>68</v>
      </c>
      <c r="K785" s="451">
        <v>46210</v>
      </c>
      <c r="L785" s="448" t="s">
        <v>143</v>
      </c>
      <c r="M785" s="448" t="s">
        <v>3324</v>
      </c>
    </row>
    <row r="786" spans="1:13" ht="42">
      <c r="A786" s="448">
        <v>785</v>
      </c>
      <c r="B786" s="448" t="s">
        <v>4181</v>
      </c>
      <c r="C786" s="448" t="s">
        <v>1724</v>
      </c>
      <c r="D786" s="448" t="s">
        <v>4119</v>
      </c>
      <c r="E786" s="448">
        <v>1400000</v>
      </c>
      <c r="F786" s="448" t="s">
        <v>860</v>
      </c>
      <c r="G786" s="448" t="s">
        <v>4119</v>
      </c>
      <c r="H786" s="449">
        <v>266000</v>
      </c>
      <c r="I786" s="448" t="s">
        <v>107</v>
      </c>
      <c r="J786" s="448" t="s">
        <v>48</v>
      </c>
      <c r="K786" s="451">
        <v>46217</v>
      </c>
      <c r="L786" s="448" t="s">
        <v>143</v>
      </c>
      <c r="M786" s="448" t="s">
        <v>3324</v>
      </c>
    </row>
    <row r="787" spans="1:13" ht="28">
      <c r="A787" s="448">
        <v>786</v>
      </c>
      <c r="B787" s="448" t="s">
        <v>4182</v>
      </c>
      <c r="C787" s="448" t="s">
        <v>3452</v>
      </c>
      <c r="D787" s="448" t="s">
        <v>4143</v>
      </c>
      <c r="E787" s="448">
        <v>1</v>
      </c>
      <c r="F787" s="448" t="s">
        <v>64</v>
      </c>
      <c r="G787" s="448" t="s">
        <v>4183</v>
      </c>
      <c r="H787" s="449">
        <v>1674</v>
      </c>
      <c r="I787" s="448" t="s">
        <v>107</v>
      </c>
      <c r="J787" s="448" t="s">
        <v>48</v>
      </c>
      <c r="K787" s="451">
        <v>46217</v>
      </c>
      <c r="L787" s="448" t="s">
        <v>143</v>
      </c>
      <c r="M787" s="448" t="s">
        <v>3324</v>
      </c>
    </row>
    <row r="788" spans="1:13" ht="112">
      <c r="A788" s="448">
        <v>787</v>
      </c>
      <c r="B788" s="448" t="s">
        <v>4184</v>
      </c>
      <c r="C788" s="448" t="s">
        <v>3452</v>
      </c>
      <c r="D788" s="448" t="s">
        <v>3901</v>
      </c>
      <c r="E788" s="448">
        <v>7200</v>
      </c>
      <c r="F788" s="448" t="s">
        <v>4185</v>
      </c>
      <c r="G788" s="448" t="s">
        <v>4107</v>
      </c>
      <c r="H788" s="449">
        <v>29880.000000000004</v>
      </c>
      <c r="I788" s="448" t="s">
        <v>107</v>
      </c>
      <c r="J788" s="448" t="s">
        <v>48</v>
      </c>
      <c r="K788" s="451">
        <v>46217</v>
      </c>
      <c r="L788" s="448" t="s">
        <v>4186</v>
      </c>
      <c r="M788" s="448" t="s">
        <v>3324</v>
      </c>
    </row>
    <row r="789" spans="1:13" ht="112">
      <c r="A789" s="448">
        <v>788</v>
      </c>
      <c r="B789" s="448" t="s">
        <v>4187</v>
      </c>
      <c r="C789" s="448" t="s">
        <v>3452</v>
      </c>
      <c r="D789" s="448" t="s">
        <v>3901</v>
      </c>
      <c r="E789" s="448">
        <v>1500</v>
      </c>
      <c r="F789" s="448" t="s">
        <v>4185</v>
      </c>
      <c r="G789" s="448" t="s">
        <v>4107</v>
      </c>
      <c r="H789" s="449">
        <v>5520</v>
      </c>
      <c r="I789" s="448" t="s">
        <v>107</v>
      </c>
      <c r="J789" s="448" t="s">
        <v>48</v>
      </c>
      <c r="K789" s="451">
        <v>46217</v>
      </c>
      <c r="L789" s="448" t="s">
        <v>4186</v>
      </c>
      <c r="M789" s="448" t="s">
        <v>3324</v>
      </c>
    </row>
    <row r="790" spans="1:13" ht="84">
      <c r="A790" s="448">
        <v>789</v>
      </c>
      <c r="B790" s="448" t="s">
        <v>4188</v>
      </c>
      <c r="C790" s="448" t="s">
        <v>3651</v>
      </c>
      <c r="D790" s="448" t="s">
        <v>3652</v>
      </c>
      <c r="E790" s="448">
        <v>12</v>
      </c>
      <c r="F790" s="448" t="s">
        <v>153</v>
      </c>
      <c r="G790" s="448" t="s">
        <v>3653</v>
      </c>
      <c r="H790" s="449">
        <v>18366.84</v>
      </c>
      <c r="I790" s="448" t="s">
        <v>107</v>
      </c>
      <c r="J790" s="448" t="s">
        <v>48</v>
      </c>
      <c r="K790" s="451">
        <v>46221</v>
      </c>
      <c r="L790" s="448" t="s">
        <v>143</v>
      </c>
      <c r="M790" s="448" t="s">
        <v>3324</v>
      </c>
    </row>
    <row r="791" spans="1:13" ht="28">
      <c r="A791" s="448">
        <v>790</v>
      </c>
      <c r="B791" s="448" t="s">
        <v>4189</v>
      </c>
      <c r="C791" s="448" t="s">
        <v>1724</v>
      </c>
      <c r="D791" s="448" t="s">
        <v>1724</v>
      </c>
      <c r="E791" s="448">
        <v>500</v>
      </c>
      <c r="F791" s="448" t="s">
        <v>860</v>
      </c>
      <c r="G791" s="448" t="s">
        <v>4190</v>
      </c>
      <c r="H791" s="449">
        <v>260000</v>
      </c>
      <c r="I791" s="448" t="s">
        <v>107</v>
      </c>
      <c r="J791" s="448" t="s">
        <v>48</v>
      </c>
      <c r="K791" s="451">
        <v>46224</v>
      </c>
      <c r="L791" s="448" t="s">
        <v>143</v>
      </c>
      <c r="M791" s="448" t="s">
        <v>3324</v>
      </c>
    </row>
    <row r="792" spans="1:13" ht="28">
      <c r="A792" s="448">
        <v>791</v>
      </c>
      <c r="B792" s="448" t="s">
        <v>4191</v>
      </c>
      <c r="C792" s="448" t="s">
        <v>1724</v>
      </c>
      <c r="D792" s="448" t="s">
        <v>1724</v>
      </c>
      <c r="E792" s="448">
        <v>350</v>
      </c>
      <c r="F792" s="448" t="s">
        <v>860</v>
      </c>
      <c r="G792" s="448" t="s">
        <v>4190</v>
      </c>
      <c r="H792" s="449">
        <v>187950</v>
      </c>
      <c r="I792" s="448" t="s">
        <v>107</v>
      </c>
      <c r="J792" s="448" t="s">
        <v>48</v>
      </c>
      <c r="K792" s="451">
        <v>46224</v>
      </c>
      <c r="L792" s="448" t="s">
        <v>143</v>
      </c>
      <c r="M792" s="448" t="s">
        <v>3324</v>
      </c>
    </row>
    <row r="793" spans="1:13" ht="28">
      <c r="A793" s="448">
        <v>792</v>
      </c>
      <c r="B793" s="448" t="s">
        <v>4192</v>
      </c>
      <c r="C793" s="448" t="s">
        <v>1724</v>
      </c>
      <c r="D793" s="448" t="s">
        <v>1724</v>
      </c>
      <c r="E793" s="448">
        <v>150</v>
      </c>
      <c r="F793" s="448" t="s">
        <v>860</v>
      </c>
      <c r="G793" s="448" t="s">
        <v>4190</v>
      </c>
      <c r="H793" s="449">
        <v>102000</v>
      </c>
      <c r="I793" s="448" t="s">
        <v>107</v>
      </c>
      <c r="J793" s="448" t="s">
        <v>48</v>
      </c>
      <c r="K793" s="451">
        <v>46224</v>
      </c>
      <c r="L793" s="448" t="s">
        <v>143</v>
      </c>
      <c r="M793" s="448" t="s">
        <v>3324</v>
      </c>
    </row>
    <row r="794" spans="1:13" ht="56">
      <c r="A794" s="448">
        <v>793</v>
      </c>
      <c r="B794" s="448" t="s">
        <v>4193</v>
      </c>
      <c r="C794" s="448" t="s">
        <v>1724</v>
      </c>
      <c r="D794" s="448" t="s">
        <v>1724</v>
      </c>
      <c r="E794" s="448">
        <v>12</v>
      </c>
      <c r="F794" s="448" t="s">
        <v>287</v>
      </c>
      <c r="G794" s="448" t="s">
        <v>4190</v>
      </c>
      <c r="H794" s="449">
        <v>6480</v>
      </c>
      <c r="I794" s="448" t="s">
        <v>107</v>
      </c>
      <c r="J794" s="448" t="s">
        <v>48</v>
      </c>
      <c r="K794" s="451">
        <v>46224</v>
      </c>
      <c r="L794" s="448" t="s">
        <v>143</v>
      </c>
      <c r="M794" s="448" t="s">
        <v>3324</v>
      </c>
    </row>
    <row r="795" spans="1:13">
      <c r="A795" s="448">
        <v>794</v>
      </c>
      <c r="B795" s="448" t="s">
        <v>4194</v>
      </c>
      <c r="C795" s="448" t="s">
        <v>1724</v>
      </c>
      <c r="D795" s="448" t="s">
        <v>1724</v>
      </c>
      <c r="E795" s="448">
        <v>4000</v>
      </c>
      <c r="F795" s="448" t="s">
        <v>860</v>
      </c>
      <c r="G795" s="448" t="s">
        <v>4195</v>
      </c>
      <c r="H795" s="449">
        <v>40770</v>
      </c>
      <c r="I795" s="448" t="s">
        <v>107</v>
      </c>
      <c r="J795" s="448" t="s">
        <v>48</v>
      </c>
      <c r="K795" s="451">
        <v>46227</v>
      </c>
      <c r="L795" s="448" t="s">
        <v>143</v>
      </c>
      <c r="M795" s="448" t="s">
        <v>3324</v>
      </c>
    </row>
    <row r="796" spans="1:13" ht="28">
      <c r="A796" s="448">
        <v>795</v>
      </c>
      <c r="B796" s="448" t="s">
        <v>4196</v>
      </c>
      <c r="C796" s="448" t="s">
        <v>1724</v>
      </c>
      <c r="D796" s="448" t="s">
        <v>1724</v>
      </c>
      <c r="E796" s="448">
        <v>100</v>
      </c>
      <c r="F796" s="448" t="s">
        <v>3676</v>
      </c>
      <c r="G796" s="448" t="s">
        <v>4195</v>
      </c>
      <c r="H796" s="449">
        <v>1831.25</v>
      </c>
      <c r="I796" s="448" t="s">
        <v>107</v>
      </c>
      <c r="J796" s="448" t="s">
        <v>48</v>
      </c>
      <c r="K796" s="451">
        <v>46227</v>
      </c>
      <c r="L796" s="448" t="s">
        <v>143</v>
      </c>
      <c r="M796" s="448" t="s">
        <v>3324</v>
      </c>
    </row>
    <row r="797" spans="1:13" ht="28">
      <c r="A797" s="448">
        <v>796</v>
      </c>
      <c r="B797" s="448" t="s">
        <v>4197</v>
      </c>
      <c r="C797" s="448" t="s">
        <v>1724</v>
      </c>
      <c r="D797" s="448" t="s">
        <v>1724</v>
      </c>
      <c r="E797" s="448">
        <v>300</v>
      </c>
      <c r="F797" s="448" t="s">
        <v>19</v>
      </c>
      <c r="G797" s="448" t="s">
        <v>4195</v>
      </c>
      <c r="H797" s="449">
        <v>3051</v>
      </c>
      <c r="I797" s="448" t="s">
        <v>107</v>
      </c>
      <c r="J797" s="448" t="s">
        <v>48</v>
      </c>
      <c r="K797" s="451">
        <v>46227</v>
      </c>
      <c r="L797" s="448" t="s">
        <v>143</v>
      </c>
      <c r="M797" s="448" t="s">
        <v>3324</v>
      </c>
    </row>
    <row r="798" spans="1:13" ht="28">
      <c r="A798" s="448">
        <v>797</v>
      </c>
      <c r="B798" s="448" t="s">
        <v>2537</v>
      </c>
      <c r="C798" s="448" t="s">
        <v>1724</v>
      </c>
      <c r="D798" s="448" t="s">
        <v>1724</v>
      </c>
      <c r="E798" s="448">
        <v>10</v>
      </c>
      <c r="F798" s="448" t="s">
        <v>19</v>
      </c>
      <c r="G798" s="448" t="s">
        <v>4195</v>
      </c>
      <c r="H798" s="449">
        <v>133.6</v>
      </c>
      <c r="I798" s="448" t="s">
        <v>107</v>
      </c>
      <c r="J798" s="448" t="s">
        <v>48</v>
      </c>
      <c r="K798" s="451">
        <v>46227</v>
      </c>
      <c r="L798" s="448" t="s">
        <v>143</v>
      </c>
      <c r="M798" s="448" t="s">
        <v>3324</v>
      </c>
    </row>
    <row r="799" spans="1:13" ht="28">
      <c r="A799" s="448">
        <v>798</v>
      </c>
      <c r="B799" s="448" t="s">
        <v>4198</v>
      </c>
      <c r="C799" s="448" t="s">
        <v>1724</v>
      </c>
      <c r="D799" s="448" t="s">
        <v>1724</v>
      </c>
      <c r="E799" s="448">
        <v>10</v>
      </c>
      <c r="F799" s="448" t="s">
        <v>1728</v>
      </c>
      <c r="G799" s="448" t="s">
        <v>4195</v>
      </c>
      <c r="H799" s="449">
        <v>400</v>
      </c>
      <c r="I799" s="448" t="s">
        <v>107</v>
      </c>
      <c r="J799" s="448" t="s">
        <v>48</v>
      </c>
      <c r="K799" s="451">
        <v>46227</v>
      </c>
      <c r="L799" s="448" t="s">
        <v>143</v>
      </c>
      <c r="M799" s="448" t="s">
        <v>3324</v>
      </c>
    </row>
    <row r="800" spans="1:13" ht="28">
      <c r="A800" s="448">
        <v>799</v>
      </c>
      <c r="B800" s="448" t="s">
        <v>4199</v>
      </c>
      <c r="C800" s="448" t="s">
        <v>3452</v>
      </c>
      <c r="D800" s="448" t="s">
        <v>4200</v>
      </c>
      <c r="E800" s="448">
        <v>500</v>
      </c>
      <c r="F800" s="448" t="s">
        <v>4201</v>
      </c>
      <c r="G800" s="448" t="s">
        <v>4202</v>
      </c>
      <c r="H800" s="449">
        <v>2350</v>
      </c>
      <c r="I800" s="448" t="s">
        <v>107</v>
      </c>
      <c r="J800" s="448" t="s">
        <v>48</v>
      </c>
      <c r="K800" s="451">
        <v>46234</v>
      </c>
      <c r="L800" s="448" t="s">
        <v>143</v>
      </c>
      <c r="M800" s="448" t="s">
        <v>3324</v>
      </c>
    </row>
    <row r="801" spans="1:13" ht="28">
      <c r="A801" s="448">
        <v>800</v>
      </c>
      <c r="B801" s="448" t="s">
        <v>4203</v>
      </c>
      <c r="C801" s="448" t="s">
        <v>3452</v>
      </c>
      <c r="D801" s="448" t="s">
        <v>4200</v>
      </c>
      <c r="E801" s="448">
        <v>300</v>
      </c>
      <c r="F801" s="448" t="s">
        <v>4201</v>
      </c>
      <c r="G801" s="448" t="s">
        <v>4202</v>
      </c>
      <c r="H801" s="449">
        <v>720</v>
      </c>
      <c r="I801" s="448" t="s">
        <v>107</v>
      </c>
      <c r="J801" s="448" t="s">
        <v>48</v>
      </c>
      <c r="K801" s="451">
        <v>46234</v>
      </c>
      <c r="L801" s="448" t="s">
        <v>143</v>
      </c>
      <c r="M801" s="448" t="s">
        <v>3324</v>
      </c>
    </row>
    <row r="802" spans="1:13" ht="42">
      <c r="A802" s="448">
        <v>801</v>
      </c>
      <c r="B802" s="448" t="s">
        <v>4204</v>
      </c>
      <c r="C802" s="448" t="s">
        <v>3452</v>
      </c>
      <c r="D802" s="448" t="s">
        <v>4200</v>
      </c>
      <c r="E802" s="448">
        <v>50000</v>
      </c>
      <c r="F802" s="448" t="s">
        <v>860</v>
      </c>
      <c r="G802" s="448" t="s">
        <v>4202</v>
      </c>
      <c r="H802" s="449">
        <v>1000</v>
      </c>
      <c r="I802" s="448" t="s">
        <v>107</v>
      </c>
      <c r="J802" s="448" t="s">
        <v>48</v>
      </c>
      <c r="K802" s="451">
        <v>46234</v>
      </c>
      <c r="L802" s="448" t="s">
        <v>143</v>
      </c>
      <c r="M802" s="448" t="s">
        <v>3324</v>
      </c>
    </row>
    <row r="803" spans="1:13" ht="42">
      <c r="A803" s="448">
        <v>802</v>
      </c>
      <c r="B803" s="448" t="s">
        <v>4205</v>
      </c>
      <c r="C803" s="448" t="s">
        <v>3452</v>
      </c>
      <c r="D803" s="448" t="s">
        <v>4200</v>
      </c>
      <c r="E803" s="448">
        <v>1500</v>
      </c>
      <c r="F803" s="448" t="s">
        <v>860</v>
      </c>
      <c r="G803" s="448" t="s">
        <v>4202</v>
      </c>
      <c r="H803" s="449">
        <v>16350</v>
      </c>
      <c r="I803" s="448" t="s">
        <v>107</v>
      </c>
      <c r="J803" s="448" t="s">
        <v>48</v>
      </c>
      <c r="K803" s="451">
        <v>46234</v>
      </c>
      <c r="L803" s="448" t="s">
        <v>143</v>
      </c>
      <c r="M803" s="448" t="s">
        <v>3324</v>
      </c>
    </row>
    <row r="804" spans="1:13" ht="28">
      <c r="A804" s="448">
        <v>803</v>
      </c>
      <c r="B804" s="448" t="s">
        <v>4206</v>
      </c>
      <c r="C804" s="448" t="s">
        <v>3452</v>
      </c>
      <c r="D804" s="448" t="s">
        <v>4200</v>
      </c>
      <c r="E804" s="448">
        <v>25000</v>
      </c>
      <c r="F804" s="448" t="s">
        <v>860</v>
      </c>
      <c r="G804" s="448" t="s">
        <v>4202</v>
      </c>
      <c r="H804" s="449">
        <v>9750</v>
      </c>
      <c r="I804" s="448" t="s">
        <v>107</v>
      </c>
      <c r="J804" s="448" t="s">
        <v>48</v>
      </c>
      <c r="K804" s="451">
        <v>46234</v>
      </c>
      <c r="L804" s="448" t="s">
        <v>143</v>
      </c>
      <c r="M804" s="448" t="s">
        <v>3324</v>
      </c>
    </row>
    <row r="805" spans="1:13" ht="42">
      <c r="A805" s="448">
        <v>804</v>
      </c>
      <c r="B805" s="448" t="s">
        <v>4207</v>
      </c>
      <c r="C805" s="448" t="s">
        <v>3452</v>
      </c>
      <c r="D805" s="448" t="s">
        <v>4200</v>
      </c>
      <c r="E805" s="448">
        <v>500</v>
      </c>
      <c r="F805" s="448" t="s">
        <v>4201</v>
      </c>
      <c r="G805" s="448" t="s">
        <v>4202</v>
      </c>
      <c r="H805" s="449">
        <v>2600</v>
      </c>
      <c r="I805" s="448" t="s">
        <v>107</v>
      </c>
      <c r="J805" s="448" t="s">
        <v>48</v>
      </c>
      <c r="K805" s="451">
        <v>46234</v>
      </c>
      <c r="L805" s="448" t="s">
        <v>143</v>
      </c>
      <c r="M805" s="448" t="s">
        <v>3324</v>
      </c>
    </row>
    <row r="806" spans="1:13" ht="42">
      <c r="A806" s="448">
        <v>805</v>
      </c>
      <c r="B806" s="448" t="s">
        <v>4208</v>
      </c>
      <c r="C806" s="448" t="s">
        <v>3452</v>
      </c>
      <c r="D806" s="448" t="s">
        <v>4200</v>
      </c>
      <c r="E806" s="448">
        <v>1000</v>
      </c>
      <c r="F806" s="448" t="s">
        <v>4201</v>
      </c>
      <c r="G806" s="448" t="s">
        <v>4202</v>
      </c>
      <c r="H806" s="449">
        <v>4900</v>
      </c>
      <c r="I806" s="448" t="s">
        <v>107</v>
      </c>
      <c r="J806" s="448" t="s">
        <v>48</v>
      </c>
      <c r="K806" s="451">
        <v>46234</v>
      </c>
      <c r="L806" s="448" t="s">
        <v>143</v>
      </c>
      <c r="M806" s="448" t="s">
        <v>3324</v>
      </c>
    </row>
    <row r="807" spans="1:13" ht="42">
      <c r="A807" s="448">
        <v>806</v>
      </c>
      <c r="B807" s="448" t="s">
        <v>4209</v>
      </c>
      <c r="C807" s="448" t="s">
        <v>3452</v>
      </c>
      <c r="D807" s="448" t="s">
        <v>4200</v>
      </c>
      <c r="E807" s="448">
        <v>50</v>
      </c>
      <c r="F807" s="448" t="s">
        <v>4201</v>
      </c>
      <c r="G807" s="448" t="s">
        <v>4202</v>
      </c>
      <c r="H807" s="449">
        <v>254.99999999999997</v>
      </c>
      <c r="I807" s="448" t="s">
        <v>107</v>
      </c>
      <c r="J807" s="448" t="s">
        <v>48</v>
      </c>
      <c r="K807" s="451">
        <v>46234</v>
      </c>
      <c r="L807" s="448" t="s">
        <v>143</v>
      </c>
      <c r="M807" s="448" t="s">
        <v>3324</v>
      </c>
    </row>
    <row r="808" spans="1:13" ht="56">
      <c r="A808" s="448">
        <v>807</v>
      </c>
      <c r="B808" s="448" t="s">
        <v>4210</v>
      </c>
      <c r="C808" s="448" t="s">
        <v>3452</v>
      </c>
      <c r="D808" s="448" t="s">
        <v>4200</v>
      </c>
      <c r="E808" s="448">
        <v>2000</v>
      </c>
      <c r="F808" s="448" t="s">
        <v>860</v>
      </c>
      <c r="G808" s="448" t="s">
        <v>4202</v>
      </c>
      <c r="H808" s="449">
        <v>1800</v>
      </c>
      <c r="I808" s="448" t="s">
        <v>107</v>
      </c>
      <c r="J808" s="448" t="s">
        <v>48</v>
      </c>
      <c r="K808" s="451">
        <v>46234</v>
      </c>
      <c r="L808" s="448" t="s">
        <v>143</v>
      </c>
      <c r="M808" s="448" t="s">
        <v>3324</v>
      </c>
    </row>
    <row r="809" spans="1:13" ht="56">
      <c r="A809" s="448">
        <v>808</v>
      </c>
      <c r="B809" s="448" t="s">
        <v>4211</v>
      </c>
      <c r="C809" s="448" t="s">
        <v>3452</v>
      </c>
      <c r="D809" s="448" t="s">
        <v>4200</v>
      </c>
      <c r="E809" s="448">
        <v>10</v>
      </c>
      <c r="F809" s="448" t="s">
        <v>4201</v>
      </c>
      <c r="G809" s="448" t="s">
        <v>4202</v>
      </c>
      <c r="H809" s="449">
        <v>100</v>
      </c>
      <c r="I809" s="448" t="s">
        <v>107</v>
      </c>
      <c r="J809" s="448" t="s">
        <v>48</v>
      </c>
      <c r="K809" s="451">
        <v>46234</v>
      </c>
      <c r="L809" s="448" t="s">
        <v>143</v>
      </c>
      <c r="M809" s="448" t="s">
        <v>3324</v>
      </c>
    </row>
    <row r="810" spans="1:13" ht="56">
      <c r="A810" s="448">
        <v>809</v>
      </c>
      <c r="B810" s="448" t="s">
        <v>4212</v>
      </c>
      <c r="C810" s="448" t="s">
        <v>3452</v>
      </c>
      <c r="D810" s="448" t="s">
        <v>4200</v>
      </c>
      <c r="E810" s="448">
        <v>100</v>
      </c>
      <c r="F810" s="448" t="s">
        <v>860</v>
      </c>
      <c r="G810" s="448" t="s">
        <v>4202</v>
      </c>
      <c r="H810" s="449">
        <v>14400</v>
      </c>
      <c r="I810" s="448" t="s">
        <v>107</v>
      </c>
      <c r="J810" s="448" t="s">
        <v>48</v>
      </c>
      <c r="K810" s="451">
        <v>46234</v>
      </c>
      <c r="L810" s="448" t="s">
        <v>143</v>
      </c>
      <c r="M810" s="448" t="s">
        <v>3324</v>
      </c>
    </row>
    <row r="811" spans="1:13" ht="42">
      <c r="A811" s="448">
        <v>810</v>
      </c>
      <c r="B811" s="448" t="s">
        <v>4213</v>
      </c>
      <c r="C811" s="448" t="s">
        <v>3452</v>
      </c>
      <c r="D811" s="448" t="s">
        <v>4200</v>
      </c>
      <c r="E811" s="448">
        <v>300</v>
      </c>
      <c r="F811" s="448" t="s">
        <v>4201</v>
      </c>
      <c r="G811" s="448" t="s">
        <v>4202</v>
      </c>
      <c r="H811" s="449">
        <v>2055</v>
      </c>
      <c r="I811" s="448" t="s">
        <v>107</v>
      </c>
      <c r="J811" s="448" t="s">
        <v>48</v>
      </c>
      <c r="K811" s="451">
        <v>46234</v>
      </c>
      <c r="L811" s="448" t="s">
        <v>143</v>
      </c>
      <c r="M811" s="448" t="s">
        <v>3324</v>
      </c>
    </row>
    <row r="812" spans="1:13" ht="42">
      <c r="A812" s="448">
        <v>811</v>
      </c>
      <c r="B812" s="448" t="s">
        <v>4214</v>
      </c>
      <c r="C812" s="448" t="s">
        <v>3452</v>
      </c>
      <c r="D812" s="448" t="s">
        <v>4200</v>
      </c>
      <c r="E812" s="448">
        <v>50</v>
      </c>
      <c r="F812" s="448" t="s">
        <v>4201</v>
      </c>
      <c r="G812" s="448" t="s">
        <v>4202</v>
      </c>
      <c r="H812" s="449">
        <v>560</v>
      </c>
      <c r="I812" s="448" t="s">
        <v>107</v>
      </c>
      <c r="J812" s="448" t="s">
        <v>48</v>
      </c>
      <c r="K812" s="451">
        <v>46234</v>
      </c>
      <c r="L812" s="448" t="s">
        <v>143</v>
      </c>
      <c r="M812" s="448" t="s">
        <v>3324</v>
      </c>
    </row>
    <row r="813" spans="1:13" ht="28">
      <c r="A813" s="448">
        <v>812</v>
      </c>
      <c r="B813" s="448" t="s">
        <v>4215</v>
      </c>
      <c r="C813" s="448" t="s">
        <v>3452</v>
      </c>
      <c r="D813" s="448" t="s">
        <v>4200</v>
      </c>
      <c r="E813" s="448">
        <v>80</v>
      </c>
      <c r="F813" s="448" t="s">
        <v>4201</v>
      </c>
      <c r="G813" s="448" t="s">
        <v>4202</v>
      </c>
      <c r="H813" s="449">
        <v>632</v>
      </c>
      <c r="I813" s="448" t="s">
        <v>107</v>
      </c>
      <c r="J813" s="448" t="s">
        <v>48</v>
      </c>
      <c r="K813" s="451">
        <v>46234</v>
      </c>
      <c r="L813" s="448" t="s">
        <v>143</v>
      </c>
      <c r="M813" s="448" t="s">
        <v>3324</v>
      </c>
    </row>
    <row r="814" spans="1:13" ht="42">
      <c r="A814" s="448">
        <v>813</v>
      </c>
      <c r="B814" s="448" t="s">
        <v>4216</v>
      </c>
      <c r="C814" s="448" t="s">
        <v>3452</v>
      </c>
      <c r="D814" s="448" t="s">
        <v>4200</v>
      </c>
      <c r="E814" s="448">
        <v>300</v>
      </c>
      <c r="F814" s="448" t="s">
        <v>860</v>
      </c>
      <c r="G814" s="448" t="s">
        <v>4202</v>
      </c>
      <c r="H814" s="449">
        <v>192</v>
      </c>
      <c r="I814" s="448" t="s">
        <v>107</v>
      </c>
      <c r="J814" s="448" t="s">
        <v>48</v>
      </c>
      <c r="K814" s="451">
        <v>46234</v>
      </c>
      <c r="L814" s="448" t="s">
        <v>143</v>
      </c>
      <c r="M814" s="448" t="s">
        <v>3324</v>
      </c>
    </row>
    <row r="815" spans="1:13" ht="28">
      <c r="A815" s="448">
        <v>814</v>
      </c>
      <c r="B815" s="448" t="s">
        <v>4217</v>
      </c>
      <c r="C815" s="448" t="s">
        <v>3452</v>
      </c>
      <c r="D815" s="448" t="s">
        <v>4200</v>
      </c>
      <c r="E815" s="448">
        <v>30000</v>
      </c>
      <c r="F815" s="448" t="s">
        <v>860</v>
      </c>
      <c r="G815" s="448" t="s">
        <v>4202</v>
      </c>
      <c r="H815" s="449">
        <v>900</v>
      </c>
      <c r="I815" s="448" t="s">
        <v>107</v>
      </c>
      <c r="J815" s="448" t="s">
        <v>48</v>
      </c>
      <c r="K815" s="451">
        <v>46234</v>
      </c>
      <c r="L815" s="448" t="s">
        <v>143</v>
      </c>
      <c r="M815" s="448" t="s">
        <v>3324</v>
      </c>
    </row>
    <row r="816" spans="1:13" ht="42">
      <c r="A816" s="448">
        <v>815</v>
      </c>
      <c r="B816" s="448" t="s">
        <v>4218</v>
      </c>
      <c r="C816" s="448" t="s">
        <v>3452</v>
      </c>
      <c r="D816" s="448" t="s">
        <v>4200</v>
      </c>
      <c r="E816" s="448">
        <v>30000</v>
      </c>
      <c r="F816" s="448" t="s">
        <v>860</v>
      </c>
      <c r="G816" s="448" t="s">
        <v>4202</v>
      </c>
      <c r="H816" s="449">
        <v>16500</v>
      </c>
      <c r="I816" s="448" t="s">
        <v>107</v>
      </c>
      <c r="J816" s="448" t="s">
        <v>48</v>
      </c>
      <c r="K816" s="451">
        <v>46234</v>
      </c>
      <c r="L816" s="448" t="s">
        <v>143</v>
      </c>
      <c r="M816" s="448" t="s">
        <v>3324</v>
      </c>
    </row>
    <row r="817" spans="1:13" ht="56">
      <c r="A817" s="448">
        <v>816</v>
      </c>
      <c r="B817" s="448" t="s">
        <v>4219</v>
      </c>
      <c r="C817" s="448" t="s">
        <v>3452</v>
      </c>
      <c r="D817" s="448" t="s">
        <v>4200</v>
      </c>
      <c r="E817" s="448">
        <v>10</v>
      </c>
      <c r="F817" s="448" t="s">
        <v>4201</v>
      </c>
      <c r="G817" s="448" t="s">
        <v>4202</v>
      </c>
      <c r="H817" s="449">
        <v>500</v>
      </c>
      <c r="I817" s="448" t="s">
        <v>107</v>
      </c>
      <c r="J817" s="448" t="s">
        <v>48</v>
      </c>
      <c r="K817" s="451">
        <v>46234</v>
      </c>
      <c r="L817" s="448" t="s">
        <v>143</v>
      </c>
      <c r="M817" s="448" t="s">
        <v>3324</v>
      </c>
    </row>
    <row r="818" spans="1:13" ht="42">
      <c r="A818" s="448">
        <v>817</v>
      </c>
      <c r="B818" s="448" t="s">
        <v>4220</v>
      </c>
      <c r="C818" s="448" t="s">
        <v>3452</v>
      </c>
      <c r="D818" s="448" t="s">
        <v>4200</v>
      </c>
      <c r="E818" s="448">
        <v>300</v>
      </c>
      <c r="F818" s="448" t="s">
        <v>4201</v>
      </c>
      <c r="G818" s="448" t="s">
        <v>4202</v>
      </c>
      <c r="H818" s="449">
        <v>2697</v>
      </c>
      <c r="I818" s="448" t="s">
        <v>107</v>
      </c>
      <c r="J818" s="448" t="s">
        <v>48</v>
      </c>
      <c r="K818" s="451">
        <v>46234</v>
      </c>
      <c r="L818" s="448" t="s">
        <v>143</v>
      </c>
      <c r="M818" s="448" t="s">
        <v>3324</v>
      </c>
    </row>
    <row r="819" spans="1:13" ht="42">
      <c r="A819" s="448">
        <v>818</v>
      </c>
      <c r="B819" s="448" t="s">
        <v>4221</v>
      </c>
      <c r="C819" s="448" t="s">
        <v>3452</v>
      </c>
      <c r="D819" s="448" t="s">
        <v>4200</v>
      </c>
      <c r="E819" s="448">
        <v>20</v>
      </c>
      <c r="F819" s="448" t="s">
        <v>4201</v>
      </c>
      <c r="G819" s="448" t="s">
        <v>4202</v>
      </c>
      <c r="H819" s="449">
        <v>440</v>
      </c>
      <c r="I819" s="448" t="s">
        <v>107</v>
      </c>
      <c r="J819" s="448" t="s">
        <v>48</v>
      </c>
      <c r="K819" s="451">
        <v>46234</v>
      </c>
      <c r="L819" s="448" t="s">
        <v>143</v>
      </c>
      <c r="M819" s="448" t="s">
        <v>3324</v>
      </c>
    </row>
    <row r="820" spans="1:13" ht="42">
      <c r="A820" s="448">
        <v>819</v>
      </c>
      <c r="B820" s="448" t="s">
        <v>4222</v>
      </c>
      <c r="C820" s="448" t="s">
        <v>3452</v>
      </c>
      <c r="D820" s="448" t="s">
        <v>4200</v>
      </c>
      <c r="E820" s="448">
        <v>1000</v>
      </c>
      <c r="F820" s="448" t="s">
        <v>4201</v>
      </c>
      <c r="G820" s="448" t="s">
        <v>4202</v>
      </c>
      <c r="H820" s="449">
        <v>5970</v>
      </c>
      <c r="I820" s="448" t="s">
        <v>107</v>
      </c>
      <c r="J820" s="448" t="s">
        <v>48</v>
      </c>
      <c r="K820" s="451">
        <v>46234</v>
      </c>
      <c r="L820" s="448" t="s">
        <v>143</v>
      </c>
      <c r="M820" s="448" t="s">
        <v>3324</v>
      </c>
    </row>
    <row r="821" spans="1:13" ht="28">
      <c r="A821" s="448">
        <v>820</v>
      </c>
      <c r="B821" s="448" t="s">
        <v>4223</v>
      </c>
      <c r="C821" s="448" t="s">
        <v>3452</v>
      </c>
      <c r="D821" s="448" t="s">
        <v>4200</v>
      </c>
      <c r="E821" s="448">
        <v>2500</v>
      </c>
      <c r="F821" s="448" t="s">
        <v>4201</v>
      </c>
      <c r="G821" s="448" t="s">
        <v>4202</v>
      </c>
      <c r="H821" s="449">
        <v>8450</v>
      </c>
      <c r="I821" s="448" t="s">
        <v>107</v>
      </c>
      <c r="J821" s="448" t="s">
        <v>48</v>
      </c>
      <c r="K821" s="451">
        <v>46234</v>
      </c>
      <c r="L821" s="448" t="s">
        <v>143</v>
      </c>
      <c r="M821" s="448" t="s">
        <v>3324</v>
      </c>
    </row>
    <row r="822" spans="1:13" ht="28">
      <c r="A822" s="448">
        <v>821</v>
      </c>
      <c r="B822" s="448" t="s">
        <v>4224</v>
      </c>
      <c r="C822" s="448" t="s">
        <v>3452</v>
      </c>
      <c r="D822" s="448" t="s">
        <v>4200</v>
      </c>
      <c r="E822" s="448">
        <v>1500</v>
      </c>
      <c r="F822" s="448" t="s">
        <v>860</v>
      </c>
      <c r="G822" s="448" t="s">
        <v>4202</v>
      </c>
      <c r="H822" s="449">
        <v>4245</v>
      </c>
      <c r="I822" s="448" t="s">
        <v>107</v>
      </c>
      <c r="J822" s="448" t="s">
        <v>48</v>
      </c>
      <c r="K822" s="451">
        <v>46234</v>
      </c>
      <c r="L822" s="448" t="s">
        <v>143</v>
      </c>
      <c r="M822" s="448" t="s">
        <v>3324</v>
      </c>
    </row>
    <row r="823" spans="1:13" ht="56">
      <c r="A823" s="448">
        <v>822</v>
      </c>
      <c r="B823" s="448" t="s">
        <v>4225</v>
      </c>
      <c r="C823" s="448" t="s">
        <v>3452</v>
      </c>
      <c r="D823" s="448" t="s">
        <v>4200</v>
      </c>
      <c r="E823" s="448">
        <v>2000</v>
      </c>
      <c r="F823" s="448" t="s">
        <v>860</v>
      </c>
      <c r="G823" s="448" t="s">
        <v>4202</v>
      </c>
      <c r="H823" s="449">
        <v>11740</v>
      </c>
      <c r="I823" s="448" t="s">
        <v>107</v>
      </c>
      <c r="J823" s="448" t="s">
        <v>48</v>
      </c>
      <c r="K823" s="451">
        <v>46234</v>
      </c>
      <c r="L823" s="448" t="s">
        <v>143</v>
      </c>
      <c r="M823" s="448" t="s">
        <v>3324</v>
      </c>
    </row>
    <row r="824" spans="1:13" ht="28">
      <c r="A824" s="448">
        <v>823</v>
      </c>
      <c r="B824" s="448" t="s">
        <v>4226</v>
      </c>
      <c r="C824" s="448" t="s">
        <v>3452</v>
      </c>
      <c r="D824" s="448" t="s">
        <v>4200</v>
      </c>
      <c r="E824" s="448">
        <v>5000</v>
      </c>
      <c r="F824" s="448" t="s">
        <v>860</v>
      </c>
      <c r="G824" s="448" t="s">
        <v>4202</v>
      </c>
      <c r="H824" s="449">
        <v>7200</v>
      </c>
      <c r="I824" s="448" t="s">
        <v>107</v>
      </c>
      <c r="J824" s="448" t="s">
        <v>48</v>
      </c>
      <c r="K824" s="451">
        <v>46234</v>
      </c>
      <c r="L824" s="448" t="s">
        <v>143</v>
      </c>
      <c r="M824" s="448" t="s">
        <v>3324</v>
      </c>
    </row>
    <row r="825" spans="1:13" ht="42">
      <c r="A825" s="448">
        <v>824</v>
      </c>
      <c r="B825" s="448" t="s">
        <v>4227</v>
      </c>
      <c r="C825" s="448" t="s">
        <v>3452</v>
      </c>
      <c r="D825" s="448" t="s">
        <v>4200</v>
      </c>
      <c r="E825" s="448">
        <v>5000</v>
      </c>
      <c r="F825" s="448" t="s">
        <v>860</v>
      </c>
      <c r="G825" s="448" t="s">
        <v>4202</v>
      </c>
      <c r="H825" s="449">
        <v>34950</v>
      </c>
      <c r="I825" s="448" t="s">
        <v>107</v>
      </c>
      <c r="J825" s="448" t="s">
        <v>48</v>
      </c>
      <c r="K825" s="451">
        <v>46234</v>
      </c>
      <c r="L825" s="448" t="s">
        <v>143</v>
      </c>
      <c r="M825" s="448" t="s">
        <v>3324</v>
      </c>
    </row>
    <row r="826" spans="1:13" ht="42">
      <c r="A826" s="448">
        <v>825</v>
      </c>
      <c r="B826" s="448" t="s">
        <v>4228</v>
      </c>
      <c r="C826" s="448" t="s">
        <v>3452</v>
      </c>
      <c r="D826" s="448" t="s">
        <v>4200</v>
      </c>
      <c r="E826" s="448">
        <v>6000</v>
      </c>
      <c r="F826" s="448" t="s">
        <v>860</v>
      </c>
      <c r="G826" s="448" t="s">
        <v>4202</v>
      </c>
      <c r="H826" s="449">
        <v>16680</v>
      </c>
      <c r="I826" s="448" t="s">
        <v>107</v>
      </c>
      <c r="J826" s="448" t="s">
        <v>48</v>
      </c>
      <c r="K826" s="451">
        <v>46234</v>
      </c>
      <c r="L826" s="448" t="s">
        <v>143</v>
      </c>
      <c r="M826" s="448" t="s">
        <v>3324</v>
      </c>
    </row>
    <row r="827" spans="1:13" ht="56">
      <c r="A827" s="448">
        <v>826</v>
      </c>
      <c r="B827" s="448" t="s">
        <v>4229</v>
      </c>
      <c r="C827" s="448" t="s">
        <v>3452</v>
      </c>
      <c r="D827" s="448" t="s">
        <v>4200</v>
      </c>
      <c r="E827" s="448">
        <v>200</v>
      </c>
      <c r="F827" s="448" t="s">
        <v>4201</v>
      </c>
      <c r="G827" s="448" t="s">
        <v>4202</v>
      </c>
      <c r="H827" s="449">
        <v>1500</v>
      </c>
      <c r="I827" s="448" t="s">
        <v>107</v>
      </c>
      <c r="J827" s="448" t="s">
        <v>48</v>
      </c>
      <c r="K827" s="451">
        <v>46234</v>
      </c>
      <c r="L827" s="448" t="s">
        <v>143</v>
      </c>
      <c r="M827" s="448" t="s">
        <v>3324</v>
      </c>
    </row>
    <row r="828" spans="1:13" ht="42">
      <c r="A828" s="448">
        <v>827</v>
      </c>
      <c r="B828" s="448" t="s">
        <v>4230</v>
      </c>
      <c r="C828" s="448" t="s">
        <v>3452</v>
      </c>
      <c r="D828" s="448" t="s">
        <v>4200</v>
      </c>
      <c r="E828" s="448">
        <v>50</v>
      </c>
      <c r="F828" s="448" t="s">
        <v>4201</v>
      </c>
      <c r="G828" s="448" t="s">
        <v>4202</v>
      </c>
      <c r="H828" s="449">
        <v>400</v>
      </c>
      <c r="I828" s="448" t="s">
        <v>107</v>
      </c>
      <c r="J828" s="448" t="s">
        <v>48</v>
      </c>
      <c r="K828" s="451">
        <v>46234</v>
      </c>
      <c r="L828" s="448" t="s">
        <v>143</v>
      </c>
      <c r="M828" s="448" t="s">
        <v>3324</v>
      </c>
    </row>
    <row r="829" spans="1:13" ht="28">
      <c r="A829" s="448">
        <v>828</v>
      </c>
      <c r="B829" s="448" t="s">
        <v>4231</v>
      </c>
      <c r="C829" s="448" t="s">
        <v>3452</v>
      </c>
      <c r="D829" s="448" t="s">
        <v>4200</v>
      </c>
      <c r="E829" s="448">
        <v>50</v>
      </c>
      <c r="F829" s="448" t="s">
        <v>4201</v>
      </c>
      <c r="G829" s="448" t="s">
        <v>4202</v>
      </c>
      <c r="H829" s="449">
        <v>434.99999999999994</v>
      </c>
      <c r="I829" s="448" t="s">
        <v>107</v>
      </c>
      <c r="J829" s="448" t="s">
        <v>48</v>
      </c>
      <c r="K829" s="451">
        <v>46234</v>
      </c>
      <c r="L829" s="448" t="s">
        <v>143</v>
      </c>
      <c r="M829" s="448" t="s">
        <v>3324</v>
      </c>
    </row>
    <row r="830" spans="1:13" ht="28">
      <c r="A830" s="448">
        <v>829</v>
      </c>
      <c r="B830" s="448" t="s">
        <v>4232</v>
      </c>
      <c r="C830" s="448" t="s">
        <v>3452</v>
      </c>
      <c r="D830" s="448" t="s">
        <v>4200</v>
      </c>
      <c r="E830" s="448">
        <v>300</v>
      </c>
      <c r="F830" s="448" t="s">
        <v>4201</v>
      </c>
      <c r="G830" s="448" t="s">
        <v>4202</v>
      </c>
      <c r="H830" s="449">
        <v>1974</v>
      </c>
      <c r="I830" s="448" t="s">
        <v>107</v>
      </c>
      <c r="J830" s="448" t="s">
        <v>48</v>
      </c>
      <c r="K830" s="451">
        <v>46234</v>
      </c>
      <c r="L830" s="448" t="s">
        <v>143</v>
      </c>
      <c r="M830" s="448" t="s">
        <v>3324</v>
      </c>
    </row>
    <row r="831" spans="1:13" ht="28">
      <c r="A831" s="448">
        <v>830</v>
      </c>
      <c r="B831" s="448" t="s">
        <v>4233</v>
      </c>
      <c r="C831" s="448" t="s">
        <v>3452</v>
      </c>
      <c r="D831" s="448" t="s">
        <v>4200</v>
      </c>
      <c r="E831" s="448">
        <v>60</v>
      </c>
      <c r="F831" s="448" t="s">
        <v>860</v>
      </c>
      <c r="G831" s="448" t="s">
        <v>4202</v>
      </c>
      <c r="H831" s="449">
        <v>10170</v>
      </c>
      <c r="I831" s="448" t="s">
        <v>107</v>
      </c>
      <c r="J831" s="448" t="s">
        <v>48</v>
      </c>
      <c r="K831" s="451">
        <v>46234</v>
      </c>
      <c r="L831" s="448" t="s">
        <v>143</v>
      </c>
      <c r="M831" s="448" t="s">
        <v>3324</v>
      </c>
    </row>
    <row r="832" spans="1:13" ht="42">
      <c r="A832" s="448">
        <v>831</v>
      </c>
      <c r="B832" s="448" t="s">
        <v>4234</v>
      </c>
      <c r="C832" s="448" t="s">
        <v>3452</v>
      </c>
      <c r="D832" s="448" t="s">
        <v>4200</v>
      </c>
      <c r="E832" s="448">
        <v>100</v>
      </c>
      <c r="F832" s="448" t="s">
        <v>4201</v>
      </c>
      <c r="G832" s="448" t="s">
        <v>4202</v>
      </c>
      <c r="H832" s="449">
        <v>308</v>
      </c>
      <c r="I832" s="448" t="s">
        <v>107</v>
      </c>
      <c r="J832" s="448" t="s">
        <v>48</v>
      </c>
      <c r="K832" s="451">
        <v>46234</v>
      </c>
      <c r="L832" s="448" t="s">
        <v>143</v>
      </c>
      <c r="M832" s="448" t="s">
        <v>3324</v>
      </c>
    </row>
    <row r="833" spans="1:13" ht="56">
      <c r="A833" s="448">
        <v>832</v>
      </c>
      <c r="B833" s="448" t="s">
        <v>4235</v>
      </c>
      <c r="C833" s="448" t="s">
        <v>3452</v>
      </c>
      <c r="D833" s="448" t="s">
        <v>4200</v>
      </c>
      <c r="E833" s="448">
        <v>2000</v>
      </c>
      <c r="F833" s="448" t="s">
        <v>860</v>
      </c>
      <c r="G833" s="448" t="s">
        <v>4202</v>
      </c>
      <c r="H833" s="449">
        <v>380</v>
      </c>
      <c r="I833" s="448" t="s">
        <v>107</v>
      </c>
      <c r="J833" s="448" t="s">
        <v>48</v>
      </c>
      <c r="K833" s="451">
        <v>46234</v>
      </c>
      <c r="L833" s="448" t="s">
        <v>143</v>
      </c>
      <c r="M833" s="448" t="s">
        <v>3324</v>
      </c>
    </row>
    <row r="834" spans="1:13" ht="42">
      <c r="A834" s="448">
        <v>833</v>
      </c>
      <c r="B834" s="448" t="s">
        <v>4236</v>
      </c>
      <c r="C834" s="448" t="s">
        <v>3452</v>
      </c>
      <c r="D834" s="448" t="s">
        <v>4200</v>
      </c>
      <c r="E834" s="448">
        <v>25</v>
      </c>
      <c r="F834" s="448" t="s">
        <v>4201</v>
      </c>
      <c r="G834" s="448" t="s">
        <v>4202</v>
      </c>
      <c r="H834" s="449">
        <v>198</v>
      </c>
      <c r="I834" s="448" t="s">
        <v>107</v>
      </c>
      <c r="J834" s="448" t="s">
        <v>48</v>
      </c>
      <c r="K834" s="451">
        <v>46234</v>
      </c>
      <c r="L834" s="448" t="s">
        <v>143</v>
      </c>
      <c r="M834" s="448" t="s">
        <v>3324</v>
      </c>
    </row>
    <row r="835" spans="1:13" ht="42">
      <c r="A835" s="448">
        <v>834</v>
      </c>
      <c r="B835" s="448" t="s">
        <v>4237</v>
      </c>
      <c r="C835" s="448" t="s">
        <v>3452</v>
      </c>
      <c r="D835" s="448" t="s">
        <v>4200</v>
      </c>
      <c r="E835" s="448">
        <v>50</v>
      </c>
      <c r="F835" s="448" t="s">
        <v>4201</v>
      </c>
      <c r="G835" s="448" t="s">
        <v>4202</v>
      </c>
      <c r="H835" s="449">
        <v>396</v>
      </c>
      <c r="I835" s="448" t="s">
        <v>107</v>
      </c>
      <c r="J835" s="448" t="s">
        <v>48</v>
      </c>
      <c r="K835" s="451">
        <v>46234</v>
      </c>
      <c r="L835" s="448" t="s">
        <v>143</v>
      </c>
      <c r="M835" s="448" t="s">
        <v>3324</v>
      </c>
    </row>
    <row r="836" spans="1:13" ht="28">
      <c r="A836" s="448">
        <v>835</v>
      </c>
      <c r="B836" s="448" t="s">
        <v>4238</v>
      </c>
      <c r="C836" s="448" t="s">
        <v>3452</v>
      </c>
      <c r="D836" s="448" t="s">
        <v>4200</v>
      </c>
      <c r="E836" s="448">
        <v>150</v>
      </c>
      <c r="F836" s="448" t="s">
        <v>4201</v>
      </c>
      <c r="G836" s="448" t="s">
        <v>4202</v>
      </c>
      <c r="H836" s="449">
        <v>966.00000000000011</v>
      </c>
      <c r="I836" s="448" t="s">
        <v>107</v>
      </c>
      <c r="J836" s="448" t="s">
        <v>48</v>
      </c>
      <c r="K836" s="451">
        <v>46234</v>
      </c>
      <c r="L836" s="448" t="s">
        <v>143</v>
      </c>
      <c r="M836" s="448" t="s">
        <v>3324</v>
      </c>
    </row>
    <row r="837" spans="1:13" ht="42">
      <c r="A837" s="448">
        <v>836</v>
      </c>
      <c r="B837" s="448" t="s">
        <v>4239</v>
      </c>
      <c r="C837" s="448" t="s">
        <v>3452</v>
      </c>
      <c r="D837" s="448" t="s">
        <v>4200</v>
      </c>
      <c r="E837" s="448">
        <v>100</v>
      </c>
      <c r="F837" s="448" t="s">
        <v>4201</v>
      </c>
      <c r="G837" s="448" t="s">
        <v>4202</v>
      </c>
      <c r="H837" s="449">
        <v>396</v>
      </c>
      <c r="I837" s="448" t="s">
        <v>107</v>
      </c>
      <c r="J837" s="448" t="s">
        <v>48</v>
      </c>
      <c r="K837" s="451">
        <v>46234</v>
      </c>
      <c r="L837" s="448" t="s">
        <v>143</v>
      </c>
      <c r="M837" s="448" t="s">
        <v>3324</v>
      </c>
    </row>
    <row r="838" spans="1:13" ht="42">
      <c r="A838" s="448">
        <v>837</v>
      </c>
      <c r="B838" s="448" t="s">
        <v>4240</v>
      </c>
      <c r="C838" s="448" t="s">
        <v>3452</v>
      </c>
      <c r="D838" s="448" t="s">
        <v>4200</v>
      </c>
      <c r="E838" s="448">
        <v>20</v>
      </c>
      <c r="F838" s="448" t="s">
        <v>4201</v>
      </c>
      <c r="G838" s="448" t="s">
        <v>4202</v>
      </c>
      <c r="H838" s="449">
        <v>128.80000000000001</v>
      </c>
      <c r="I838" s="448" t="s">
        <v>107</v>
      </c>
      <c r="J838" s="448" t="s">
        <v>48</v>
      </c>
      <c r="K838" s="451">
        <v>46234</v>
      </c>
      <c r="L838" s="448" t="s">
        <v>143</v>
      </c>
      <c r="M838" s="448" t="s">
        <v>3324</v>
      </c>
    </row>
    <row r="839" spans="1:13" ht="42">
      <c r="A839" s="448">
        <v>838</v>
      </c>
      <c r="B839" s="448" t="s">
        <v>4241</v>
      </c>
      <c r="C839" s="448" t="s">
        <v>3452</v>
      </c>
      <c r="D839" s="448" t="s">
        <v>4200</v>
      </c>
      <c r="E839" s="448">
        <v>20</v>
      </c>
      <c r="F839" s="448" t="s">
        <v>4201</v>
      </c>
      <c r="G839" s="448" t="s">
        <v>4202</v>
      </c>
      <c r="H839" s="449">
        <v>128.80000000000001</v>
      </c>
      <c r="I839" s="448" t="s">
        <v>107</v>
      </c>
      <c r="J839" s="448" t="s">
        <v>48</v>
      </c>
      <c r="K839" s="451">
        <v>46234</v>
      </c>
      <c r="L839" s="448" t="s">
        <v>143</v>
      </c>
      <c r="M839" s="448" t="s">
        <v>3324</v>
      </c>
    </row>
    <row r="840" spans="1:13" ht="42">
      <c r="A840" s="448">
        <v>839</v>
      </c>
      <c r="B840" s="448" t="s">
        <v>4242</v>
      </c>
      <c r="C840" s="448" t="s">
        <v>3452</v>
      </c>
      <c r="D840" s="448" t="s">
        <v>4200</v>
      </c>
      <c r="E840" s="448">
        <v>40</v>
      </c>
      <c r="F840" s="448" t="s">
        <v>4201</v>
      </c>
      <c r="G840" s="448" t="s">
        <v>4202</v>
      </c>
      <c r="H840" s="449">
        <v>158.4</v>
      </c>
      <c r="I840" s="448" t="s">
        <v>107</v>
      </c>
      <c r="J840" s="448" t="s">
        <v>48</v>
      </c>
      <c r="K840" s="451">
        <v>46234</v>
      </c>
      <c r="L840" s="448" t="s">
        <v>143</v>
      </c>
      <c r="M840" s="448" t="s">
        <v>3324</v>
      </c>
    </row>
    <row r="841" spans="1:13" ht="28">
      <c r="A841" s="448">
        <v>840</v>
      </c>
      <c r="B841" s="448" t="s">
        <v>4243</v>
      </c>
      <c r="C841" s="448" t="s">
        <v>3452</v>
      </c>
      <c r="D841" s="448" t="s">
        <v>4200</v>
      </c>
      <c r="E841" s="448">
        <v>10</v>
      </c>
      <c r="F841" s="448" t="s">
        <v>4201</v>
      </c>
      <c r="G841" s="448" t="s">
        <v>4202</v>
      </c>
      <c r="H841" s="449">
        <v>80</v>
      </c>
      <c r="I841" s="448" t="s">
        <v>107</v>
      </c>
      <c r="J841" s="448" t="s">
        <v>48</v>
      </c>
      <c r="K841" s="451">
        <v>46234</v>
      </c>
      <c r="L841" s="448" t="s">
        <v>143</v>
      </c>
      <c r="M841" s="448" t="s">
        <v>3324</v>
      </c>
    </row>
    <row r="842" spans="1:13" ht="42">
      <c r="A842" s="448">
        <v>841</v>
      </c>
      <c r="B842" s="448" t="s">
        <v>4244</v>
      </c>
      <c r="C842" s="448" t="s">
        <v>3452</v>
      </c>
      <c r="D842" s="448" t="s">
        <v>4200</v>
      </c>
      <c r="E842" s="448">
        <v>10</v>
      </c>
      <c r="F842" s="448" t="s">
        <v>4201</v>
      </c>
      <c r="G842" s="448" t="s">
        <v>4202</v>
      </c>
      <c r="H842" s="449">
        <v>69.800000000000011</v>
      </c>
      <c r="I842" s="448" t="s">
        <v>107</v>
      </c>
      <c r="J842" s="448" t="s">
        <v>48</v>
      </c>
      <c r="K842" s="451">
        <v>46234</v>
      </c>
      <c r="L842" s="448" t="s">
        <v>143</v>
      </c>
      <c r="M842" s="448" t="s">
        <v>3324</v>
      </c>
    </row>
    <row r="843" spans="1:13" ht="28">
      <c r="A843" s="448">
        <v>842</v>
      </c>
      <c r="B843" s="448" t="s">
        <v>4245</v>
      </c>
      <c r="C843" s="448" t="s">
        <v>3452</v>
      </c>
      <c r="D843" s="448" t="s">
        <v>4200</v>
      </c>
      <c r="E843" s="448">
        <v>4</v>
      </c>
      <c r="F843" s="448" t="s">
        <v>4201</v>
      </c>
      <c r="G843" s="448" t="s">
        <v>4202</v>
      </c>
      <c r="H843" s="449">
        <v>97.92</v>
      </c>
      <c r="I843" s="448" t="s">
        <v>107</v>
      </c>
      <c r="J843" s="448" t="s">
        <v>48</v>
      </c>
      <c r="K843" s="451">
        <v>46234</v>
      </c>
      <c r="L843" s="448" t="s">
        <v>143</v>
      </c>
      <c r="M843" s="448" t="s">
        <v>3324</v>
      </c>
    </row>
    <row r="844" spans="1:13" ht="42">
      <c r="A844" s="448">
        <v>843</v>
      </c>
      <c r="B844" s="448" t="s">
        <v>4246</v>
      </c>
      <c r="C844" s="448" t="s">
        <v>3452</v>
      </c>
      <c r="D844" s="448" t="s">
        <v>4200</v>
      </c>
      <c r="E844" s="448">
        <v>100</v>
      </c>
      <c r="F844" s="448" t="s">
        <v>4201</v>
      </c>
      <c r="G844" s="448" t="s">
        <v>4202</v>
      </c>
      <c r="H844" s="449">
        <v>1635.0000000000002</v>
      </c>
      <c r="I844" s="448" t="s">
        <v>107</v>
      </c>
      <c r="J844" s="448" t="s">
        <v>48</v>
      </c>
      <c r="K844" s="451">
        <v>46234</v>
      </c>
      <c r="L844" s="448" t="s">
        <v>143</v>
      </c>
      <c r="M844" s="448" t="s">
        <v>3324</v>
      </c>
    </row>
    <row r="845" spans="1:13" ht="42">
      <c r="A845" s="448">
        <v>844</v>
      </c>
      <c r="B845" s="448" t="s">
        <v>4247</v>
      </c>
      <c r="C845" s="448" t="s">
        <v>3452</v>
      </c>
      <c r="D845" s="448" t="s">
        <v>4200</v>
      </c>
      <c r="E845" s="448">
        <v>100</v>
      </c>
      <c r="F845" s="448" t="s">
        <v>4201</v>
      </c>
      <c r="G845" s="448" t="s">
        <v>4202</v>
      </c>
      <c r="H845" s="449">
        <v>624</v>
      </c>
      <c r="I845" s="448" t="s">
        <v>107</v>
      </c>
      <c r="J845" s="448" t="s">
        <v>48</v>
      </c>
      <c r="K845" s="451">
        <v>46234</v>
      </c>
      <c r="L845" s="448" t="s">
        <v>143</v>
      </c>
      <c r="M845" s="448" t="s">
        <v>3324</v>
      </c>
    </row>
    <row r="846" spans="1:13" ht="42">
      <c r="A846" s="448">
        <v>845</v>
      </c>
      <c r="B846" s="448" t="s">
        <v>4248</v>
      </c>
      <c r="C846" s="448" t="s">
        <v>3452</v>
      </c>
      <c r="D846" s="448" t="s">
        <v>4200</v>
      </c>
      <c r="E846" s="448">
        <v>100</v>
      </c>
      <c r="F846" s="448" t="s">
        <v>860</v>
      </c>
      <c r="G846" s="448" t="s">
        <v>4202</v>
      </c>
      <c r="H846" s="449">
        <v>11243</v>
      </c>
      <c r="I846" s="448" t="s">
        <v>107</v>
      </c>
      <c r="J846" s="448" t="s">
        <v>48</v>
      </c>
      <c r="K846" s="451">
        <v>46234</v>
      </c>
      <c r="L846" s="448" t="s">
        <v>143</v>
      </c>
      <c r="M846" s="448" t="s">
        <v>3324</v>
      </c>
    </row>
    <row r="847" spans="1:13" ht="28">
      <c r="A847" s="448">
        <v>846</v>
      </c>
      <c r="B847" s="448" t="s">
        <v>4249</v>
      </c>
      <c r="C847" s="448" t="s">
        <v>3452</v>
      </c>
      <c r="D847" s="448" t="s">
        <v>4200</v>
      </c>
      <c r="E847" s="448">
        <v>300</v>
      </c>
      <c r="F847" s="448" t="s">
        <v>4201</v>
      </c>
      <c r="G847" s="448" t="s">
        <v>4202</v>
      </c>
      <c r="H847" s="449">
        <v>756</v>
      </c>
      <c r="I847" s="448" t="s">
        <v>107</v>
      </c>
      <c r="J847" s="448" t="s">
        <v>48</v>
      </c>
      <c r="K847" s="451">
        <v>46234</v>
      </c>
      <c r="L847" s="448" t="s">
        <v>143</v>
      </c>
      <c r="M847" s="448" t="s">
        <v>3324</v>
      </c>
    </row>
    <row r="848" spans="1:13" ht="42">
      <c r="A848" s="448">
        <v>847</v>
      </c>
      <c r="B848" s="448" t="s">
        <v>4250</v>
      </c>
      <c r="C848" s="448" t="s">
        <v>3452</v>
      </c>
      <c r="D848" s="448" t="s">
        <v>4200</v>
      </c>
      <c r="E848" s="448">
        <v>40</v>
      </c>
      <c r="F848" s="448" t="s">
        <v>4201</v>
      </c>
      <c r="G848" s="448" t="s">
        <v>4202</v>
      </c>
      <c r="H848" s="449">
        <v>257.60000000000002</v>
      </c>
      <c r="I848" s="448" t="s">
        <v>107</v>
      </c>
      <c r="J848" s="448" t="s">
        <v>48</v>
      </c>
      <c r="K848" s="451">
        <v>46234</v>
      </c>
      <c r="L848" s="448" t="s">
        <v>143</v>
      </c>
      <c r="M848" s="448" t="s">
        <v>3324</v>
      </c>
    </row>
    <row r="849" spans="1:13" ht="42">
      <c r="A849" s="448">
        <v>848</v>
      </c>
      <c r="B849" s="448" t="s">
        <v>4251</v>
      </c>
      <c r="C849" s="448" t="s">
        <v>3452</v>
      </c>
      <c r="D849" s="448" t="s">
        <v>4200</v>
      </c>
      <c r="E849" s="448">
        <v>10</v>
      </c>
      <c r="F849" s="448" t="s">
        <v>4201</v>
      </c>
      <c r="G849" s="448" t="s">
        <v>4202</v>
      </c>
      <c r="H849" s="449">
        <v>79.2</v>
      </c>
      <c r="I849" s="448" t="s">
        <v>107</v>
      </c>
      <c r="J849" s="448" t="s">
        <v>48</v>
      </c>
      <c r="K849" s="451">
        <v>46234</v>
      </c>
      <c r="L849" s="448" t="s">
        <v>143</v>
      </c>
      <c r="M849" s="448" t="s">
        <v>3324</v>
      </c>
    </row>
    <row r="850" spans="1:13" ht="56">
      <c r="A850" s="448">
        <v>849</v>
      </c>
      <c r="B850" s="448" t="s">
        <v>4252</v>
      </c>
      <c r="C850" s="448" t="s">
        <v>3452</v>
      </c>
      <c r="D850" s="448" t="s">
        <v>4200</v>
      </c>
      <c r="E850" s="448">
        <v>50</v>
      </c>
      <c r="F850" s="448" t="s">
        <v>860</v>
      </c>
      <c r="G850" s="448" t="s">
        <v>4202</v>
      </c>
      <c r="H850" s="449">
        <v>3681.5</v>
      </c>
      <c r="I850" s="448" t="s">
        <v>107</v>
      </c>
      <c r="J850" s="448" t="s">
        <v>48</v>
      </c>
      <c r="K850" s="451">
        <v>46234</v>
      </c>
      <c r="L850" s="448" t="s">
        <v>143</v>
      </c>
      <c r="M850" s="448" t="s">
        <v>3324</v>
      </c>
    </row>
    <row r="851" spans="1:13" ht="56">
      <c r="A851" s="448">
        <v>850</v>
      </c>
      <c r="B851" s="448" t="s">
        <v>4253</v>
      </c>
      <c r="C851" s="448" t="s">
        <v>3452</v>
      </c>
      <c r="D851" s="448" t="s">
        <v>4200</v>
      </c>
      <c r="E851" s="448">
        <v>50</v>
      </c>
      <c r="F851" s="448" t="s">
        <v>860</v>
      </c>
      <c r="G851" s="448" t="s">
        <v>4202</v>
      </c>
      <c r="H851" s="449">
        <v>4676.5</v>
      </c>
      <c r="I851" s="448" t="s">
        <v>107</v>
      </c>
      <c r="J851" s="448" t="s">
        <v>48</v>
      </c>
      <c r="K851" s="451">
        <v>46234</v>
      </c>
      <c r="L851" s="448" t="s">
        <v>143</v>
      </c>
      <c r="M851" s="448" t="s">
        <v>3324</v>
      </c>
    </row>
    <row r="852" spans="1:13" ht="56">
      <c r="A852" s="448">
        <v>851</v>
      </c>
      <c r="B852" s="448" t="s">
        <v>4254</v>
      </c>
      <c r="C852" s="448" t="s">
        <v>3452</v>
      </c>
      <c r="D852" s="448" t="s">
        <v>4200</v>
      </c>
      <c r="E852" s="448">
        <v>50</v>
      </c>
      <c r="F852" s="448" t="s">
        <v>860</v>
      </c>
      <c r="G852" s="448" t="s">
        <v>4202</v>
      </c>
      <c r="H852" s="449">
        <v>3631</v>
      </c>
      <c r="I852" s="448" t="s">
        <v>107</v>
      </c>
      <c r="J852" s="448" t="s">
        <v>48</v>
      </c>
      <c r="K852" s="451">
        <v>46234</v>
      </c>
      <c r="L852" s="448" t="s">
        <v>143</v>
      </c>
      <c r="M852" s="448" t="s">
        <v>3324</v>
      </c>
    </row>
    <row r="853" spans="1:13" ht="56">
      <c r="A853" s="448">
        <v>852</v>
      </c>
      <c r="B853" s="448" t="s">
        <v>4255</v>
      </c>
      <c r="C853" s="448" t="s">
        <v>3452</v>
      </c>
      <c r="D853" s="448" t="s">
        <v>4200</v>
      </c>
      <c r="E853" s="448">
        <v>50</v>
      </c>
      <c r="F853" s="448" t="s">
        <v>860</v>
      </c>
      <c r="G853" s="448" t="s">
        <v>4202</v>
      </c>
      <c r="H853" s="449">
        <v>3383</v>
      </c>
      <c r="I853" s="448" t="s">
        <v>107</v>
      </c>
      <c r="J853" s="448" t="s">
        <v>48</v>
      </c>
      <c r="K853" s="451">
        <v>46234</v>
      </c>
      <c r="L853" s="448" t="s">
        <v>143</v>
      </c>
      <c r="M853" s="448" t="s">
        <v>3324</v>
      </c>
    </row>
    <row r="854" spans="1:13" ht="56">
      <c r="A854" s="448">
        <v>853</v>
      </c>
      <c r="B854" s="448" t="s">
        <v>4256</v>
      </c>
      <c r="C854" s="448" t="s">
        <v>3452</v>
      </c>
      <c r="D854" s="448" t="s">
        <v>4200</v>
      </c>
      <c r="E854" s="448">
        <v>50</v>
      </c>
      <c r="F854" s="448" t="s">
        <v>860</v>
      </c>
      <c r="G854" s="448" t="s">
        <v>4202</v>
      </c>
      <c r="H854" s="449">
        <v>4726</v>
      </c>
      <c r="I854" s="448" t="s">
        <v>107</v>
      </c>
      <c r="J854" s="448" t="s">
        <v>48</v>
      </c>
      <c r="K854" s="451">
        <v>46234</v>
      </c>
      <c r="L854" s="448" t="s">
        <v>143</v>
      </c>
      <c r="M854" s="448" t="s">
        <v>3324</v>
      </c>
    </row>
    <row r="855" spans="1:13" ht="56">
      <c r="A855" s="448">
        <v>854</v>
      </c>
      <c r="B855" s="448" t="s">
        <v>4257</v>
      </c>
      <c r="C855" s="448" t="s">
        <v>3452</v>
      </c>
      <c r="D855" s="448" t="s">
        <v>4200</v>
      </c>
      <c r="E855" s="448">
        <v>50</v>
      </c>
      <c r="F855" s="448" t="s">
        <v>860</v>
      </c>
      <c r="G855" s="448" t="s">
        <v>4202</v>
      </c>
      <c r="H855" s="449">
        <v>4875.5</v>
      </c>
      <c r="I855" s="448" t="s">
        <v>107</v>
      </c>
      <c r="J855" s="448" t="s">
        <v>48</v>
      </c>
      <c r="K855" s="451">
        <v>46234</v>
      </c>
      <c r="L855" s="448" t="s">
        <v>143</v>
      </c>
      <c r="M855" s="448" t="s">
        <v>3324</v>
      </c>
    </row>
    <row r="856" spans="1:13" ht="56">
      <c r="A856" s="448">
        <v>855</v>
      </c>
      <c r="B856" s="448" t="s">
        <v>4258</v>
      </c>
      <c r="C856" s="448" t="s">
        <v>3452</v>
      </c>
      <c r="D856" s="448" t="s">
        <v>4200</v>
      </c>
      <c r="E856" s="448">
        <v>50</v>
      </c>
      <c r="F856" s="448" t="s">
        <v>860</v>
      </c>
      <c r="G856" s="448" t="s">
        <v>4202</v>
      </c>
      <c r="H856" s="449">
        <v>6129</v>
      </c>
      <c r="I856" s="448" t="s">
        <v>107</v>
      </c>
      <c r="J856" s="448" t="s">
        <v>48</v>
      </c>
      <c r="K856" s="451">
        <v>46234</v>
      </c>
      <c r="L856" s="448" t="s">
        <v>143</v>
      </c>
      <c r="M856" s="448" t="s">
        <v>3324</v>
      </c>
    </row>
    <row r="857" spans="1:13" ht="56">
      <c r="A857" s="448">
        <v>856</v>
      </c>
      <c r="B857" s="448" t="s">
        <v>4259</v>
      </c>
      <c r="C857" s="448" t="s">
        <v>3452</v>
      </c>
      <c r="D857" s="448" t="s">
        <v>4200</v>
      </c>
      <c r="E857" s="448">
        <v>50</v>
      </c>
      <c r="F857" s="448" t="s">
        <v>860</v>
      </c>
      <c r="G857" s="448" t="s">
        <v>4202</v>
      </c>
      <c r="H857" s="449">
        <v>6766</v>
      </c>
      <c r="I857" s="448" t="s">
        <v>107</v>
      </c>
      <c r="J857" s="448" t="s">
        <v>48</v>
      </c>
      <c r="K857" s="451">
        <v>46234</v>
      </c>
      <c r="L857" s="448" t="s">
        <v>143</v>
      </c>
      <c r="M857" s="448" t="s">
        <v>3324</v>
      </c>
    </row>
    <row r="858" spans="1:13" ht="56">
      <c r="A858" s="448">
        <v>857</v>
      </c>
      <c r="B858" s="448" t="s">
        <v>4260</v>
      </c>
      <c r="C858" s="448" t="s">
        <v>3452</v>
      </c>
      <c r="D858" s="448" t="s">
        <v>4200</v>
      </c>
      <c r="E858" s="448">
        <v>50</v>
      </c>
      <c r="F858" s="448" t="s">
        <v>860</v>
      </c>
      <c r="G858" s="448" t="s">
        <v>4202</v>
      </c>
      <c r="H858" s="449">
        <v>3477.5</v>
      </c>
      <c r="I858" s="448" t="s">
        <v>107</v>
      </c>
      <c r="J858" s="448" t="s">
        <v>48</v>
      </c>
      <c r="K858" s="451">
        <v>46234</v>
      </c>
      <c r="L858" s="448" t="s">
        <v>143</v>
      </c>
      <c r="M858" s="448" t="s">
        <v>3324</v>
      </c>
    </row>
    <row r="859" spans="1:13" ht="56">
      <c r="A859" s="448">
        <v>858</v>
      </c>
      <c r="B859" s="448" t="s">
        <v>4261</v>
      </c>
      <c r="C859" s="448" t="s">
        <v>3452</v>
      </c>
      <c r="D859" s="448" t="s">
        <v>4200</v>
      </c>
      <c r="E859" s="448">
        <v>50</v>
      </c>
      <c r="F859" s="448" t="s">
        <v>860</v>
      </c>
      <c r="G859" s="448" t="s">
        <v>4202</v>
      </c>
      <c r="H859" s="449">
        <v>8756</v>
      </c>
      <c r="I859" s="448" t="s">
        <v>107</v>
      </c>
      <c r="J859" s="448" t="s">
        <v>48</v>
      </c>
      <c r="K859" s="451">
        <v>46234</v>
      </c>
      <c r="L859" s="448" t="s">
        <v>143</v>
      </c>
      <c r="M859" s="448" t="s">
        <v>3324</v>
      </c>
    </row>
    <row r="860" spans="1:13" ht="56">
      <c r="A860" s="448">
        <v>859</v>
      </c>
      <c r="B860" s="448" t="s">
        <v>4262</v>
      </c>
      <c r="C860" s="448" t="s">
        <v>3452</v>
      </c>
      <c r="D860" s="448" t="s">
        <v>4200</v>
      </c>
      <c r="E860" s="448">
        <v>50</v>
      </c>
      <c r="F860" s="448" t="s">
        <v>860</v>
      </c>
      <c r="G860" s="448" t="s">
        <v>4202</v>
      </c>
      <c r="H860" s="449">
        <v>5555.5</v>
      </c>
      <c r="I860" s="448" t="s">
        <v>107</v>
      </c>
      <c r="J860" s="448" t="s">
        <v>48</v>
      </c>
      <c r="K860" s="451">
        <v>46234</v>
      </c>
      <c r="L860" s="448" t="s">
        <v>143</v>
      </c>
      <c r="M860" s="448" t="s">
        <v>3324</v>
      </c>
    </row>
    <row r="861" spans="1:13" ht="56">
      <c r="A861" s="448">
        <v>860</v>
      </c>
      <c r="B861" s="448" t="s">
        <v>4263</v>
      </c>
      <c r="C861" s="448" t="s">
        <v>3452</v>
      </c>
      <c r="D861" s="448" t="s">
        <v>4200</v>
      </c>
      <c r="E861" s="448">
        <v>50</v>
      </c>
      <c r="F861" s="448" t="s">
        <v>860</v>
      </c>
      <c r="G861" s="448" t="s">
        <v>4202</v>
      </c>
      <c r="H861" s="449">
        <v>3349.4999999999995</v>
      </c>
      <c r="I861" s="448" t="s">
        <v>107</v>
      </c>
      <c r="J861" s="448" t="s">
        <v>48</v>
      </c>
      <c r="K861" s="451">
        <v>46234</v>
      </c>
      <c r="L861" s="448" t="s">
        <v>143</v>
      </c>
      <c r="M861" s="448" t="s">
        <v>3324</v>
      </c>
    </row>
    <row r="862" spans="1:13" ht="56">
      <c r="A862" s="448">
        <v>861</v>
      </c>
      <c r="B862" s="448" t="s">
        <v>4264</v>
      </c>
      <c r="C862" s="448" t="s">
        <v>3452</v>
      </c>
      <c r="D862" s="448" t="s">
        <v>4200</v>
      </c>
      <c r="E862" s="448">
        <v>20</v>
      </c>
      <c r="F862" s="448" t="s">
        <v>860</v>
      </c>
      <c r="G862" s="448" t="s">
        <v>4202</v>
      </c>
      <c r="H862" s="449">
        <v>2030</v>
      </c>
      <c r="I862" s="448" t="s">
        <v>107</v>
      </c>
      <c r="J862" s="448" t="s">
        <v>48</v>
      </c>
      <c r="K862" s="451">
        <v>46234</v>
      </c>
      <c r="L862" s="448" t="s">
        <v>143</v>
      </c>
      <c r="M862" s="448" t="s">
        <v>3324</v>
      </c>
    </row>
    <row r="863" spans="1:13" ht="56">
      <c r="A863" s="448">
        <v>862</v>
      </c>
      <c r="B863" s="448" t="s">
        <v>4265</v>
      </c>
      <c r="C863" s="448" t="s">
        <v>3452</v>
      </c>
      <c r="D863" s="448" t="s">
        <v>4200</v>
      </c>
      <c r="E863" s="448">
        <v>20</v>
      </c>
      <c r="F863" s="448" t="s">
        <v>860</v>
      </c>
      <c r="G863" s="448" t="s">
        <v>4202</v>
      </c>
      <c r="H863" s="449">
        <v>2208.8000000000002</v>
      </c>
      <c r="I863" s="448" t="s">
        <v>107</v>
      </c>
      <c r="J863" s="448" t="s">
        <v>48</v>
      </c>
      <c r="K863" s="451">
        <v>46234</v>
      </c>
      <c r="L863" s="448" t="s">
        <v>143</v>
      </c>
      <c r="M863" s="448" t="s">
        <v>3324</v>
      </c>
    </row>
    <row r="864" spans="1:13" ht="56">
      <c r="A864" s="448">
        <v>863</v>
      </c>
      <c r="B864" s="448" t="s">
        <v>4266</v>
      </c>
      <c r="C864" s="448" t="s">
        <v>3452</v>
      </c>
      <c r="D864" s="448" t="s">
        <v>4200</v>
      </c>
      <c r="E864" s="448">
        <v>20</v>
      </c>
      <c r="F864" s="448" t="s">
        <v>860</v>
      </c>
      <c r="G864" s="448" t="s">
        <v>4202</v>
      </c>
      <c r="H864" s="449">
        <v>1724.6000000000001</v>
      </c>
      <c r="I864" s="448" t="s">
        <v>107</v>
      </c>
      <c r="J864" s="448" t="s">
        <v>48</v>
      </c>
      <c r="K864" s="451">
        <v>46234</v>
      </c>
      <c r="L864" s="448" t="s">
        <v>143</v>
      </c>
      <c r="M864" s="448" t="s">
        <v>3324</v>
      </c>
    </row>
    <row r="865" spans="1:13" ht="56">
      <c r="A865" s="448">
        <v>864</v>
      </c>
      <c r="B865" s="448" t="s">
        <v>4267</v>
      </c>
      <c r="C865" s="448" t="s">
        <v>3452</v>
      </c>
      <c r="D865" s="448" t="s">
        <v>4200</v>
      </c>
      <c r="E865" s="448">
        <v>30</v>
      </c>
      <c r="F865" s="448" t="s">
        <v>860</v>
      </c>
      <c r="G865" s="448" t="s">
        <v>4202</v>
      </c>
      <c r="H865" s="449">
        <v>1738.5</v>
      </c>
      <c r="I865" s="448" t="s">
        <v>107</v>
      </c>
      <c r="J865" s="448" t="s">
        <v>48</v>
      </c>
      <c r="K865" s="451">
        <v>46234</v>
      </c>
      <c r="L865" s="448" t="s">
        <v>143</v>
      </c>
      <c r="M865" s="448" t="s">
        <v>3324</v>
      </c>
    </row>
    <row r="866" spans="1:13" ht="56">
      <c r="A866" s="448">
        <v>865</v>
      </c>
      <c r="B866" s="448" t="s">
        <v>4268</v>
      </c>
      <c r="C866" s="448" t="s">
        <v>3452</v>
      </c>
      <c r="D866" s="448" t="s">
        <v>4200</v>
      </c>
      <c r="E866" s="448">
        <v>30</v>
      </c>
      <c r="F866" s="448" t="s">
        <v>860</v>
      </c>
      <c r="G866" s="448" t="s">
        <v>4202</v>
      </c>
      <c r="H866" s="449">
        <v>1840.8</v>
      </c>
      <c r="I866" s="448" t="s">
        <v>107</v>
      </c>
      <c r="J866" s="448" t="s">
        <v>48</v>
      </c>
      <c r="K866" s="451">
        <v>46234</v>
      </c>
      <c r="L866" s="448" t="s">
        <v>143</v>
      </c>
      <c r="M866" s="448" t="s">
        <v>3324</v>
      </c>
    </row>
    <row r="867" spans="1:13" ht="70">
      <c r="A867" s="448">
        <v>866</v>
      </c>
      <c r="B867" s="448" t="s">
        <v>4269</v>
      </c>
      <c r="C867" s="448" t="s">
        <v>3452</v>
      </c>
      <c r="D867" s="448" t="s">
        <v>4200</v>
      </c>
      <c r="E867" s="448">
        <v>10</v>
      </c>
      <c r="F867" s="448" t="s">
        <v>860</v>
      </c>
      <c r="G867" s="448" t="s">
        <v>4202</v>
      </c>
      <c r="H867" s="449">
        <v>1509.1</v>
      </c>
      <c r="I867" s="448" t="s">
        <v>107</v>
      </c>
      <c r="J867" s="448" t="s">
        <v>48</v>
      </c>
      <c r="K867" s="451">
        <v>46234</v>
      </c>
      <c r="L867" s="448" t="s">
        <v>143</v>
      </c>
      <c r="M867" s="448" t="s">
        <v>3324</v>
      </c>
    </row>
    <row r="868" spans="1:13" ht="56">
      <c r="A868" s="448">
        <v>867</v>
      </c>
      <c r="B868" s="448" t="s">
        <v>4270</v>
      </c>
      <c r="C868" s="448" t="s">
        <v>3452</v>
      </c>
      <c r="D868" s="448" t="s">
        <v>4200</v>
      </c>
      <c r="E868" s="448">
        <v>15</v>
      </c>
      <c r="F868" s="448" t="s">
        <v>860</v>
      </c>
      <c r="G868" s="448" t="s">
        <v>4202</v>
      </c>
      <c r="H868" s="449">
        <v>3109.2</v>
      </c>
      <c r="I868" s="448" t="s">
        <v>107</v>
      </c>
      <c r="J868" s="448" t="s">
        <v>48</v>
      </c>
      <c r="K868" s="451">
        <v>46234</v>
      </c>
      <c r="L868" s="448" t="s">
        <v>143</v>
      </c>
      <c r="M868" s="448" t="s">
        <v>3324</v>
      </c>
    </row>
    <row r="869" spans="1:13" ht="28">
      <c r="A869" s="448">
        <v>868</v>
      </c>
      <c r="B869" s="448" t="s">
        <v>4271</v>
      </c>
      <c r="C869" s="448" t="s">
        <v>3452</v>
      </c>
      <c r="D869" s="448" t="s">
        <v>4200</v>
      </c>
      <c r="E869" s="448">
        <v>400</v>
      </c>
      <c r="F869" s="448" t="s">
        <v>860</v>
      </c>
      <c r="G869" s="448" t="s">
        <v>4202</v>
      </c>
      <c r="H869" s="449">
        <v>61024</v>
      </c>
      <c r="I869" s="448" t="s">
        <v>107</v>
      </c>
      <c r="J869" s="448" t="s">
        <v>48</v>
      </c>
      <c r="K869" s="451">
        <v>46234</v>
      </c>
      <c r="L869" s="448" t="s">
        <v>143</v>
      </c>
      <c r="M869" s="448" t="s">
        <v>3324</v>
      </c>
    </row>
    <row r="870" spans="1:13" ht="56">
      <c r="A870" s="448">
        <v>869</v>
      </c>
      <c r="B870" s="448" t="s">
        <v>4272</v>
      </c>
      <c r="C870" s="448" t="s">
        <v>3452</v>
      </c>
      <c r="D870" s="448" t="s">
        <v>4200</v>
      </c>
      <c r="E870" s="448">
        <v>100</v>
      </c>
      <c r="F870" s="448" t="s">
        <v>860</v>
      </c>
      <c r="G870" s="448" t="s">
        <v>4202</v>
      </c>
      <c r="H870" s="449">
        <v>10348</v>
      </c>
      <c r="I870" s="448" t="s">
        <v>107</v>
      </c>
      <c r="J870" s="448" t="s">
        <v>48</v>
      </c>
      <c r="K870" s="451">
        <v>46234</v>
      </c>
      <c r="L870" s="448" t="s">
        <v>143</v>
      </c>
      <c r="M870" s="448" t="s">
        <v>3324</v>
      </c>
    </row>
    <row r="871" spans="1:13" ht="28">
      <c r="A871" s="448">
        <v>870</v>
      </c>
      <c r="B871" s="448" t="s">
        <v>4273</v>
      </c>
      <c r="C871" s="448" t="s">
        <v>3452</v>
      </c>
      <c r="D871" s="448" t="s">
        <v>4200</v>
      </c>
      <c r="E871" s="448">
        <v>5000</v>
      </c>
      <c r="F871" s="448" t="s">
        <v>860</v>
      </c>
      <c r="G871" s="448" t="s">
        <v>4202</v>
      </c>
      <c r="H871" s="449">
        <v>34800</v>
      </c>
      <c r="I871" s="448" t="s">
        <v>107</v>
      </c>
      <c r="J871" s="448" t="s">
        <v>48</v>
      </c>
      <c r="K871" s="451">
        <v>46234</v>
      </c>
      <c r="L871" s="448" t="s">
        <v>143</v>
      </c>
      <c r="M871" s="448" t="s">
        <v>3324</v>
      </c>
    </row>
    <row r="872" spans="1:13" ht="84">
      <c r="A872" s="448">
        <v>871</v>
      </c>
      <c r="B872" s="448" t="s">
        <v>4274</v>
      </c>
      <c r="C872" s="448" t="s">
        <v>3452</v>
      </c>
      <c r="D872" s="448" t="s">
        <v>4200</v>
      </c>
      <c r="E872" s="448">
        <v>20000</v>
      </c>
      <c r="F872" s="448" t="s">
        <v>860</v>
      </c>
      <c r="G872" s="448" t="s">
        <v>4202</v>
      </c>
      <c r="H872" s="449">
        <v>1400.0000000000002</v>
      </c>
      <c r="I872" s="448" t="s">
        <v>107</v>
      </c>
      <c r="J872" s="448" t="s">
        <v>48</v>
      </c>
      <c r="K872" s="451">
        <v>46234</v>
      </c>
      <c r="L872" s="448" t="s">
        <v>143</v>
      </c>
      <c r="M872" s="448" t="s">
        <v>3324</v>
      </c>
    </row>
    <row r="873" spans="1:13" ht="70">
      <c r="A873" s="448">
        <v>872</v>
      </c>
      <c r="B873" s="448" t="s">
        <v>4275</v>
      </c>
      <c r="C873" s="448" t="s">
        <v>3452</v>
      </c>
      <c r="D873" s="448" t="s">
        <v>4200</v>
      </c>
      <c r="E873" s="448">
        <v>24000</v>
      </c>
      <c r="F873" s="448" t="s">
        <v>860</v>
      </c>
      <c r="G873" s="448" t="s">
        <v>4202</v>
      </c>
      <c r="H873" s="449">
        <v>2160</v>
      </c>
      <c r="I873" s="448" t="s">
        <v>107</v>
      </c>
      <c r="J873" s="448" t="s">
        <v>48</v>
      </c>
      <c r="K873" s="451">
        <v>46234</v>
      </c>
      <c r="L873" s="448" t="s">
        <v>143</v>
      </c>
      <c r="M873" s="448" t="s">
        <v>3324</v>
      </c>
    </row>
    <row r="874" spans="1:13" ht="84">
      <c r="A874" s="448">
        <v>873</v>
      </c>
      <c r="B874" s="448" t="s">
        <v>4276</v>
      </c>
      <c r="C874" s="448" t="s">
        <v>3452</v>
      </c>
      <c r="D874" s="448" t="s">
        <v>4200</v>
      </c>
      <c r="E874" s="448">
        <v>30000</v>
      </c>
      <c r="F874" s="448" t="s">
        <v>860</v>
      </c>
      <c r="G874" s="448" t="s">
        <v>4202</v>
      </c>
      <c r="H874" s="449">
        <v>7200</v>
      </c>
      <c r="I874" s="448" t="s">
        <v>107</v>
      </c>
      <c r="J874" s="448" t="s">
        <v>48</v>
      </c>
      <c r="K874" s="451">
        <v>46234</v>
      </c>
      <c r="L874" s="448" t="s">
        <v>143</v>
      </c>
      <c r="M874" s="448" t="s">
        <v>3324</v>
      </c>
    </row>
    <row r="875" spans="1:13" ht="84">
      <c r="A875" s="448">
        <v>874</v>
      </c>
      <c r="B875" s="448" t="s">
        <v>4277</v>
      </c>
      <c r="C875" s="448" t="s">
        <v>3452</v>
      </c>
      <c r="D875" s="448" t="s">
        <v>4200</v>
      </c>
      <c r="E875" s="448">
        <v>20000</v>
      </c>
      <c r="F875" s="448" t="s">
        <v>860</v>
      </c>
      <c r="G875" s="448" t="s">
        <v>4202</v>
      </c>
      <c r="H875" s="449">
        <v>4800</v>
      </c>
      <c r="I875" s="448" t="s">
        <v>107</v>
      </c>
      <c r="J875" s="448" t="s">
        <v>48</v>
      </c>
      <c r="K875" s="451">
        <v>46234</v>
      </c>
      <c r="L875" s="448" t="s">
        <v>143</v>
      </c>
      <c r="M875" s="448" t="s">
        <v>3324</v>
      </c>
    </row>
    <row r="876" spans="1:13" ht="42">
      <c r="A876" s="448">
        <v>875</v>
      </c>
      <c r="B876" s="448" t="s">
        <v>4278</v>
      </c>
      <c r="C876" s="448" t="s">
        <v>1724</v>
      </c>
      <c r="D876" s="448" t="s">
        <v>1724</v>
      </c>
      <c r="E876" s="448">
        <v>6000</v>
      </c>
      <c r="F876" s="448" t="s">
        <v>860</v>
      </c>
      <c r="G876" s="448" t="s">
        <v>4279</v>
      </c>
      <c r="H876" s="449">
        <v>7500</v>
      </c>
      <c r="I876" s="448" t="s">
        <v>107</v>
      </c>
      <c r="J876" s="448" t="s">
        <v>48</v>
      </c>
      <c r="K876" s="451">
        <v>46235</v>
      </c>
      <c r="L876" s="448" t="s">
        <v>143</v>
      </c>
      <c r="M876" s="448" t="s">
        <v>3324</v>
      </c>
    </row>
    <row r="877" spans="1:13" ht="42">
      <c r="A877" s="448">
        <v>876</v>
      </c>
      <c r="B877" s="448" t="s">
        <v>4280</v>
      </c>
      <c r="C877" s="448" t="s">
        <v>1724</v>
      </c>
      <c r="D877" s="448" t="s">
        <v>1724</v>
      </c>
      <c r="E877" s="448">
        <v>100000</v>
      </c>
      <c r="F877" s="448" t="s">
        <v>860</v>
      </c>
      <c r="G877" s="448" t="s">
        <v>4279</v>
      </c>
      <c r="H877" s="449">
        <v>125000</v>
      </c>
      <c r="I877" s="448" t="s">
        <v>107</v>
      </c>
      <c r="J877" s="448" t="s">
        <v>48</v>
      </c>
      <c r="K877" s="451">
        <v>46235</v>
      </c>
      <c r="L877" s="448" t="s">
        <v>143</v>
      </c>
      <c r="M877" s="448" t="s">
        <v>3324</v>
      </c>
    </row>
    <row r="878" spans="1:13" ht="42">
      <c r="A878" s="448">
        <v>877</v>
      </c>
      <c r="B878" s="448" t="s">
        <v>4281</v>
      </c>
      <c r="C878" s="448" t="s">
        <v>1724</v>
      </c>
      <c r="D878" s="448" t="s">
        <v>1724</v>
      </c>
      <c r="E878" s="448">
        <v>180000</v>
      </c>
      <c r="F878" s="448" t="s">
        <v>860</v>
      </c>
      <c r="G878" s="448" t="s">
        <v>4279</v>
      </c>
      <c r="H878" s="449">
        <v>225000</v>
      </c>
      <c r="I878" s="448" t="s">
        <v>107</v>
      </c>
      <c r="J878" s="448" t="s">
        <v>48</v>
      </c>
      <c r="K878" s="451">
        <v>46235</v>
      </c>
      <c r="L878" s="448" t="s">
        <v>143</v>
      </c>
      <c r="M878" s="448" t="s">
        <v>3324</v>
      </c>
    </row>
    <row r="879" spans="1:13" ht="42">
      <c r="A879" s="448">
        <v>878</v>
      </c>
      <c r="B879" s="448" t="s">
        <v>4282</v>
      </c>
      <c r="C879" s="448" t="s">
        <v>1724</v>
      </c>
      <c r="D879" s="448" t="s">
        <v>1724</v>
      </c>
      <c r="E879" s="448">
        <v>120000</v>
      </c>
      <c r="F879" s="448" t="s">
        <v>860</v>
      </c>
      <c r="G879" s="448" t="s">
        <v>4279</v>
      </c>
      <c r="H879" s="449">
        <v>162000</v>
      </c>
      <c r="I879" s="448" t="s">
        <v>107</v>
      </c>
      <c r="J879" s="448" t="s">
        <v>48</v>
      </c>
      <c r="K879" s="451">
        <v>46235</v>
      </c>
      <c r="L879" s="448" t="s">
        <v>143</v>
      </c>
      <c r="M879" s="448" t="s">
        <v>3324</v>
      </c>
    </row>
    <row r="880" spans="1:13" ht="98">
      <c r="A880" s="448">
        <v>879</v>
      </c>
      <c r="B880" s="448" t="s">
        <v>4283</v>
      </c>
      <c r="C880" s="448" t="s">
        <v>3452</v>
      </c>
      <c r="D880" s="448" t="s">
        <v>3901</v>
      </c>
      <c r="E880" s="448">
        <v>1200</v>
      </c>
      <c r="F880" s="448" t="s">
        <v>4185</v>
      </c>
      <c r="G880" s="464" t="s">
        <v>4107</v>
      </c>
      <c r="H880" s="449">
        <v>14100</v>
      </c>
      <c r="I880" s="448" t="s">
        <v>107</v>
      </c>
      <c r="J880" s="448" t="s">
        <v>48</v>
      </c>
      <c r="K880" s="451">
        <v>46240</v>
      </c>
      <c r="L880" s="448" t="s">
        <v>4284</v>
      </c>
      <c r="M880" s="448" t="s">
        <v>3324</v>
      </c>
    </row>
    <row r="881" spans="1:13" ht="56">
      <c r="A881" s="448">
        <v>880</v>
      </c>
      <c r="B881" s="448" t="s">
        <v>4285</v>
      </c>
      <c r="C881" s="448" t="s">
        <v>1724</v>
      </c>
      <c r="D881" s="448" t="s">
        <v>4286</v>
      </c>
      <c r="E881" s="448">
        <v>20</v>
      </c>
      <c r="F881" s="448" t="s">
        <v>860</v>
      </c>
      <c r="G881" s="448" t="s">
        <v>4287</v>
      </c>
      <c r="H881" s="449">
        <v>413</v>
      </c>
      <c r="I881" s="448" t="s">
        <v>107</v>
      </c>
      <c r="J881" s="448" t="s">
        <v>172</v>
      </c>
      <c r="K881" s="451">
        <v>46248</v>
      </c>
      <c r="L881" s="448" t="s">
        <v>143</v>
      </c>
      <c r="M881" s="448" t="s">
        <v>3324</v>
      </c>
    </row>
    <row r="882" spans="1:13" ht="56">
      <c r="A882" s="448">
        <v>881</v>
      </c>
      <c r="B882" s="448" t="s">
        <v>4288</v>
      </c>
      <c r="C882" s="448" t="s">
        <v>1724</v>
      </c>
      <c r="D882" s="448" t="s">
        <v>4286</v>
      </c>
      <c r="E882" s="448">
        <v>400</v>
      </c>
      <c r="F882" s="448" t="s">
        <v>860</v>
      </c>
      <c r="G882" s="448" t="s">
        <v>4287</v>
      </c>
      <c r="H882" s="449">
        <v>36200</v>
      </c>
      <c r="I882" s="448" t="s">
        <v>107</v>
      </c>
      <c r="J882" s="448" t="s">
        <v>172</v>
      </c>
      <c r="K882" s="451">
        <v>46248</v>
      </c>
      <c r="L882" s="448" t="s">
        <v>143</v>
      </c>
      <c r="M882" s="448" t="s">
        <v>3324</v>
      </c>
    </row>
    <row r="883" spans="1:13" ht="56">
      <c r="A883" s="448">
        <v>882</v>
      </c>
      <c r="B883" s="448" t="s">
        <v>4289</v>
      </c>
      <c r="C883" s="448" t="s">
        <v>1724</v>
      </c>
      <c r="D883" s="448" t="s">
        <v>4286</v>
      </c>
      <c r="E883" s="448">
        <v>20</v>
      </c>
      <c r="F883" s="448" t="s">
        <v>860</v>
      </c>
      <c r="G883" s="448" t="s">
        <v>4287</v>
      </c>
      <c r="H883" s="449">
        <v>800</v>
      </c>
      <c r="I883" s="448" t="s">
        <v>107</v>
      </c>
      <c r="J883" s="448" t="s">
        <v>172</v>
      </c>
      <c r="K883" s="451">
        <v>46248</v>
      </c>
      <c r="L883" s="448" t="s">
        <v>143</v>
      </c>
      <c r="M883" s="448" t="s">
        <v>3324</v>
      </c>
    </row>
    <row r="884" spans="1:13" ht="56">
      <c r="A884" s="448">
        <v>883</v>
      </c>
      <c r="B884" s="448" t="s">
        <v>4290</v>
      </c>
      <c r="C884" s="448" t="s">
        <v>1724</v>
      </c>
      <c r="D884" s="448" t="s">
        <v>4286</v>
      </c>
      <c r="E884" s="448">
        <v>5</v>
      </c>
      <c r="F884" s="448" t="s">
        <v>860</v>
      </c>
      <c r="G884" s="448" t="s">
        <v>4287</v>
      </c>
      <c r="H884" s="449">
        <v>27.5</v>
      </c>
      <c r="I884" s="448" t="s">
        <v>107</v>
      </c>
      <c r="J884" s="448" t="s">
        <v>172</v>
      </c>
      <c r="K884" s="451">
        <v>46248</v>
      </c>
      <c r="L884" s="448" t="s">
        <v>143</v>
      </c>
      <c r="M884" s="448" t="s">
        <v>3324</v>
      </c>
    </row>
    <row r="885" spans="1:13" ht="56">
      <c r="A885" s="448">
        <v>884</v>
      </c>
      <c r="B885" s="448" t="s">
        <v>4291</v>
      </c>
      <c r="C885" s="448" t="s">
        <v>1724</v>
      </c>
      <c r="D885" s="448" t="s">
        <v>4286</v>
      </c>
      <c r="E885" s="448">
        <v>10</v>
      </c>
      <c r="F885" s="448" t="s">
        <v>860</v>
      </c>
      <c r="G885" s="448" t="s">
        <v>4287</v>
      </c>
      <c r="H885" s="449">
        <v>270</v>
      </c>
      <c r="I885" s="448" t="s">
        <v>107</v>
      </c>
      <c r="J885" s="448" t="s">
        <v>172</v>
      </c>
      <c r="K885" s="451">
        <v>46248</v>
      </c>
      <c r="L885" s="448" t="s">
        <v>143</v>
      </c>
      <c r="M885" s="448" t="s">
        <v>3324</v>
      </c>
    </row>
    <row r="886" spans="1:13" ht="56">
      <c r="A886" s="448">
        <v>885</v>
      </c>
      <c r="B886" s="448" t="s">
        <v>4292</v>
      </c>
      <c r="C886" s="448" t="s">
        <v>1724</v>
      </c>
      <c r="D886" s="448" t="s">
        <v>4286</v>
      </c>
      <c r="E886" s="448">
        <v>10</v>
      </c>
      <c r="F886" s="448" t="s">
        <v>860</v>
      </c>
      <c r="G886" s="448" t="s">
        <v>4287</v>
      </c>
      <c r="H886" s="449">
        <v>400</v>
      </c>
      <c r="I886" s="448" t="s">
        <v>107</v>
      </c>
      <c r="J886" s="448" t="s">
        <v>172</v>
      </c>
      <c r="K886" s="451">
        <v>46248</v>
      </c>
      <c r="L886" s="448" t="s">
        <v>143</v>
      </c>
      <c r="M886" s="448" t="s">
        <v>3324</v>
      </c>
    </row>
    <row r="887" spans="1:13" ht="56">
      <c r="A887" s="448">
        <v>886</v>
      </c>
      <c r="B887" s="448" t="s">
        <v>4293</v>
      </c>
      <c r="C887" s="448" t="s">
        <v>1724</v>
      </c>
      <c r="D887" s="448" t="s">
        <v>4286</v>
      </c>
      <c r="E887" s="448">
        <v>10</v>
      </c>
      <c r="F887" s="448" t="s">
        <v>860</v>
      </c>
      <c r="G887" s="448" t="s">
        <v>4287</v>
      </c>
      <c r="H887" s="449">
        <v>2120</v>
      </c>
      <c r="I887" s="448" t="s">
        <v>107</v>
      </c>
      <c r="J887" s="448" t="s">
        <v>172</v>
      </c>
      <c r="K887" s="451">
        <v>46248</v>
      </c>
      <c r="L887" s="448" t="s">
        <v>143</v>
      </c>
      <c r="M887" s="448" t="s">
        <v>3324</v>
      </c>
    </row>
    <row r="888" spans="1:13" ht="56">
      <c r="A888" s="448">
        <v>887</v>
      </c>
      <c r="B888" s="448" t="s">
        <v>4294</v>
      </c>
      <c r="C888" s="448" t="s">
        <v>1724</v>
      </c>
      <c r="D888" s="448" t="s">
        <v>4286</v>
      </c>
      <c r="E888" s="448">
        <v>20</v>
      </c>
      <c r="F888" s="448" t="s">
        <v>860</v>
      </c>
      <c r="G888" s="448" t="s">
        <v>4287</v>
      </c>
      <c r="H888" s="449">
        <v>1840</v>
      </c>
      <c r="I888" s="448" t="s">
        <v>107</v>
      </c>
      <c r="J888" s="448" t="s">
        <v>172</v>
      </c>
      <c r="K888" s="451">
        <v>46248</v>
      </c>
      <c r="L888" s="448" t="s">
        <v>143</v>
      </c>
      <c r="M888" s="448" t="s">
        <v>3324</v>
      </c>
    </row>
    <row r="889" spans="1:13" ht="56">
      <c r="A889" s="448">
        <v>888</v>
      </c>
      <c r="B889" s="448" t="s">
        <v>4295</v>
      </c>
      <c r="C889" s="448" t="s">
        <v>1724</v>
      </c>
      <c r="D889" s="448" t="s">
        <v>4286</v>
      </c>
      <c r="E889" s="448">
        <v>50</v>
      </c>
      <c r="F889" s="448" t="s">
        <v>860</v>
      </c>
      <c r="G889" s="448" t="s">
        <v>4287</v>
      </c>
      <c r="H889" s="449">
        <v>6250</v>
      </c>
      <c r="I889" s="448" t="s">
        <v>107</v>
      </c>
      <c r="J889" s="448" t="s">
        <v>172</v>
      </c>
      <c r="K889" s="451">
        <v>46248</v>
      </c>
      <c r="L889" s="448" t="s">
        <v>143</v>
      </c>
      <c r="M889" s="448" t="s">
        <v>3324</v>
      </c>
    </row>
    <row r="890" spans="1:13" ht="56">
      <c r="A890" s="448">
        <v>889</v>
      </c>
      <c r="B890" s="448" t="s">
        <v>4296</v>
      </c>
      <c r="C890" s="448" t="s">
        <v>1724</v>
      </c>
      <c r="D890" s="448" t="s">
        <v>4286</v>
      </c>
      <c r="E890" s="448">
        <v>50</v>
      </c>
      <c r="F890" s="448" t="s">
        <v>860</v>
      </c>
      <c r="G890" s="448" t="s">
        <v>4287</v>
      </c>
      <c r="H890" s="449">
        <v>10500</v>
      </c>
      <c r="I890" s="448" t="s">
        <v>107</v>
      </c>
      <c r="J890" s="448" t="s">
        <v>172</v>
      </c>
      <c r="K890" s="451">
        <v>46248</v>
      </c>
      <c r="L890" s="448" t="s">
        <v>143</v>
      </c>
      <c r="M890" s="448" t="s">
        <v>3324</v>
      </c>
    </row>
    <row r="891" spans="1:13" ht="56">
      <c r="A891" s="448">
        <v>890</v>
      </c>
      <c r="B891" s="448" t="s">
        <v>4297</v>
      </c>
      <c r="C891" s="448" t="s">
        <v>1724</v>
      </c>
      <c r="D891" s="448" t="s">
        <v>4286</v>
      </c>
      <c r="E891" s="448">
        <v>200</v>
      </c>
      <c r="F891" s="448" t="s">
        <v>860</v>
      </c>
      <c r="G891" s="448" t="s">
        <v>4287</v>
      </c>
      <c r="H891" s="449">
        <v>23000</v>
      </c>
      <c r="I891" s="448" t="s">
        <v>107</v>
      </c>
      <c r="J891" s="448" t="s">
        <v>172</v>
      </c>
      <c r="K891" s="451">
        <v>46248</v>
      </c>
      <c r="L891" s="448" t="s">
        <v>143</v>
      </c>
      <c r="M891" s="448" t="s">
        <v>3324</v>
      </c>
    </row>
    <row r="892" spans="1:13" ht="56">
      <c r="A892" s="448">
        <v>891</v>
      </c>
      <c r="B892" s="448" t="s">
        <v>4298</v>
      </c>
      <c r="C892" s="448" t="s">
        <v>1724</v>
      </c>
      <c r="D892" s="448" t="s">
        <v>4286</v>
      </c>
      <c r="E892" s="448">
        <v>20</v>
      </c>
      <c r="F892" s="448" t="s">
        <v>860</v>
      </c>
      <c r="G892" s="448" t="s">
        <v>4287</v>
      </c>
      <c r="H892" s="449">
        <v>9000</v>
      </c>
      <c r="I892" s="448" t="s">
        <v>107</v>
      </c>
      <c r="J892" s="448" t="s">
        <v>172</v>
      </c>
      <c r="K892" s="451">
        <v>46248</v>
      </c>
      <c r="L892" s="448" t="s">
        <v>143</v>
      </c>
      <c r="M892" s="448" t="s">
        <v>3324</v>
      </c>
    </row>
    <row r="893" spans="1:13" ht="56">
      <c r="A893" s="448">
        <v>892</v>
      </c>
      <c r="B893" s="448" t="s">
        <v>4299</v>
      </c>
      <c r="C893" s="448" t="s">
        <v>1724</v>
      </c>
      <c r="D893" s="448" t="s">
        <v>4286</v>
      </c>
      <c r="E893" s="448">
        <v>30</v>
      </c>
      <c r="F893" s="448" t="s">
        <v>860</v>
      </c>
      <c r="G893" s="448" t="s">
        <v>4287</v>
      </c>
      <c r="H893" s="449">
        <v>2190</v>
      </c>
      <c r="I893" s="448" t="s">
        <v>107</v>
      </c>
      <c r="J893" s="448" t="s">
        <v>172</v>
      </c>
      <c r="K893" s="451">
        <v>46248</v>
      </c>
      <c r="L893" s="448" t="s">
        <v>143</v>
      </c>
      <c r="M893" s="448" t="s">
        <v>3324</v>
      </c>
    </row>
    <row r="894" spans="1:13" ht="56">
      <c r="A894" s="448">
        <v>893</v>
      </c>
      <c r="B894" s="448" t="s">
        <v>4300</v>
      </c>
      <c r="C894" s="448" t="s">
        <v>1724</v>
      </c>
      <c r="D894" s="448" t="s">
        <v>4286</v>
      </c>
      <c r="E894" s="448">
        <v>20</v>
      </c>
      <c r="F894" s="448" t="s">
        <v>860</v>
      </c>
      <c r="G894" s="448" t="s">
        <v>4287</v>
      </c>
      <c r="H894" s="449">
        <v>1910</v>
      </c>
      <c r="I894" s="448" t="s">
        <v>107</v>
      </c>
      <c r="J894" s="448" t="s">
        <v>172</v>
      </c>
      <c r="K894" s="451">
        <v>46248</v>
      </c>
      <c r="L894" s="448" t="s">
        <v>143</v>
      </c>
      <c r="M894" s="448" t="s">
        <v>3324</v>
      </c>
    </row>
    <row r="895" spans="1:13" ht="56">
      <c r="A895" s="448">
        <v>894</v>
      </c>
      <c r="B895" s="448" t="s">
        <v>4301</v>
      </c>
      <c r="C895" s="448" t="s">
        <v>1724</v>
      </c>
      <c r="D895" s="448" t="s">
        <v>4286</v>
      </c>
      <c r="E895" s="448">
        <v>10</v>
      </c>
      <c r="F895" s="448" t="s">
        <v>860</v>
      </c>
      <c r="G895" s="448" t="s">
        <v>4287</v>
      </c>
      <c r="H895" s="449">
        <v>1903</v>
      </c>
      <c r="I895" s="448" t="s">
        <v>107</v>
      </c>
      <c r="J895" s="448" t="s">
        <v>172</v>
      </c>
      <c r="K895" s="451">
        <v>46248</v>
      </c>
      <c r="L895" s="448" t="s">
        <v>143</v>
      </c>
      <c r="M895" s="448" t="s">
        <v>3324</v>
      </c>
    </row>
    <row r="896" spans="1:13" ht="56">
      <c r="A896" s="448">
        <v>895</v>
      </c>
      <c r="B896" s="448" t="s">
        <v>3066</v>
      </c>
      <c r="C896" s="448" t="s">
        <v>1724</v>
      </c>
      <c r="D896" s="448" t="s">
        <v>4286</v>
      </c>
      <c r="E896" s="448">
        <v>50</v>
      </c>
      <c r="F896" s="448" t="s">
        <v>287</v>
      </c>
      <c r="G896" s="448" t="s">
        <v>4287</v>
      </c>
      <c r="H896" s="449">
        <v>1850</v>
      </c>
      <c r="I896" s="448" t="s">
        <v>107</v>
      </c>
      <c r="J896" s="448" t="s">
        <v>172</v>
      </c>
      <c r="K896" s="451">
        <v>46248</v>
      </c>
      <c r="L896" s="448" t="s">
        <v>143</v>
      </c>
      <c r="M896" s="448" t="s">
        <v>3324</v>
      </c>
    </row>
    <row r="897" spans="1:13" ht="56">
      <c r="A897" s="448">
        <v>896</v>
      </c>
      <c r="B897" s="448" t="s">
        <v>4302</v>
      </c>
      <c r="C897" s="448" t="s">
        <v>1724</v>
      </c>
      <c r="D897" s="448" t="s">
        <v>4286</v>
      </c>
      <c r="E897" s="448">
        <v>5</v>
      </c>
      <c r="F897" s="448" t="s">
        <v>860</v>
      </c>
      <c r="G897" s="448" t="s">
        <v>4287</v>
      </c>
      <c r="H897" s="449">
        <v>480</v>
      </c>
      <c r="I897" s="448" t="s">
        <v>107</v>
      </c>
      <c r="J897" s="448" t="s">
        <v>172</v>
      </c>
      <c r="K897" s="451">
        <v>46248</v>
      </c>
      <c r="L897" s="448" t="s">
        <v>143</v>
      </c>
      <c r="M897" s="448" t="s">
        <v>3324</v>
      </c>
    </row>
    <row r="898" spans="1:13" ht="56">
      <c r="A898" s="448">
        <v>897</v>
      </c>
      <c r="B898" s="448" t="s">
        <v>4303</v>
      </c>
      <c r="C898" s="448" t="s">
        <v>1724</v>
      </c>
      <c r="D898" s="448" t="s">
        <v>4286</v>
      </c>
      <c r="E898" s="448">
        <v>10</v>
      </c>
      <c r="F898" s="448" t="s">
        <v>860</v>
      </c>
      <c r="G898" s="448" t="s">
        <v>4287</v>
      </c>
      <c r="H898" s="449">
        <v>300</v>
      </c>
      <c r="I898" s="448" t="s">
        <v>107</v>
      </c>
      <c r="J898" s="448" t="s">
        <v>172</v>
      </c>
      <c r="K898" s="451">
        <v>46248</v>
      </c>
      <c r="L898" s="448" t="s">
        <v>143</v>
      </c>
      <c r="M898" s="448" t="s">
        <v>3324</v>
      </c>
    </row>
    <row r="899" spans="1:13" ht="56">
      <c r="A899" s="448">
        <v>898</v>
      </c>
      <c r="B899" s="448" t="s">
        <v>4304</v>
      </c>
      <c r="C899" s="448" t="s">
        <v>1724</v>
      </c>
      <c r="D899" s="448" t="s">
        <v>4286</v>
      </c>
      <c r="E899" s="448">
        <v>10</v>
      </c>
      <c r="F899" s="448" t="s">
        <v>860</v>
      </c>
      <c r="G899" s="448" t="s">
        <v>4287</v>
      </c>
      <c r="H899" s="449">
        <v>70</v>
      </c>
      <c r="I899" s="448" t="s">
        <v>107</v>
      </c>
      <c r="J899" s="448" t="s">
        <v>172</v>
      </c>
      <c r="K899" s="451">
        <v>46248</v>
      </c>
      <c r="L899" s="448" t="s">
        <v>143</v>
      </c>
      <c r="M899" s="448" t="s">
        <v>3324</v>
      </c>
    </row>
    <row r="900" spans="1:13" ht="56">
      <c r="A900" s="448">
        <v>899</v>
      </c>
      <c r="B900" s="448" t="s">
        <v>4305</v>
      </c>
      <c r="C900" s="448" t="s">
        <v>1724</v>
      </c>
      <c r="D900" s="448" t="s">
        <v>4286</v>
      </c>
      <c r="E900" s="448">
        <v>10</v>
      </c>
      <c r="F900" s="448" t="s">
        <v>860</v>
      </c>
      <c r="G900" s="448" t="s">
        <v>4287</v>
      </c>
      <c r="H900" s="449">
        <v>80</v>
      </c>
      <c r="I900" s="448" t="s">
        <v>107</v>
      </c>
      <c r="J900" s="448" t="s">
        <v>172</v>
      </c>
      <c r="K900" s="451">
        <v>46248</v>
      </c>
      <c r="L900" s="448" t="s">
        <v>143</v>
      </c>
      <c r="M900" s="448" t="s">
        <v>3324</v>
      </c>
    </row>
    <row r="901" spans="1:13" ht="56">
      <c r="A901" s="448">
        <v>900</v>
      </c>
      <c r="B901" s="448" t="s">
        <v>4306</v>
      </c>
      <c r="C901" s="448" t="s">
        <v>1724</v>
      </c>
      <c r="D901" s="448" t="s">
        <v>4286</v>
      </c>
      <c r="E901" s="448">
        <v>10</v>
      </c>
      <c r="F901" s="448" t="s">
        <v>860</v>
      </c>
      <c r="G901" s="448" t="s">
        <v>4287</v>
      </c>
      <c r="H901" s="449">
        <v>70</v>
      </c>
      <c r="I901" s="448" t="s">
        <v>107</v>
      </c>
      <c r="J901" s="448" t="s">
        <v>172</v>
      </c>
      <c r="K901" s="451">
        <v>46248</v>
      </c>
      <c r="L901" s="448" t="s">
        <v>143</v>
      </c>
      <c r="M901" s="448" t="s">
        <v>3324</v>
      </c>
    </row>
    <row r="902" spans="1:13" ht="56">
      <c r="A902" s="448">
        <v>901</v>
      </c>
      <c r="B902" s="448" t="s">
        <v>4307</v>
      </c>
      <c r="C902" s="448" t="s">
        <v>1724</v>
      </c>
      <c r="D902" s="448" t="s">
        <v>4286</v>
      </c>
      <c r="E902" s="448">
        <v>10</v>
      </c>
      <c r="F902" s="448" t="s">
        <v>860</v>
      </c>
      <c r="G902" s="448" t="s">
        <v>4287</v>
      </c>
      <c r="H902" s="449">
        <v>110</v>
      </c>
      <c r="I902" s="448" t="s">
        <v>107</v>
      </c>
      <c r="J902" s="448" t="s">
        <v>172</v>
      </c>
      <c r="K902" s="451">
        <v>46248</v>
      </c>
      <c r="L902" s="448" t="s">
        <v>143</v>
      </c>
      <c r="M902" s="448" t="s">
        <v>3324</v>
      </c>
    </row>
    <row r="903" spans="1:13" ht="56">
      <c r="A903" s="448">
        <v>902</v>
      </c>
      <c r="B903" s="448" t="s">
        <v>4308</v>
      </c>
      <c r="C903" s="448" t="s">
        <v>1724</v>
      </c>
      <c r="D903" s="448" t="s">
        <v>4286</v>
      </c>
      <c r="E903" s="448">
        <v>10</v>
      </c>
      <c r="F903" s="448" t="s">
        <v>860</v>
      </c>
      <c r="G903" s="448" t="s">
        <v>4287</v>
      </c>
      <c r="H903" s="449">
        <v>80</v>
      </c>
      <c r="I903" s="448" t="s">
        <v>107</v>
      </c>
      <c r="J903" s="448" t="s">
        <v>172</v>
      </c>
      <c r="K903" s="451">
        <v>46248</v>
      </c>
      <c r="L903" s="448" t="s">
        <v>143</v>
      </c>
      <c r="M903" s="448" t="s">
        <v>3324</v>
      </c>
    </row>
    <row r="904" spans="1:13" ht="56">
      <c r="A904" s="448">
        <v>903</v>
      </c>
      <c r="B904" s="448" t="s">
        <v>2036</v>
      </c>
      <c r="C904" s="448" t="s">
        <v>1724</v>
      </c>
      <c r="D904" s="448" t="s">
        <v>4286</v>
      </c>
      <c r="E904" s="448">
        <v>20</v>
      </c>
      <c r="F904" s="448" t="s">
        <v>860</v>
      </c>
      <c r="G904" s="448" t="s">
        <v>4287</v>
      </c>
      <c r="H904" s="449">
        <v>80</v>
      </c>
      <c r="I904" s="448" t="s">
        <v>107</v>
      </c>
      <c r="J904" s="448" t="s">
        <v>172</v>
      </c>
      <c r="K904" s="451">
        <v>46248</v>
      </c>
      <c r="L904" s="448" t="s">
        <v>143</v>
      </c>
      <c r="M904" s="448" t="s">
        <v>3324</v>
      </c>
    </row>
    <row r="905" spans="1:13" ht="56">
      <c r="A905" s="448">
        <v>904</v>
      </c>
      <c r="B905" s="448" t="s">
        <v>4309</v>
      </c>
      <c r="C905" s="448" t="s">
        <v>1724</v>
      </c>
      <c r="D905" s="448" t="s">
        <v>4286</v>
      </c>
      <c r="E905" s="448">
        <v>10</v>
      </c>
      <c r="F905" s="448" t="s">
        <v>860</v>
      </c>
      <c r="G905" s="448" t="s">
        <v>4287</v>
      </c>
      <c r="H905" s="449">
        <v>110</v>
      </c>
      <c r="I905" s="448" t="s">
        <v>107</v>
      </c>
      <c r="J905" s="448" t="s">
        <v>172</v>
      </c>
      <c r="K905" s="451">
        <v>46248</v>
      </c>
      <c r="L905" s="448" t="s">
        <v>143</v>
      </c>
      <c r="M905" s="448" t="s">
        <v>3324</v>
      </c>
    </row>
    <row r="906" spans="1:13" ht="56">
      <c r="A906" s="448">
        <v>905</v>
      </c>
      <c r="B906" s="448" t="s">
        <v>4310</v>
      </c>
      <c r="C906" s="448" t="s">
        <v>1724</v>
      </c>
      <c r="D906" s="448" t="s">
        <v>4286</v>
      </c>
      <c r="E906" s="448">
        <v>10</v>
      </c>
      <c r="F906" s="448" t="s">
        <v>860</v>
      </c>
      <c r="G906" s="448" t="s">
        <v>4287</v>
      </c>
      <c r="H906" s="449">
        <v>90</v>
      </c>
      <c r="I906" s="448" t="s">
        <v>107</v>
      </c>
      <c r="J906" s="448" t="s">
        <v>172</v>
      </c>
      <c r="K906" s="451">
        <v>46248</v>
      </c>
      <c r="L906" s="448" t="s">
        <v>143</v>
      </c>
      <c r="M906" s="448" t="s">
        <v>3324</v>
      </c>
    </row>
    <row r="907" spans="1:13" ht="56">
      <c r="A907" s="448">
        <v>906</v>
      </c>
      <c r="B907" s="448" t="s">
        <v>4311</v>
      </c>
      <c r="C907" s="448" t="s">
        <v>1724</v>
      </c>
      <c r="D907" s="448" t="s">
        <v>4286</v>
      </c>
      <c r="E907" s="448">
        <v>10</v>
      </c>
      <c r="F907" s="448" t="s">
        <v>860</v>
      </c>
      <c r="G907" s="448" t="s">
        <v>4287</v>
      </c>
      <c r="H907" s="449">
        <v>300.8</v>
      </c>
      <c r="I907" s="448" t="s">
        <v>107</v>
      </c>
      <c r="J907" s="448" t="s">
        <v>172</v>
      </c>
      <c r="K907" s="451">
        <v>46248</v>
      </c>
      <c r="L907" s="448" t="s">
        <v>143</v>
      </c>
      <c r="M907" s="448" t="s">
        <v>3324</v>
      </c>
    </row>
    <row r="908" spans="1:13" ht="56">
      <c r="A908" s="448">
        <v>907</v>
      </c>
      <c r="B908" s="448" t="s">
        <v>4312</v>
      </c>
      <c r="C908" s="448" t="s">
        <v>1724</v>
      </c>
      <c r="D908" s="448" t="s">
        <v>4286</v>
      </c>
      <c r="E908" s="448">
        <v>10</v>
      </c>
      <c r="F908" s="448" t="s">
        <v>860</v>
      </c>
      <c r="G908" s="448" t="s">
        <v>4287</v>
      </c>
      <c r="H908" s="449">
        <v>60</v>
      </c>
      <c r="I908" s="448" t="s">
        <v>107</v>
      </c>
      <c r="J908" s="448" t="s">
        <v>172</v>
      </c>
      <c r="K908" s="451">
        <v>46248</v>
      </c>
      <c r="L908" s="448" t="s">
        <v>143</v>
      </c>
      <c r="M908" s="448" t="s">
        <v>3324</v>
      </c>
    </row>
    <row r="909" spans="1:13" ht="56">
      <c r="A909" s="448">
        <v>908</v>
      </c>
      <c r="B909" s="448" t="s">
        <v>3091</v>
      </c>
      <c r="C909" s="448" t="s">
        <v>1724</v>
      </c>
      <c r="D909" s="448" t="s">
        <v>4286</v>
      </c>
      <c r="E909" s="448">
        <v>10</v>
      </c>
      <c r="F909" s="448" t="s">
        <v>860</v>
      </c>
      <c r="G909" s="448" t="s">
        <v>4287</v>
      </c>
      <c r="H909" s="449">
        <v>120</v>
      </c>
      <c r="I909" s="448" t="s">
        <v>107</v>
      </c>
      <c r="J909" s="448" t="s">
        <v>172</v>
      </c>
      <c r="K909" s="451">
        <v>46248</v>
      </c>
      <c r="L909" s="448" t="s">
        <v>143</v>
      </c>
      <c r="M909" s="448" t="s">
        <v>3324</v>
      </c>
    </row>
    <row r="910" spans="1:13" ht="56">
      <c r="A910" s="448">
        <v>909</v>
      </c>
      <c r="B910" s="448" t="s">
        <v>4313</v>
      </c>
      <c r="C910" s="448" t="s">
        <v>1724</v>
      </c>
      <c r="D910" s="448" t="s">
        <v>4286</v>
      </c>
      <c r="E910" s="448">
        <v>15</v>
      </c>
      <c r="F910" s="448" t="s">
        <v>860</v>
      </c>
      <c r="G910" s="448" t="s">
        <v>4287</v>
      </c>
      <c r="H910" s="449">
        <v>135</v>
      </c>
      <c r="I910" s="448" t="s">
        <v>107</v>
      </c>
      <c r="J910" s="448" t="s">
        <v>172</v>
      </c>
      <c r="K910" s="451">
        <v>46248</v>
      </c>
      <c r="L910" s="448" t="s">
        <v>143</v>
      </c>
      <c r="M910" s="448" t="s">
        <v>3324</v>
      </c>
    </row>
    <row r="911" spans="1:13" ht="56">
      <c r="A911" s="448">
        <v>910</v>
      </c>
      <c r="B911" s="448" t="s">
        <v>4314</v>
      </c>
      <c r="C911" s="448" t="s">
        <v>1724</v>
      </c>
      <c r="D911" s="448" t="s">
        <v>4286</v>
      </c>
      <c r="E911" s="448">
        <v>10</v>
      </c>
      <c r="F911" s="448" t="s">
        <v>860</v>
      </c>
      <c r="G911" s="448" t="s">
        <v>4287</v>
      </c>
      <c r="H911" s="449">
        <v>240</v>
      </c>
      <c r="I911" s="448" t="s">
        <v>107</v>
      </c>
      <c r="J911" s="448" t="s">
        <v>172</v>
      </c>
      <c r="K911" s="451">
        <v>46248</v>
      </c>
      <c r="L911" s="448" t="s">
        <v>143</v>
      </c>
      <c r="M911" s="448" t="s">
        <v>3324</v>
      </c>
    </row>
    <row r="912" spans="1:13" ht="56">
      <c r="A912" s="448">
        <v>911</v>
      </c>
      <c r="B912" s="448" t="s">
        <v>4315</v>
      </c>
      <c r="C912" s="448" t="s">
        <v>1724</v>
      </c>
      <c r="D912" s="448" t="s">
        <v>4286</v>
      </c>
      <c r="E912" s="448">
        <v>5</v>
      </c>
      <c r="F912" s="448" t="s">
        <v>860</v>
      </c>
      <c r="G912" s="448" t="s">
        <v>4287</v>
      </c>
      <c r="H912" s="449">
        <v>70</v>
      </c>
      <c r="I912" s="448" t="s">
        <v>107</v>
      </c>
      <c r="J912" s="448" t="s">
        <v>172</v>
      </c>
      <c r="K912" s="451">
        <v>46248</v>
      </c>
      <c r="L912" s="448" t="s">
        <v>143</v>
      </c>
      <c r="M912" s="448" t="s">
        <v>3324</v>
      </c>
    </row>
    <row r="913" spans="1:13" ht="56">
      <c r="A913" s="448">
        <v>912</v>
      </c>
      <c r="B913" s="448" t="s">
        <v>2962</v>
      </c>
      <c r="C913" s="448" t="s">
        <v>1724</v>
      </c>
      <c r="D913" s="448" t="s">
        <v>4286</v>
      </c>
      <c r="E913" s="448">
        <v>10</v>
      </c>
      <c r="F913" s="448" t="s">
        <v>574</v>
      </c>
      <c r="G913" s="448" t="s">
        <v>4287</v>
      </c>
      <c r="H913" s="449">
        <v>40</v>
      </c>
      <c r="I913" s="448" t="s">
        <v>107</v>
      </c>
      <c r="J913" s="448" t="s">
        <v>172</v>
      </c>
      <c r="K913" s="451">
        <v>46248</v>
      </c>
      <c r="L913" s="448" t="s">
        <v>143</v>
      </c>
      <c r="M913" s="448" t="s">
        <v>3324</v>
      </c>
    </row>
    <row r="914" spans="1:13" ht="56">
      <c r="A914" s="448">
        <v>913</v>
      </c>
      <c r="B914" s="448" t="s">
        <v>4316</v>
      </c>
      <c r="C914" s="448" t="s">
        <v>1724</v>
      </c>
      <c r="D914" s="448" t="s">
        <v>4286</v>
      </c>
      <c r="E914" s="448">
        <v>10</v>
      </c>
      <c r="F914" s="448" t="s">
        <v>860</v>
      </c>
      <c r="G914" s="448" t="s">
        <v>4287</v>
      </c>
      <c r="H914" s="449">
        <v>30</v>
      </c>
      <c r="I914" s="448" t="s">
        <v>107</v>
      </c>
      <c r="J914" s="448" t="s">
        <v>172</v>
      </c>
      <c r="K914" s="451">
        <v>46248</v>
      </c>
      <c r="L914" s="448" t="s">
        <v>143</v>
      </c>
      <c r="M914" s="448" t="s">
        <v>3324</v>
      </c>
    </row>
    <row r="915" spans="1:13" ht="56">
      <c r="A915" s="448">
        <v>914</v>
      </c>
      <c r="B915" s="448" t="s">
        <v>4317</v>
      </c>
      <c r="C915" s="448" t="s">
        <v>1724</v>
      </c>
      <c r="D915" s="448" t="s">
        <v>4286</v>
      </c>
      <c r="E915" s="448">
        <v>10</v>
      </c>
      <c r="F915" s="448" t="s">
        <v>860</v>
      </c>
      <c r="G915" s="448" t="s">
        <v>4287</v>
      </c>
      <c r="H915" s="449">
        <v>130</v>
      </c>
      <c r="I915" s="448" t="s">
        <v>107</v>
      </c>
      <c r="J915" s="448" t="s">
        <v>172</v>
      </c>
      <c r="K915" s="451">
        <v>46248</v>
      </c>
      <c r="L915" s="448" t="s">
        <v>143</v>
      </c>
      <c r="M915" s="448" t="s">
        <v>3324</v>
      </c>
    </row>
    <row r="916" spans="1:13" ht="56">
      <c r="A916" s="448">
        <v>915</v>
      </c>
      <c r="B916" s="448" t="s">
        <v>4318</v>
      </c>
      <c r="C916" s="448" t="s">
        <v>1724</v>
      </c>
      <c r="D916" s="448" t="s">
        <v>4286</v>
      </c>
      <c r="E916" s="448">
        <v>5</v>
      </c>
      <c r="F916" s="448" t="s">
        <v>860</v>
      </c>
      <c r="G916" s="448" t="s">
        <v>4287</v>
      </c>
      <c r="H916" s="449">
        <v>125</v>
      </c>
      <c r="I916" s="448" t="s">
        <v>107</v>
      </c>
      <c r="J916" s="448" t="s">
        <v>172</v>
      </c>
      <c r="K916" s="451">
        <v>46248</v>
      </c>
      <c r="L916" s="448" t="s">
        <v>143</v>
      </c>
      <c r="M916" s="448" t="s">
        <v>3324</v>
      </c>
    </row>
    <row r="917" spans="1:13" ht="56">
      <c r="A917" s="448">
        <v>916</v>
      </c>
      <c r="B917" s="448" t="s">
        <v>4319</v>
      </c>
      <c r="C917" s="448" t="s">
        <v>1724</v>
      </c>
      <c r="D917" s="448" t="s">
        <v>4286</v>
      </c>
      <c r="E917" s="448">
        <v>50</v>
      </c>
      <c r="F917" s="448" t="s">
        <v>287</v>
      </c>
      <c r="G917" s="448" t="s">
        <v>4287</v>
      </c>
      <c r="H917" s="449">
        <v>114</v>
      </c>
      <c r="I917" s="448" t="s">
        <v>107</v>
      </c>
      <c r="J917" s="448" t="s">
        <v>172</v>
      </c>
      <c r="K917" s="451">
        <v>46248</v>
      </c>
      <c r="L917" s="448" t="s">
        <v>143</v>
      </c>
      <c r="M917" s="448" t="s">
        <v>3324</v>
      </c>
    </row>
    <row r="918" spans="1:13" ht="56">
      <c r="A918" s="448">
        <v>917</v>
      </c>
      <c r="B918" s="448" t="s">
        <v>4320</v>
      </c>
      <c r="C918" s="448" t="s">
        <v>1724</v>
      </c>
      <c r="D918" s="448" t="s">
        <v>4286</v>
      </c>
      <c r="E918" s="448">
        <v>50</v>
      </c>
      <c r="F918" s="448" t="s">
        <v>287</v>
      </c>
      <c r="G918" s="448" t="s">
        <v>4287</v>
      </c>
      <c r="H918" s="449">
        <v>114</v>
      </c>
      <c r="I918" s="448" t="s">
        <v>107</v>
      </c>
      <c r="J918" s="448" t="s">
        <v>172</v>
      </c>
      <c r="K918" s="451">
        <v>46248</v>
      </c>
      <c r="L918" s="448" t="s">
        <v>143</v>
      </c>
      <c r="M918" s="448" t="s">
        <v>3324</v>
      </c>
    </row>
    <row r="919" spans="1:13" ht="56">
      <c r="A919" s="448">
        <v>918</v>
      </c>
      <c r="B919" s="448" t="s">
        <v>1942</v>
      </c>
      <c r="C919" s="448" t="s">
        <v>1724</v>
      </c>
      <c r="D919" s="448" t="s">
        <v>4286</v>
      </c>
      <c r="E919" s="448">
        <v>100</v>
      </c>
      <c r="F919" s="448" t="s">
        <v>571</v>
      </c>
      <c r="G919" s="448" t="s">
        <v>4287</v>
      </c>
      <c r="H919" s="449">
        <v>225</v>
      </c>
      <c r="I919" s="448" t="s">
        <v>107</v>
      </c>
      <c r="J919" s="448" t="s">
        <v>172</v>
      </c>
      <c r="K919" s="451">
        <v>46248</v>
      </c>
      <c r="L919" s="448" t="s">
        <v>143</v>
      </c>
      <c r="M919" s="448" t="s">
        <v>3324</v>
      </c>
    </row>
    <row r="920" spans="1:13" ht="56">
      <c r="A920" s="448">
        <v>919</v>
      </c>
      <c r="B920" s="448" t="s">
        <v>1941</v>
      </c>
      <c r="C920" s="448" t="s">
        <v>1724</v>
      </c>
      <c r="D920" s="448" t="s">
        <v>4286</v>
      </c>
      <c r="E920" s="448">
        <v>1000</v>
      </c>
      <c r="F920" s="448" t="s">
        <v>860</v>
      </c>
      <c r="G920" s="448" t="s">
        <v>4287</v>
      </c>
      <c r="H920" s="449">
        <v>710</v>
      </c>
      <c r="I920" s="448" t="s">
        <v>107</v>
      </c>
      <c r="J920" s="448" t="s">
        <v>172</v>
      </c>
      <c r="K920" s="451">
        <v>46248</v>
      </c>
      <c r="L920" s="448" t="s">
        <v>143</v>
      </c>
      <c r="M920" s="448" t="s">
        <v>3324</v>
      </c>
    </row>
    <row r="921" spans="1:13" ht="56">
      <c r="A921" s="448">
        <v>920</v>
      </c>
      <c r="B921" s="448" t="s">
        <v>4321</v>
      </c>
      <c r="C921" s="448" t="s">
        <v>1724</v>
      </c>
      <c r="D921" s="448" t="s">
        <v>4286</v>
      </c>
      <c r="E921" s="448">
        <v>5</v>
      </c>
      <c r="F921" s="448" t="s">
        <v>571</v>
      </c>
      <c r="G921" s="448" t="s">
        <v>4287</v>
      </c>
      <c r="H921" s="449">
        <v>16.850000000000001</v>
      </c>
      <c r="I921" s="448" t="s">
        <v>107</v>
      </c>
      <c r="J921" s="448" t="s">
        <v>172</v>
      </c>
      <c r="K921" s="451">
        <v>46248</v>
      </c>
      <c r="L921" s="448" t="s">
        <v>143</v>
      </c>
      <c r="M921" s="448" t="s">
        <v>3324</v>
      </c>
    </row>
    <row r="922" spans="1:13" ht="56">
      <c r="A922" s="448">
        <v>921</v>
      </c>
      <c r="B922" s="448" t="s">
        <v>4322</v>
      </c>
      <c r="C922" s="448" t="s">
        <v>1724</v>
      </c>
      <c r="D922" s="448" t="s">
        <v>4286</v>
      </c>
      <c r="E922" s="448">
        <v>10</v>
      </c>
      <c r="F922" s="448" t="s">
        <v>860</v>
      </c>
      <c r="G922" s="448" t="s">
        <v>4287</v>
      </c>
      <c r="H922" s="449">
        <v>11.2</v>
      </c>
      <c r="I922" s="448" t="s">
        <v>107</v>
      </c>
      <c r="J922" s="448" t="s">
        <v>172</v>
      </c>
      <c r="K922" s="451">
        <v>46248</v>
      </c>
      <c r="L922" s="448" t="s">
        <v>143</v>
      </c>
      <c r="M922" s="448" t="s">
        <v>3324</v>
      </c>
    </row>
    <row r="923" spans="1:13" ht="56">
      <c r="A923" s="448">
        <v>922</v>
      </c>
      <c r="B923" s="448" t="s">
        <v>1946</v>
      </c>
      <c r="C923" s="448" t="s">
        <v>1724</v>
      </c>
      <c r="D923" s="448" t="s">
        <v>4286</v>
      </c>
      <c r="E923" s="448">
        <v>10</v>
      </c>
      <c r="F923" s="448" t="s">
        <v>860</v>
      </c>
      <c r="G923" s="448" t="s">
        <v>4287</v>
      </c>
      <c r="H923" s="449">
        <v>34.700000000000003</v>
      </c>
      <c r="I923" s="448" t="s">
        <v>107</v>
      </c>
      <c r="J923" s="448" t="s">
        <v>172</v>
      </c>
      <c r="K923" s="451">
        <v>46248</v>
      </c>
      <c r="L923" s="448" t="s">
        <v>143</v>
      </c>
      <c r="M923" s="448" t="s">
        <v>3324</v>
      </c>
    </row>
    <row r="924" spans="1:13" ht="56">
      <c r="A924" s="448">
        <v>923</v>
      </c>
      <c r="B924" s="448" t="s">
        <v>2014</v>
      </c>
      <c r="C924" s="448" t="s">
        <v>1724</v>
      </c>
      <c r="D924" s="448" t="s">
        <v>4286</v>
      </c>
      <c r="E924" s="448">
        <v>20</v>
      </c>
      <c r="F924" s="448" t="s">
        <v>860</v>
      </c>
      <c r="G924" s="448" t="s">
        <v>4287</v>
      </c>
      <c r="H924" s="449">
        <v>574.4</v>
      </c>
      <c r="I924" s="448" t="s">
        <v>107</v>
      </c>
      <c r="J924" s="448" t="s">
        <v>172</v>
      </c>
      <c r="K924" s="451">
        <v>46248</v>
      </c>
      <c r="L924" s="448" t="s">
        <v>143</v>
      </c>
      <c r="M924" s="448" t="s">
        <v>3324</v>
      </c>
    </row>
    <row r="925" spans="1:13" ht="56">
      <c r="A925" s="448">
        <v>924</v>
      </c>
      <c r="B925" s="448" t="s">
        <v>4323</v>
      </c>
      <c r="C925" s="448" t="s">
        <v>1724</v>
      </c>
      <c r="D925" s="448" t="s">
        <v>4286</v>
      </c>
      <c r="E925" s="448">
        <v>110</v>
      </c>
      <c r="F925" s="448" t="s">
        <v>571</v>
      </c>
      <c r="G925" s="448" t="s">
        <v>4287</v>
      </c>
      <c r="H925" s="449">
        <v>1278.2</v>
      </c>
      <c r="I925" s="448" t="s">
        <v>107</v>
      </c>
      <c r="J925" s="448" t="s">
        <v>172</v>
      </c>
      <c r="K925" s="451">
        <v>46248</v>
      </c>
      <c r="L925" s="448" t="s">
        <v>143</v>
      </c>
      <c r="M925" s="448" t="s">
        <v>3324</v>
      </c>
    </row>
    <row r="926" spans="1:13" ht="56">
      <c r="A926" s="448">
        <v>925</v>
      </c>
      <c r="B926" s="448" t="s">
        <v>4324</v>
      </c>
      <c r="C926" s="448" t="s">
        <v>1724</v>
      </c>
      <c r="D926" s="448" t="s">
        <v>4286</v>
      </c>
      <c r="E926" s="448">
        <v>200</v>
      </c>
      <c r="F926" s="448" t="s">
        <v>860</v>
      </c>
      <c r="G926" s="448" t="s">
        <v>4287</v>
      </c>
      <c r="H926" s="449">
        <v>614</v>
      </c>
      <c r="I926" s="448" t="s">
        <v>107</v>
      </c>
      <c r="J926" s="448" t="s">
        <v>172</v>
      </c>
      <c r="K926" s="451">
        <v>46248</v>
      </c>
      <c r="L926" s="448" t="s">
        <v>143</v>
      </c>
      <c r="M926" s="448" t="s">
        <v>3324</v>
      </c>
    </row>
    <row r="927" spans="1:13" ht="56">
      <c r="A927" s="448">
        <v>926</v>
      </c>
      <c r="B927" s="448" t="s">
        <v>4325</v>
      </c>
      <c r="C927" s="448" t="s">
        <v>1724</v>
      </c>
      <c r="D927" s="448" t="s">
        <v>4286</v>
      </c>
      <c r="E927" s="448">
        <v>200</v>
      </c>
      <c r="F927" s="448" t="s">
        <v>571</v>
      </c>
      <c r="G927" s="448" t="s">
        <v>4287</v>
      </c>
      <c r="H927" s="449">
        <v>336</v>
      </c>
      <c r="I927" s="448" t="s">
        <v>107</v>
      </c>
      <c r="J927" s="448" t="s">
        <v>172</v>
      </c>
      <c r="K927" s="451">
        <v>46248</v>
      </c>
      <c r="L927" s="448" t="s">
        <v>143</v>
      </c>
      <c r="M927" s="448" t="s">
        <v>3324</v>
      </c>
    </row>
    <row r="928" spans="1:13" ht="56">
      <c r="A928" s="448">
        <v>927</v>
      </c>
      <c r="B928" s="448" t="s">
        <v>1934</v>
      </c>
      <c r="C928" s="448" t="s">
        <v>1724</v>
      </c>
      <c r="D928" s="448" t="s">
        <v>4286</v>
      </c>
      <c r="E928" s="448">
        <v>50</v>
      </c>
      <c r="F928" s="448" t="s">
        <v>860</v>
      </c>
      <c r="G928" s="448" t="s">
        <v>4287</v>
      </c>
      <c r="H928" s="449">
        <v>105</v>
      </c>
      <c r="I928" s="448" t="s">
        <v>107</v>
      </c>
      <c r="J928" s="448" t="s">
        <v>172</v>
      </c>
      <c r="K928" s="451">
        <v>46248</v>
      </c>
      <c r="L928" s="448" t="s">
        <v>143</v>
      </c>
      <c r="M928" s="448" t="s">
        <v>3324</v>
      </c>
    </row>
    <row r="929" spans="1:13" ht="56">
      <c r="A929" s="448">
        <v>928</v>
      </c>
      <c r="B929" s="448" t="s">
        <v>4326</v>
      </c>
      <c r="C929" s="448" t="s">
        <v>1724</v>
      </c>
      <c r="D929" s="448" t="s">
        <v>4286</v>
      </c>
      <c r="E929" s="448">
        <v>10</v>
      </c>
      <c r="F929" s="448" t="s">
        <v>860</v>
      </c>
      <c r="G929" s="448" t="s">
        <v>4287</v>
      </c>
      <c r="H929" s="449">
        <v>668.5</v>
      </c>
      <c r="I929" s="448" t="s">
        <v>107</v>
      </c>
      <c r="J929" s="448" t="s">
        <v>172</v>
      </c>
      <c r="K929" s="451">
        <v>46248</v>
      </c>
      <c r="L929" s="448" t="s">
        <v>143</v>
      </c>
      <c r="M929" s="448" t="s">
        <v>3324</v>
      </c>
    </row>
    <row r="930" spans="1:13" ht="56">
      <c r="A930" s="448">
        <v>929</v>
      </c>
      <c r="B930" s="448" t="s">
        <v>4327</v>
      </c>
      <c r="C930" s="448" t="s">
        <v>1724</v>
      </c>
      <c r="D930" s="448" t="s">
        <v>4286</v>
      </c>
      <c r="E930" s="448">
        <v>500</v>
      </c>
      <c r="F930" s="448" t="s">
        <v>3474</v>
      </c>
      <c r="G930" s="448" t="s">
        <v>4287</v>
      </c>
      <c r="H930" s="449">
        <v>1450</v>
      </c>
      <c r="I930" s="448" t="s">
        <v>107</v>
      </c>
      <c r="J930" s="448" t="s">
        <v>172</v>
      </c>
      <c r="K930" s="451">
        <v>46248</v>
      </c>
      <c r="L930" s="448" t="s">
        <v>143</v>
      </c>
      <c r="M930" s="448" t="s">
        <v>3324</v>
      </c>
    </row>
    <row r="931" spans="1:13" ht="56">
      <c r="A931" s="448">
        <v>930</v>
      </c>
      <c r="B931" s="448" t="s">
        <v>4328</v>
      </c>
      <c r="C931" s="448" t="s">
        <v>1724</v>
      </c>
      <c r="D931" s="448" t="s">
        <v>4286</v>
      </c>
      <c r="E931" s="448">
        <v>50</v>
      </c>
      <c r="F931" s="448" t="s">
        <v>1263</v>
      </c>
      <c r="G931" s="448" t="s">
        <v>4287</v>
      </c>
      <c r="H931" s="449">
        <v>550</v>
      </c>
      <c r="I931" s="448" t="s">
        <v>107</v>
      </c>
      <c r="J931" s="448" t="s">
        <v>172</v>
      </c>
      <c r="K931" s="451">
        <v>46248</v>
      </c>
      <c r="L931" s="448" t="s">
        <v>143</v>
      </c>
      <c r="M931" s="448" t="s">
        <v>3324</v>
      </c>
    </row>
    <row r="932" spans="1:13" ht="56">
      <c r="A932" s="448">
        <v>931</v>
      </c>
      <c r="B932" s="448" t="s">
        <v>4329</v>
      </c>
      <c r="C932" s="448" t="s">
        <v>1724</v>
      </c>
      <c r="D932" s="448" t="s">
        <v>4286</v>
      </c>
      <c r="E932" s="448">
        <v>100</v>
      </c>
      <c r="F932" s="448" t="s">
        <v>3474</v>
      </c>
      <c r="G932" s="448" t="s">
        <v>4287</v>
      </c>
      <c r="H932" s="449">
        <v>1030</v>
      </c>
      <c r="I932" s="448" t="s">
        <v>107</v>
      </c>
      <c r="J932" s="448" t="s">
        <v>172</v>
      </c>
      <c r="K932" s="451">
        <v>46248</v>
      </c>
      <c r="L932" s="448" t="s">
        <v>143</v>
      </c>
      <c r="M932" s="448" t="s">
        <v>3324</v>
      </c>
    </row>
    <row r="933" spans="1:13" ht="56">
      <c r="A933" s="448">
        <v>932</v>
      </c>
      <c r="B933" s="448" t="s">
        <v>4330</v>
      </c>
      <c r="C933" s="448" t="s">
        <v>1724</v>
      </c>
      <c r="D933" s="448" t="s">
        <v>4286</v>
      </c>
      <c r="E933" s="448">
        <v>20</v>
      </c>
      <c r="F933" s="448" t="s">
        <v>1263</v>
      </c>
      <c r="G933" s="448" t="s">
        <v>4287</v>
      </c>
      <c r="H933" s="449">
        <v>480</v>
      </c>
      <c r="I933" s="448" t="s">
        <v>107</v>
      </c>
      <c r="J933" s="448" t="s">
        <v>172</v>
      </c>
      <c r="K933" s="451">
        <v>46248</v>
      </c>
      <c r="L933" s="448" t="s">
        <v>143</v>
      </c>
      <c r="M933" s="448" t="s">
        <v>3324</v>
      </c>
    </row>
    <row r="934" spans="1:13" ht="56">
      <c r="A934" s="448">
        <v>933</v>
      </c>
      <c r="B934" s="448" t="s">
        <v>4331</v>
      </c>
      <c r="C934" s="448" t="s">
        <v>1724</v>
      </c>
      <c r="D934" s="448" t="s">
        <v>4286</v>
      </c>
      <c r="E934" s="448">
        <v>50</v>
      </c>
      <c r="F934" s="448" t="s">
        <v>1263</v>
      </c>
      <c r="G934" s="448" t="s">
        <v>4287</v>
      </c>
      <c r="H934" s="449">
        <v>545</v>
      </c>
      <c r="I934" s="448" t="s">
        <v>107</v>
      </c>
      <c r="J934" s="448" t="s">
        <v>172</v>
      </c>
      <c r="K934" s="451">
        <v>46248</v>
      </c>
      <c r="L934" s="448" t="s">
        <v>143</v>
      </c>
      <c r="M934" s="448" t="s">
        <v>3324</v>
      </c>
    </row>
    <row r="935" spans="1:13" ht="56">
      <c r="A935" s="448">
        <v>934</v>
      </c>
      <c r="B935" s="448" t="s">
        <v>4332</v>
      </c>
      <c r="C935" s="448" t="s">
        <v>1724</v>
      </c>
      <c r="D935" s="448" t="s">
        <v>4286</v>
      </c>
      <c r="E935" s="448">
        <v>50</v>
      </c>
      <c r="F935" s="448" t="s">
        <v>1263</v>
      </c>
      <c r="G935" s="448" t="s">
        <v>4287</v>
      </c>
      <c r="H935" s="449">
        <v>545</v>
      </c>
      <c r="I935" s="448" t="s">
        <v>107</v>
      </c>
      <c r="J935" s="448" t="s">
        <v>172</v>
      </c>
      <c r="K935" s="451">
        <v>46248</v>
      </c>
      <c r="L935" s="448" t="s">
        <v>143</v>
      </c>
      <c r="M935" s="448" t="s">
        <v>3324</v>
      </c>
    </row>
    <row r="936" spans="1:13" ht="56">
      <c r="A936" s="448">
        <v>935</v>
      </c>
      <c r="B936" s="448" t="s">
        <v>4333</v>
      </c>
      <c r="C936" s="448" t="s">
        <v>1724</v>
      </c>
      <c r="D936" s="448" t="s">
        <v>4286</v>
      </c>
      <c r="E936" s="448">
        <v>50</v>
      </c>
      <c r="F936" s="448" t="s">
        <v>3676</v>
      </c>
      <c r="G936" s="448" t="s">
        <v>4287</v>
      </c>
      <c r="H936" s="449">
        <v>210</v>
      </c>
      <c r="I936" s="448" t="s">
        <v>107</v>
      </c>
      <c r="J936" s="448" t="s">
        <v>172</v>
      </c>
      <c r="K936" s="451">
        <v>46248</v>
      </c>
      <c r="L936" s="448" t="s">
        <v>143</v>
      </c>
      <c r="M936" s="448" t="s">
        <v>3324</v>
      </c>
    </row>
    <row r="937" spans="1:13" ht="56">
      <c r="A937" s="448">
        <v>936</v>
      </c>
      <c r="B937" s="448" t="s">
        <v>4334</v>
      </c>
      <c r="C937" s="448" t="s">
        <v>1724</v>
      </c>
      <c r="D937" s="448" t="s">
        <v>4286</v>
      </c>
      <c r="E937" s="448">
        <v>500</v>
      </c>
      <c r="F937" s="448" t="s">
        <v>3676</v>
      </c>
      <c r="G937" s="448" t="s">
        <v>4287</v>
      </c>
      <c r="H937" s="449">
        <v>1020</v>
      </c>
      <c r="I937" s="448" t="s">
        <v>107</v>
      </c>
      <c r="J937" s="448" t="s">
        <v>172</v>
      </c>
      <c r="K937" s="451">
        <v>46248</v>
      </c>
      <c r="L937" s="448" t="s">
        <v>143</v>
      </c>
      <c r="M937" s="448" t="s">
        <v>3324</v>
      </c>
    </row>
    <row r="938" spans="1:13" ht="56">
      <c r="A938" s="448">
        <v>937</v>
      </c>
      <c r="B938" s="448" t="s">
        <v>4335</v>
      </c>
      <c r="C938" s="448" t="s">
        <v>1724</v>
      </c>
      <c r="D938" s="448" t="s">
        <v>4286</v>
      </c>
      <c r="E938" s="448">
        <v>50</v>
      </c>
      <c r="F938" s="448" t="s">
        <v>1263</v>
      </c>
      <c r="G938" s="448" t="s">
        <v>4287</v>
      </c>
      <c r="H938" s="449">
        <v>1350</v>
      </c>
      <c r="I938" s="448" t="s">
        <v>107</v>
      </c>
      <c r="J938" s="448" t="s">
        <v>172</v>
      </c>
      <c r="K938" s="451">
        <v>46248</v>
      </c>
      <c r="L938" s="448" t="s">
        <v>143</v>
      </c>
      <c r="M938" s="448" t="s">
        <v>3324</v>
      </c>
    </row>
    <row r="939" spans="1:13" ht="56">
      <c r="A939" s="448">
        <v>938</v>
      </c>
      <c r="B939" s="448" t="s">
        <v>4336</v>
      </c>
      <c r="C939" s="448" t="s">
        <v>1724</v>
      </c>
      <c r="D939" s="448" t="s">
        <v>4286</v>
      </c>
      <c r="E939" s="448">
        <v>50</v>
      </c>
      <c r="F939" s="448" t="s">
        <v>860</v>
      </c>
      <c r="G939" s="448" t="s">
        <v>4287</v>
      </c>
      <c r="H939" s="449">
        <v>595</v>
      </c>
      <c r="I939" s="448" t="s">
        <v>107</v>
      </c>
      <c r="J939" s="448" t="s">
        <v>172</v>
      </c>
      <c r="K939" s="451">
        <v>46248</v>
      </c>
      <c r="L939" s="448" t="s">
        <v>143</v>
      </c>
      <c r="M939" s="448" t="s">
        <v>3324</v>
      </c>
    </row>
    <row r="940" spans="1:13" ht="56">
      <c r="A940" s="448">
        <v>939</v>
      </c>
      <c r="B940" s="448" t="s">
        <v>4337</v>
      </c>
      <c r="C940" s="448" t="s">
        <v>1724</v>
      </c>
      <c r="D940" s="448" t="s">
        <v>4286</v>
      </c>
      <c r="E940" s="448">
        <v>50</v>
      </c>
      <c r="F940" s="448" t="s">
        <v>3676</v>
      </c>
      <c r="G940" s="448" t="s">
        <v>4287</v>
      </c>
      <c r="H940" s="449">
        <v>200</v>
      </c>
      <c r="I940" s="448" t="s">
        <v>107</v>
      </c>
      <c r="J940" s="448" t="s">
        <v>172</v>
      </c>
      <c r="K940" s="451">
        <v>46248</v>
      </c>
      <c r="L940" s="448" t="s">
        <v>143</v>
      </c>
      <c r="M940" s="448" t="s">
        <v>3324</v>
      </c>
    </row>
    <row r="941" spans="1:13" ht="56">
      <c r="A941" s="448">
        <v>940</v>
      </c>
      <c r="B941" s="448" t="s">
        <v>4338</v>
      </c>
      <c r="C941" s="448" t="s">
        <v>1724</v>
      </c>
      <c r="D941" s="448" t="s">
        <v>4286</v>
      </c>
      <c r="E941" s="448">
        <v>20</v>
      </c>
      <c r="F941" s="448" t="s">
        <v>860</v>
      </c>
      <c r="G941" s="448" t="s">
        <v>4287</v>
      </c>
      <c r="H941" s="449">
        <v>72</v>
      </c>
      <c r="I941" s="448" t="s">
        <v>107</v>
      </c>
      <c r="J941" s="448" t="s">
        <v>172</v>
      </c>
      <c r="K941" s="451">
        <v>46248</v>
      </c>
      <c r="L941" s="448" t="s">
        <v>143</v>
      </c>
      <c r="M941" s="448" t="s">
        <v>3324</v>
      </c>
    </row>
    <row r="942" spans="1:13" ht="56">
      <c r="A942" s="448">
        <v>941</v>
      </c>
      <c r="B942" s="448" t="s">
        <v>3083</v>
      </c>
      <c r="C942" s="448" t="s">
        <v>1724</v>
      </c>
      <c r="D942" s="448" t="s">
        <v>4286</v>
      </c>
      <c r="E942" s="448">
        <v>100</v>
      </c>
      <c r="F942" s="448" t="s">
        <v>860</v>
      </c>
      <c r="G942" s="448" t="s">
        <v>4287</v>
      </c>
      <c r="H942" s="449">
        <v>1200</v>
      </c>
      <c r="I942" s="448" t="s">
        <v>107</v>
      </c>
      <c r="J942" s="448" t="s">
        <v>172</v>
      </c>
      <c r="K942" s="451">
        <v>46248</v>
      </c>
      <c r="L942" s="448" t="s">
        <v>143</v>
      </c>
      <c r="M942" s="448" t="s">
        <v>3324</v>
      </c>
    </row>
    <row r="943" spans="1:13" ht="56">
      <c r="A943" s="448">
        <v>942</v>
      </c>
      <c r="B943" s="448" t="s">
        <v>4339</v>
      </c>
      <c r="C943" s="448" t="s">
        <v>1724</v>
      </c>
      <c r="D943" s="448" t="s">
        <v>4286</v>
      </c>
      <c r="E943" s="448">
        <v>500</v>
      </c>
      <c r="F943" s="448" t="s">
        <v>860</v>
      </c>
      <c r="G943" s="448" t="s">
        <v>4287</v>
      </c>
      <c r="H943" s="449">
        <v>6950</v>
      </c>
      <c r="I943" s="448" t="s">
        <v>107</v>
      </c>
      <c r="J943" s="448" t="s">
        <v>172</v>
      </c>
      <c r="K943" s="451">
        <v>46248</v>
      </c>
      <c r="L943" s="448" t="s">
        <v>143</v>
      </c>
      <c r="M943" s="448" t="s">
        <v>3324</v>
      </c>
    </row>
    <row r="944" spans="1:13" ht="56">
      <c r="A944" s="448">
        <v>943</v>
      </c>
      <c r="B944" s="448" t="s">
        <v>4340</v>
      </c>
      <c r="C944" s="448" t="s">
        <v>1724</v>
      </c>
      <c r="D944" s="448" t="s">
        <v>4286</v>
      </c>
      <c r="E944" s="448">
        <v>30</v>
      </c>
      <c r="F944" s="448" t="s">
        <v>860</v>
      </c>
      <c r="G944" s="448" t="s">
        <v>4287</v>
      </c>
      <c r="H944" s="449">
        <v>71.400000000000006</v>
      </c>
      <c r="I944" s="448" t="s">
        <v>107</v>
      </c>
      <c r="J944" s="448" t="s">
        <v>172</v>
      </c>
      <c r="K944" s="451">
        <v>46248</v>
      </c>
      <c r="L944" s="448" t="s">
        <v>143</v>
      </c>
      <c r="M944" s="448" t="s">
        <v>3324</v>
      </c>
    </row>
    <row r="945" spans="1:13" ht="56">
      <c r="A945" s="448">
        <v>944</v>
      </c>
      <c r="B945" s="448" t="s">
        <v>4341</v>
      </c>
      <c r="C945" s="448" t="s">
        <v>1724</v>
      </c>
      <c r="D945" s="448" t="s">
        <v>4286</v>
      </c>
      <c r="E945" s="448">
        <v>50</v>
      </c>
      <c r="F945" s="448" t="s">
        <v>501</v>
      </c>
      <c r="G945" s="448" t="s">
        <v>4287</v>
      </c>
      <c r="H945" s="449">
        <v>1200</v>
      </c>
      <c r="I945" s="448" t="s">
        <v>107</v>
      </c>
      <c r="J945" s="448" t="s">
        <v>172</v>
      </c>
      <c r="K945" s="451">
        <v>46248</v>
      </c>
      <c r="L945" s="448" t="s">
        <v>143</v>
      </c>
      <c r="M945" s="448" t="s">
        <v>3324</v>
      </c>
    </row>
    <row r="946" spans="1:13" ht="56">
      <c r="A946" s="448">
        <v>945</v>
      </c>
      <c r="B946" s="448" t="s">
        <v>4342</v>
      </c>
      <c r="C946" s="448" t="s">
        <v>1724</v>
      </c>
      <c r="D946" s="448" t="s">
        <v>4286</v>
      </c>
      <c r="E946" s="448">
        <v>10</v>
      </c>
      <c r="F946" s="448" t="s">
        <v>1263</v>
      </c>
      <c r="G946" s="448" t="s">
        <v>4287</v>
      </c>
      <c r="H946" s="449">
        <v>235</v>
      </c>
      <c r="I946" s="448" t="s">
        <v>107</v>
      </c>
      <c r="J946" s="448" t="s">
        <v>172</v>
      </c>
      <c r="K946" s="451">
        <v>46248</v>
      </c>
      <c r="L946" s="448" t="s">
        <v>143</v>
      </c>
      <c r="M946" s="448" t="s">
        <v>3324</v>
      </c>
    </row>
    <row r="947" spans="1:13" ht="56">
      <c r="A947" s="448">
        <v>946</v>
      </c>
      <c r="B947" s="448" t="s">
        <v>4343</v>
      </c>
      <c r="C947" s="448" t="s">
        <v>1724</v>
      </c>
      <c r="D947" s="448" t="s">
        <v>4286</v>
      </c>
      <c r="E947" s="448">
        <v>20</v>
      </c>
      <c r="F947" s="448" t="s">
        <v>1263</v>
      </c>
      <c r="G947" s="448" t="s">
        <v>4287</v>
      </c>
      <c r="H947" s="449">
        <v>400</v>
      </c>
      <c r="I947" s="448" t="s">
        <v>107</v>
      </c>
      <c r="J947" s="448" t="s">
        <v>172</v>
      </c>
      <c r="K947" s="451">
        <v>46248</v>
      </c>
      <c r="L947" s="448" t="s">
        <v>143</v>
      </c>
      <c r="M947" s="448" t="s">
        <v>3324</v>
      </c>
    </row>
    <row r="948" spans="1:13" ht="56">
      <c r="A948" s="448">
        <v>947</v>
      </c>
      <c r="B948" s="448" t="s">
        <v>4344</v>
      </c>
      <c r="C948" s="448" t="s">
        <v>1724</v>
      </c>
      <c r="D948" s="448" t="s">
        <v>4286</v>
      </c>
      <c r="E948" s="448">
        <v>100</v>
      </c>
      <c r="F948" s="448" t="s">
        <v>860</v>
      </c>
      <c r="G948" s="448" t="s">
        <v>4287</v>
      </c>
      <c r="H948" s="449">
        <v>270</v>
      </c>
      <c r="I948" s="448" t="s">
        <v>107</v>
      </c>
      <c r="J948" s="448" t="s">
        <v>172</v>
      </c>
      <c r="K948" s="451">
        <v>46248</v>
      </c>
      <c r="L948" s="448" t="s">
        <v>143</v>
      </c>
      <c r="M948" s="448" t="s">
        <v>3324</v>
      </c>
    </row>
    <row r="949" spans="1:13" ht="56">
      <c r="A949" s="448">
        <v>948</v>
      </c>
      <c r="B949" s="448" t="s">
        <v>4345</v>
      </c>
      <c r="C949" s="448" t="s">
        <v>1724</v>
      </c>
      <c r="D949" s="448" t="s">
        <v>4286</v>
      </c>
      <c r="E949" s="448">
        <v>50</v>
      </c>
      <c r="F949" s="448" t="s">
        <v>1728</v>
      </c>
      <c r="G949" s="448" t="s">
        <v>4287</v>
      </c>
      <c r="H949" s="449">
        <v>385</v>
      </c>
      <c r="I949" s="448" t="s">
        <v>107</v>
      </c>
      <c r="J949" s="448" t="s">
        <v>172</v>
      </c>
      <c r="K949" s="451">
        <v>46248</v>
      </c>
      <c r="L949" s="448" t="s">
        <v>143</v>
      </c>
      <c r="M949" s="448" t="s">
        <v>3324</v>
      </c>
    </row>
    <row r="950" spans="1:13" ht="56">
      <c r="A950" s="448">
        <v>949</v>
      </c>
      <c r="B950" s="448" t="s">
        <v>4346</v>
      </c>
      <c r="C950" s="448" t="s">
        <v>1724</v>
      </c>
      <c r="D950" s="448" t="s">
        <v>4286</v>
      </c>
      <c r="E950" s="448">
        <v>200</v>
      </c>
      <c r="F950" s="448" t="s">
        <v>1263</v>
      </c>
      <c r="G950" s="448" t="s">
        <v>4287</v>
      </c>
      <c r="H950" s="449">
        <v>9000</v>
      </c>
      <c r="I950" s="448" t="s">
        <v>107</v>
      </c>
      <c r="J950" s="448" t="s">
        <v>172</v>
      </c>
      <c r="K950" s="451">
        <v>46248</v>
      </c>
      <c r="L950" s="448" t="s">
        <v>143</v>
      </c>
      <c r="M950" s="448" t="s">
        <v>3324</v>
      </c>
    </row>
    <row r="951" spans="1:13" ht="56">
      <c r="A951" s="448">
        <v>950</v>
      </c>
      <c r="B951" s="448" t="s">
        <v>4347</v>
      </c>
      <c r="C951" s="448" t="s">
        <v>1724</v>
      </c>
      <c r="D951" s="448" t="s">
        <v>4286</v>
      </c>
      <c r="E951" s="448">
        <v>100</v>
      </c>
      <c r="F951" s="448" t="s">
        <v>1263</v>
      </c>
      <c r="G951" s="448" t="s">
        <v>4287</v>
      </c>
      <c r="H951" s="449">
        <v>4000</v>
      </c>
      <c r="I951" s="448" t="s">
        <v>107</v>
      </c>
      <c r="J951" s="448" t="s">
        <v>172</v>
      </c>
      <c r="K951" s="451">
        <v>46248</v>
      </c>
      <c r="L951" s="448" t="s">
        <v>143</v>
      </c>
      <c r="M951" s="448" t="s">
        <v>3324</v>
      </c>
    </row>
    <row r="952" spans="1:13" ht="56">
      <c r="A952" s="448">
        <v>951</v>
      </c>
      <c r="B952" s="448" t="s">
        <v>2005</v>
      </c>
      <c r="C952" s="448" t="s">
        <v>1724</v>
      </c>
      <c r="D952" s="448" t="s">
        <v>4286</v>
      </c>
      <c r="E952" s="448">
        <v>3000</v>
      </c>
      <c r="F952" s="448" t="s">
        <v>571</v>
      </c>
      <c r="G952" s="448" t="s">
        <v>4287</v>
      </c>
      <c r="H952" s="449">
        <v>14640</v>
      </c>
      <c r="I952" s="448" t="s">
        <v>107</v>
      </c>
      <c r="J952" s="448" t="s">
        <v>172</v>
      </c>
      <c r="K952" s="451">
        <v>46248</v>
      </c>
      <c r="L952" s="448" t="s">
        <v>143</v>
      </c>
      <c r="M952" s="448" t="s">
        <v>3324</v>
      </c>
    </row>
    <row r="953" spans="1:13" ht="56">
      <c r="A953" s="448">
        <v>952</v>
      </c>
      <c r="B953" s="448" t="s">
        <v>2006</v>
      </c>
      <c r="C953" s="448" t="s">
        <v>1724</v>
      </c>
      <c r="D953" s="448" t="s">
        <v>4286</v>
      </c>
      <c r="E953" s="448">
        <v>300</v>
      </c>
      <c r="F953" s="448" t="s">
        <v>571</v>
      </c>
      <c r="G953" s="448" t="s">
        <v>4287</v>
      </c>
      <c r="H953" s="449">
        <v>840</v>
      </c>
      <c r="I953" s="448" t="s">
        <v>107</v>
      </c>
      <c r="J953" s="448" t="s">
        <v>172</v>
      </c>
      <c r="K953" s="451">
        <v>46248</v>
      </c>
      <c r="L953" s="448" t="s">
        <v>143</v>
      </c>
      <c r="M953" s="448" t="s">
        <v>3324</v>
      </c>
    </row>
    <row r="954" spans="1:13" ht="56">
      <c r="A954" s="448">
        <v>953</v>
      </c>
      <c r="B954" s="448" t="s">
        <v>4348</v>
      </c>
      <c r="C954" s="448" t="s">
        <v>1724</v>
      </c>
      <c r="D954" s="448" t="s">
        <v>4286</v>
      </c>
      <c r="E954" s="448">
        <v>20</v>
      </c>
      <c r="F954" s="448" t="s">
        <v>1245</v>
      </c>
      <c r="G954" s="448" t="s">
        <v>4287</v>
      </c>
      <c r="H954" s="449">
        <v>116</v>
      </c>
      <c r="I954" s="448" t="s">
        <v>107</v>
      </c>
      <c r="J954" s="448" t="s">
        <v>172</v>
      </c>
      <c r="K954" s="451">
        <v>46248</v>
      </c>
      <c r="L954" s="448" t="s">
        <v>143</v>
      </c>
      <c r="M954" s="448" t="s">
        <v>3324</v>
      </c>
    </row>
    <row r="955" spans="1:13" ht="56">
      <c r="A955" s="448">
        <v>954</v>
      </c>
      <c r="B955" s="448" t="s">
        <v>4349</v>
      </c>
      <c r="C955" s="448" t="s">
        <v>1724</v>
      </c>
      <c r="D955" s="448" t="s">
        <v>4286</v>
      </c>
      <c r="E955" s="448">
        <v>500</v>
      </c>
      <c r="F955" s="448" t="s">
        <v>1245</v>
      </c>
      <c r="G955" s="448" t="s">
        <v>4287</v>
      </c>
      <c r="H955" s="449">
        <v>800</v>
      </c>
      <c r="I955" s="448" t="s">
        <v>107</v>
      </c>
      <c r="J955" s="448" t="s">
        <v>172</v>
      </c>
      <c r="K955" s="451">
        <v>46248</v>
      </c>
      <c r="L955" s="448" t="s">
        <v>143</v>
      </c>
      <c r="M955" s="448" t="s">
        <v>3324</v>
      </c>
    </row>
    <row r="956" spans="1:13" ht="56">
      <c r="A956" s="448">
        <v>955</v>
      </c>
      <c r="B956" s="448" t="s">
        <v>4350</v>
      </c>
      <c r="C956" s="448" t="s">
        <v>1724</v>
      </c>
      <c r="D956" s="448" t="s">
        <v>4286</v>
      </c>
      <c r="E956" s="448">
        <v>1200</v>
      </c>
      <c r="F956" s="448" t="s">
        <v>571</v>
      </c>
      <c r="G956" s="448" t="s">
        <v>4287</v>
      </c>
      <c r="H956" s="449">
        <v>21600</v>
      </c>
      <c r="I956" s="448" t="s">
        <v>107</v>
      </c>
      <c r="J956" s="448" t="s">
        <v>172</v>
      </c>
      <c r="K956" s="451">
        <v>46248</v>
      </c>
      <c r="L956" s="448" t="s">
        <v>143</v>
      </c>
      <c r="M956" s="448" t="s">
        <v>3324</v>
      </c>
    </row>
    <row r="957" spans="1:13" ht="56">
      <c r="A957" s="448">
        <v>956</v>
      </c>
      <c r="B957" s="448" t="s">
        <v>4351</v>
      </c>
      <c r="C957" s="448" t="s">
        <v>1724</v>
      </c>
      <c r="D957" s="448" t="s">
        <v>4286</v>
      </c>
      <c r="E957" s="448">
        <v>50</v>
      </c>
      <c r="F957" s="448" t="s">
        <v>4352</v>
      </c>
      <c r="G957" s="448" t="s">
        <v>4287</v>
      </c>
      <c r="H957" s="449">
        <v>6100</v>
      </c>
      <c r="I957" s="448" t="s">
        <v>107</v>
      </c>
      <c r="J957" s="448" t="s">
        <v>172</v>
      </c>
      <c r="K957" s="451">
        <v>46248</v>
      </c>
      <c r="L957" s="448" t="s">
        <v>143</v>
      </c>
      <c r="M957" s="448" t="s">
        <v>3324</v>
      </c>
    </row>
    <row r="958" spans="1:13" ht="56">
      <c r="A958" s="448">
        <v>957</v>
      </c>
      <c r="B958" s="448" t="s">
        <v>4353</v>
      </c>
      <c r="C958" s="448" t="s">
        <v>1724</v>
      </c>
      <c r="D958" s="448" t="s">
        <v>4286</v>
      </c>
      <c r="E958" s="448">
        <v>38</v>
      </c>
      <c r="F958" s="448" t="s">
        <v>4352</v>
      </c>
      <c r="G958" s="448" t="s">
        <v>4287</v>
      </c>
      <c r="H958" s="449">
        <v>722</v>
      </c>
      <c r="I958" s="448" t="s">
        <v>107</v>
      </c>
      <c r="J958" s="448" t="s">
        <v>172</v>
      </c>
      <c r="K958" s="451">
        <v>46248</v>
      </c>
      <c r="L958" s="448" t="s">
        <v>143</v>
      </c>
      <c r="M958" s="448" t="s">
        <v>3324</v>
      </c>
    </row>
    <row r="959" spans="1:13" ht="56">
      <c r="A959" s="448">
        <v>958</v>
      </c>
      <c r="B959" s="448" t="s">
        <v>4354</v>
      </c>
      <c r="C959" s="448" t="s">
        <v>1724</v>
      </c>
      <c r="D959" s="448" t="s">
        <v>4286</v>
      </c>
      <c r="E959" s="448">
        <v>50</v>
      </c>
      <c r="F959" s="448" t="s">
        <v>4352</v>
      </c>
      <c r="G959" s="448" t="s">
        <v>4287</v>
      </c>
      <c r="H959" s="449">
        <v>7750</v>
      </c>
      <c r="I959" s="448" t="s">
        <v>107</v>
      </c>
      <c r="J959" s="448" t="s">
        <v>172</v>
      </c>
      <c r="K959" s="451">
        <v>46248</v>
      </c>
      <c r="L959" s="448" t="s">
        <v>143</v>
      </c>
      <c r="M959" s="448" t="s">
        <v>3324</v>
      </c>
    </row>
    <row r="960" spans="1:13" ht="56">
      <c r="A960" s="448">
        <v>959</v>
      </c>
      <c r="B960" s="448" t="s">
        <v>4355</v>
      </c>
      <c r="C960" s="448" t="s">
        <v>1724</v>
      </c>
      <c r="D960" s="448" t="s">
        <v>4286</v>
      </c>
      <c r="E960" s="448">
        <v>50</v>
      </c>
      <c r="F960" s="448" t="s">
        <v>4352</v>
      </c>
      <c r="G960" s="448" t="s">
        <v>4287</v>
      </c>
      <c r="H960" s="449">
        <v>1250</v>
      </c>
      <c r="I960" s="448" t="s">
        <v>107</v>
      </c>
      <c r="J960" s="448" t="s">
        <v>172</v>
      </c>
      <c r="K960" s="451">
        <v>46248</v>
      </c>
      <c r="L960" s="448" t="s">
        <v>143</v>
      </c>
      <c r="M960" s="448" t="s">
        <v>3324</v>
      </c>
    </row>
    <row r="961" spans="1:13" ht="56">
      <c r="A961" s="448">
        <v>960</v>
      </c>
      <c r="B961" s="448" t="s">
        <v>4356</v>
      </c>
      <c r="C961" s="448" t="s">
        <v>1724</v>
      </c>
      <c r="D961" s="448" t="s">
        <v>4286</v>
      </c>
      <c r="E961" s="448">
        <v>50</v>
      </c>
      <c r="F961" s="448" t="s">
        <v>4352</v>
      </c>
      <c r="G961" s="448" t="s">
        <v>4287</v>
      </c>
      <c r="H961" s="449">
        <v>2750</v>
      </c>
      <c r="I961" s="448" t="s">
        <v>107</v>
      </c>
      <c r="J961" s="448" t="s">
        <v>172</v>
      </c>
      <c r="K961" s="451">
        <v>46248</v>
      </c>
      <c r="L961" s="448" t="s">
        <v>143</v>
      </c>
      <c r="M961" s="448" t="s">
        <v>3324</v>
      </c>
    </row>
    <row r="962" spans="1:13" ht="42">
      <c r="A962" s="448">
        <v>961</v>
      </c>
      <c r="B962" s="448" t="s">
        <v>4357</v>
      </c>
      <c r="C962" s="448" t="s">
        <v>3452</v>
      </c>
      <c r="D962" s="448" t="s">
        <v>4143</v>
      </c>
      <c r="E962" s="448">
        <v>312</v>
      </c>
      <c r="F962" s="448" t="s">
        <v>860</v>
      </c>
      <c r="G962" s="448" t="s">
        <v>4358</v>
      </c>
      <c r="H962" s="449">
        <v>21047.52</v>
      </c>
      <c r="I962" s="448" t="s">
        <v>143</v>
      </c>
      <c r="J962" s="448" t="s">
        <v>48</v>
      </c>
      <c r="K962" s="451">
        <v>46264</v>
      </c>
      <c r="L962" s="448" t="s">
        <v>4359</v>
      </c>
      <c r="M962" s="448" t="s">
        <v>3324</v>
      </c>
    </row>
    <row r="963" spans="1:13" ht="42">
      <c r="A963" s="448">
        <v>962</v>
      </c>
      <c r="B963" s="448" t="s">
        <v>4360</v>
      </c>
      <c r="C963" s="448" t="s">
        <v>3452</v>
      </c>
      <c r="D963" s="448" t="s">
        <v>4143</v>
      </c>
      <c r="E963" s="448">
        <v>48</v>
      </c>
      <c r="F963" s="448" t="s">
        <v>860</v>
      </c>
      <c r="G963" s="448" t="s">
        <v>4358</v>
      </c>
      <c r="H963" s="449">
        <v>13132.08</v>
      </c>
      <c r="I963" s="448" t="s">
        <v>143</v>
      </c>
      <c r="J963" s="448" t="s">
        <v>48</v>
      </c>
      <c r="K963" s="451">
        <v>46264</v>
      </c>
      <c r="L963" s="448" t="s">
        <v>4359</v>
      </c>
      <c r="M963" s="448" t="s">
        <v>3324</v>
      </c>
    </row>
    <row r="964" spans="1:13" ht="42">
      <c r="A964" s="448">
        <v>963</v>
      </c>
      <c r="B964" s="448" t="s">
        <v>4361</v>
      </c>
      <c r="C964" s="448" t="s">
        <v>3452</v>
      </c>
      <c r="D964" s="448" t="s">
        <v>4143</v>
      </c>
      <c r="E964" s="448">
        <v>312</v>
      </c>
      <c r="F964" s="448" t="s">
        <v>860</v>
      </c>
      <c r="G964" s="448" t="s">
        <v>4358</v>
      </c>
      <c r="H964" s="449">
        <v>30310.080000000002</v>
      </c>
      <c r="I964" s="448" t="s">
        <v>143</v>
      </c>
      <c r="J964" s="448" t="s">
        <v>48</v>
      </c>
      <c r="K964" s="451">
        <v>46264</v>
      </c>
      <c r="L964" s="448" t="s">
        <v>4359</v>
      </c>
      <c r="M964" s="448" t="s">
        <v>3324</v>
      </c>
    </row>
    <row r="965" spans="1:13" ht="84">
      <c r="A965" s="448">
        <v>964</v>
      </c>
      <c r="B965" s="448" t="s">
        <v>4362</v>
      </c>
      <c r="C965" s="448" t="s">
        <v>1724</v>
      </c>
      <c r="D965" s="448" t="s">
        <v>3646</v>
      </c>
      <c r="E965" s="448">
        <v>750</v>
      </c>
      <c r="F965" s="448" t="s">
        <v>4363</v>
      </c>
      <c r="G965" s="448" t="s">
        <v>3578</v>
      </c>
      <c r="H965" s="449">
        <v>1455</v>
      </c>
      <c r="I965" s="448" t="s">
        <v>107</v>
      </c>
      <c r="J965" s="448" t="s">
        <v>48</v>
      </c>
      <c r="K965" s="451">
        <v>46266</v>
      </c>
      <c r="L965" s="448" t="s">
        <v>143</v>
      </c>
      <c r="M965" s="448" t="s">
        <v>3324</v>
      </c>
    </row>
    <row r="966" spans="1:13" ht="84">
      <c r="A966" s="448">
        <v>965</v>
      </c>
      <c r="B966" s="448" t="s">
        <v>4364</v>
      </c>
      <c r="C966" s="448" t="s">
        <v>1724</v>
      </c>
      <c r="D966" s="448" t="s">
        <v>3646</v>
      </c>
      <c r="E966" s="448">
        <v>1000</v>
      </c>
      <c r="F966" s="448" t="s">
        <v>4363</v>
      </c>
      <c r="G966" s="448" t="s">
        <v>3578</v>
      </c>
      <c r="H966" s="449">
        <v>1780</v>
      </c>
      <c r="I966" s="448" t="s">
        <v>107</v>
      </c>
      <c r="J966" s="448" t="s">
        <v>48</v>
      </c>
      <c r="K966" s="451">
        <v>46266</v>
      </c>
      <c r="L966" s="448" t="s">
        <v>143</v>
      </c>
      <c r="M966" s="448" t="s">
        <v>3324</v>
      </c>
    </row>
    <row r="967" spans="1:13" ht="84">
      <c r="A967" s="448">
        <v>966</v>
      </c>
      <c r="B967" s="448" t="s">
        <v>4365</v>
      </c>
      <c r="C967" s="448" t="s">
        <v>1724</v>
      </c>
      <c r="D967" s="448" t="s">
        <v>3646</v>
      </c>
      <c r="E967" s="448">
        <v>1500</v>
      </c>
      <c r="F967" s="448" t="s">
        <v>4363</v>
      </c>
      <c r="G967" s="448" t="s">
        <v>3578</v>
      </c>
      <c r="H967" s="449">
        <v>3600</v>
      </c>
      <c r="I967" s="448" t="s">
        <v>107</v>
      </c>
      <c r="J967" s="448" t="s">
        <v>48</v>
      </c>
      <c r="K967" s="451">
        <v>46266</v>
      </c>
      <c r="L967" s="448" t="s">
        <v>143</v>
      </c>
      <c r="M967" s="448" t="s">
        <v>3324</v>
      </c>
    </row>
    <row r="968" spans="1:13" ht="84">
      <c r="A968" s="448">
        <v>967</v>
      </c>
      <c r="B968" s="448" t="s">
        <v>4366</v>
      </c>
      <c r="C968" s="448" t="s">
        <v>1724</v>
      </c>
      <c r="D968" s="448" t="s">
        <v>3646</v>
      </c>
      <c r="E968" s="448">
        <v>5000</v>
      </c>
      <c r="F968" s="448" t="s">
        <v>4363</v>
      </c>
      <c r="G968" s="448" t="s">
        <v>3578</v>
      </c>
      <c r="H968" s="449">
        <v>200</v>
      </c>
      <c r="I968" s="448" t="s">
        <v>107</v>
      </c>
      <c r="J968" s="448" t="s">
        <v>48</v>
      </c>
      <c r="K968" s="451">
        <v>46266</v>
      </c>
      <c r="L968" s="448" t="s">
        <v>143</v>
      </c>
      <c r="M968" s="448" t="s">
        <v>3324</v>
      </c>
    </row>
    <row r="969" spans="1:13" ht="84">
      <c r="A969" s="448">
        <v>968</v>
      </c>
      <c r="B969" s="448" t="s">
        <v>4367</v>
      </c>
      <c r="C969" s="448" t="s">
        <v>1724</v>
      </c>
      <c r="D969" s="448" t="s">
        <v>3646</v>
      </c>
      <c r="E969" s="448">
        <v>8000</v>
      </c>
      <c r="F969" s="448" t="s">
        <v>4363</v>
      </c>
      <c r="G969" s="448" t="s">
        <v>3578</v>
      </c>
      <c r="H969" s="449">
        <v>720</v>
      </c>
      <c r="I969" s="448" t="s">
        <v>107</v>
      </c>
      <c r="J969" s="448" t="s">
        <v>48</v>
      </c>
      <c r="K969" s="451">
        <v>46266</v>
      </c>
      <c r="L969" s="448" t="s">
        <v>143</v>
      </c>
      <c r="M969" s="448" t="s">
        <v>3324</v>
      </c>
    </row>
    <row r="970" spans="1:13" ht="84">
      <c r="A970" s="448">
        <v>969</v>
      </c>
      <c r="B970" s="448" t="s">
        <v>4368</v>
      </c>
      <c r="C970" s="448" t="s">
        <v>1724</v>
      </c>
      <c r="D970" s="448" t="s">
        <v>3646</v>
      </c>
      <c r="E970" s="448">
        <v>4000</v>
      </c>
      <c r="F970" s="448" t="s">
        <v>4363</v>
      </c>
      <c r="G970" s="448" t="s">
        <v>3578</v>
      </c>
      <c r="H970" s="449">
        <v>800</v>
      </c>
      <c r="I970" s="448" t="s">
        <v>107</v>
      </c>
      <c r="J970" s="448" t="s">
        <v>48</v>
      </c>
      <c r="K970" s="451">
        <v>46266</v>
      </c>
      <c r="L970" s="448" t="s">
        <v>143</v>
      </c>
      <c r="M970" s="448" t="s">
        <v>3324</v>
      </c>
    </row>
    <row r="971" spans="1:13" ht="84">
      <c r="A971" s="448">
        <v>970</v>
      </c>
      <c r="B971" s="448" t="s">
        <v>4369</v>
      </c>
      <c r="C971" s="448" t="s">
        <v>1724</v>
      </c>
      <c r="D971" s="448" t="s">
        <v>3646</v>
      </c>
      <c r="E971" s="448">
        <v>3000</v>
      </c>
      <c r="F971" s="448" t="s">
        <v>4363</v>
      </c>
      <c r="G971" s="448" t="s">
        <v>3578</v>
      </c>
      <c r="H971" s="449">
        <v>300</v>
      </c>
      <c r="I971" s="448" t="s">
        <v>107</v>
      </c>
      <c r="J971" s="448" t="s">
        <v>48</v>
      </c>
      <c r="K971" s="451">
        <v>46266</v>
      </c>
      <c r="L971" s="448" t="s">
        <v>143</v>
      </c>
      <c r="M971" s="448" t="s">
        <v>3324</v>
      </c>
    </row>
    <row r="972" spans="1:13" ht="84">
      <c r="A972" s="448">
        <v>971</v>
      </c>
      <c r="B972" s="448" t="s">
        <v>4370</v>
      </c>
      <c r="C972" s="448" t="s">
        <v>1724</v>
      </c>
      <c r="D972" s="448" t="s">
        <v>3646</v>
      </c>
      <c r="E972" s="448">
        <v>3000</v>
      </c>
      <c r="F972" s="448" t="s">
        <v>4363</v>
      </c>
      <c r="G972" s="448" t="s">
        <v>3578</v>
      </c>
      <c r="H972" s="449">
        <v>360</v>
      </c>
      <c r="I972" s="448" t="s">
        <v>107</v>
      </c>
      <c r="J972" s="448" t="s">
        <v>48</v>
      </c>
      <c r="K972" s="451">
        <v>46266</v>
      </c>
      <c r="L972" s="448" t="s">
        <v>143</v>
      </c>
      <c r="M972" s="448" t="s">
        <v>3324</v>
      </c>
    </row>
    <row r="973" spans="1:13" ht="84">
      <c r="A973" s="448">
        <v>972</v>
      </c>
      <c r="B973" s="448" t="s">
        <v>4371</v>
      </c>
      <c r="C973" s="448" t="s">
        <v>1724</v>
      </c>
      <c r="D973" s="448" t="s">
        <v>3646</v>
      </c>
      <c r="E973" s="448">
        <v>4000</v>
      </c>
      <c r="F973" s="448" t="s">
        <v>4363</v>
      </c>
      <c r="G973" s="448" t="s">
        <v>3578</v>
      </c>
      <c r="H973" s="449">
        <v>1560</v>
      </c>
      <c r="I973" s="448" t="s">
        <v>107</v>
      </c>
      <c r="J973" s="448" t="s">
        <v>48</v>
      </c>
      <c r="K973" s="451">
        <v>46266</v>
      </c>
      <c r="L973" s="448" t="s">
        <v>143</v>
      </c>
      <c r="M973" s="448" t="s">
        <v>3324</v>
      </c>
    </row>
    <row r="974" spans="1:13" ht="84">
      <c r="A974" s="448">
        <v>973</v>
      </c>
      <c r="B974" s="448" t="s">
        <v>4372</v>
      </c>
      <c r="C974" s="448" t="s">
        <v>1724</v>
      </c>
      <c r="D974" s="448" t="s">
        <v>3646</v>
      </c>
      <c r="E974" s="448">
        <v>18000</v>
      </c>
      <c r="F974" s="448" t="s">
        <v>4363</v>
      </c>
      <c r="G974" s="448" t="s">
        <v>3578</v>
      </c>
      <c r="H974" s="449">
        <v>1980</v>
      </c>
      <c r="I974" s="448" t="s">
        <v>107</v>
      </c>
      <c r="J974" s="448" t="s">
        <v>48</v>
      </c>
      <c r="K974" s="451">
        <v>46266</v>
      </c>
      <c r="L974" s="448" t="s">
        <v>143</v>
      </c>
      <c r="M974" s="448" t="s">
        <v>3324</v>
      </c>
    </row>
    <row r="975" spans="1:13" ht="84">
      <c r="A975" s="448">
        <v>974</v>
      </c>
      <c r="B975" s="448" t="s">
        <v>4373</v>
      </c>
      <c r="C975" s="448" t="s">
        <v>1724</v>
      </c>
      <c r="D975" s="448" t="s">
        <v>3646</v>
      </c>
      <c r="E975" s="448">
        <v>3000</v>
      </c>
      <c r="F975" s="448" t="s">
        <v>4363</v>
      </c>
      <c r="G975" s="448" t="s">
        <v>3578</v>
      </c>
      <c r="H975" s="449">
        <v>360</v>
      </c>
      <c r="I975" s="448" t="s">
        <v>107</v>
      </c>
      <c r="J975" s="448" t="s">
        <v>48</v>
      </c>
      <c r="K975" s="451">
        <v>46266</v>
      </c>
      <c r="L975" s="448" t="s">
        <v>143</v>
      </c>
      <c r="M975" s="448" t="s">
        <v>3324</v>
      </c>
    </row>
    <row r="976" spans="1:13" ht="84">
      <c r="A976" s="448">
        <v>975</v>
      </c>
      <c r="B976" s="448" t="s">
        <v>4374</v>
      </c>
      <c r="C976" s="448" t="s">
        <v>1724</v>
      </c>
      <c r="D976" s="448" t="s">
        <v>3646</v>
      </c>
      <c r="E976" s="448">
        <v>8000</v>
      </c>
      <c r="F976" s="448" t="s">
        <v>4363</v>
      </c>
      <c r="G976" s="448" t="s">
        <v>3578</v>
      </c>
      <c r="H976" s="449">
        <v>2000</v>
      </c>
      <c r="I976" s="448" t="s">
        <v>107</v>
      </c>
      <c r="J976" s="448" t="s">
        <v>48</v>
      </c>
      <c r="K976" s="451">
        <v>46266</v>
      </c>
      <c r="L976" s="448" t="s">
        <v>143</v>
      </c>
      <c r="M976" s="448" t="s">
        <v>3324</v>
      </c>
    </row>
    <row r="977" spans="1:13" ht="84">
      <c r="A977" s="448">
        <v>976</v>
      </c>
      <c r="B977" s="448" t="s">
        <v>4375</v>
      </c>
      <c r="C977" s="448" t="s">
        <v>1724</v>
      </c>
      <c r="D977" s="448" t="s">
        <v>3646</v>
      </c>
      <c r="E977" s="448">
        <v>15000</v>
      </c>
      <c r="F977" s="448" t="s">
        <v>4363</v>
      </c>
      <c r="G977" s="448" t="s">
        <v>3578</v>
      </c>
      <c r="H977" s="449">
        <v>5850</v>
      </c>
      <c r="I977" s="448" t="s">
        <v>107</v>
      </c>
      <c r="J977" s="448" t="s">
        <v>48</v>
      </c>
      <c r="K977" s="451">
        <v>46266</v>
      </c>
      <c r="L977" s="448" t="s">
        <v>143</v>
      </c>
      <c r="M977" s="448" t="s">
        <v>3324</v>
      </c>
    </row>
    <row r="978" spans="1:13" ht="84">
      <c r="A978" s="448">
        <v>977</v>
      </c>
      <c r="B978" s="448" t="s">
        <v>4376</v>
      </c>
      <c r="C978" s="448" t="s">
        <v>1724</v>
      </c>
      <c r="D978" s="448" t="s">
        <v>3646</v>
      </c>
      <c r="E978" s="448">
        <v>1500</v>
      </c>
      <c r="F978" s="448" t="s">
        <v>4363</v>
      </c>
      <c r="G978" s="448" t="s">
        <v>3578</v>
      </c>
      <c r="H978" s="449">
        <v>1575</v>
      </c>
      <c r="I978" s="448" t="s">
        <v>107</v>
      </c>
      <c r="J978" s="448" t="s">
        <v>48</v>
      </c>
      <c r="K978" s="451">
        <v>46266</v>
      </c>
      <c r="L978" s="448" t="s">
        <v>143</v>
      </c>
      <c r="M978" s="448" t="s">
        <v>3324</v>
      </c>
    </row>
    <row r="979" spans="1:13" ht="84">
      <c r="A979" s="448">
        <v>978</v>
      </c>
      <c r="B979" s="448" t="s">
        <v>4377</v>
      </c>
      <c r="C979" s="448" t="s">
        <v>1724</v>
      </c>
      <c r="D979" s="448" t="s">
        <v>3646</v>
      </c>
      <c r="E979" s="448">
        <v>1000</v>
      </c>
      <c r="F979" s="448" t="s">
        <v>4363</v>
      </c>
      <c r="G979" s="448" t="s">
        <v>3578</v>
      </c>
      <c r="H979" s="449">
        <v>750</v>
      </c>
      <c r="I979" s="448" t="s">
        <v>107</v>
      </c>
      <c r="J979" s="448" t="s">
        <v>48</v>
      </c>
      <c r="K979" s="451">
        <v>46266</v>
      </c>
      <c r="L979" s="448" t="s">
        <v>143</v>
      </c>
      <c r="M979" s="448" t="s">
        <v>3324</v>
      </c>
    </row>
    <row r="980" spans="1:13" ht="84">
      <c r="A980" s="448">
        <v>979</v>
      </c>
      <c r="B980" s="448" t="s">
        <v>4378</v>
      </c>
      <c r="C980" s="448" t="s">
        <v>1724</v>
      </c>
      <c r="D980" s="448" t="s">
        <v>3646</v>
      </c>
      <c r="E980" s="448">
        <v>500</v>
      </c>
      <c r="F980" s="448" t="s">
        <v>4363</v>
      </c>
      <c r="G980" s="448" t="s">
        <v>3578</v>
      </c>
      <c r="H980" s="449">
        <v>1485</v>
      </c>
      <c r="I980" s="448" t="s">
        <v>107</v>
      </c>
      <c r="J980" s="448" t="s">
        <v>48</v>
      </c>
      <c r="K980" s="451">
        <v>46266</v>
      </c>
      <c r="L980" s="448" t="s">
        <v>143</v>
      </c>
      <c r="M980" s="448" t="s">
        <v>3324</v>
      </c>
    </row>
    <row r="981" spans="1:13" ht="84">
      <c r="A981" s="448">
        <v>980</v>
      </c>
      <c r="B981" s="448" t="s">
        <v>4379</v>
      </c>
      <c r="C981" s="448" t="s">
        <v>1724</v>
      </c>
      <c r="D981" s="448" t="s">
        <v>3646</v>
      </c>
      <c r="E981" s="448">
        <v>12000</v>
      </c>
      <c r="F981" s="448" t="s">
        <v>4363</v>
      </c>
      <c r="G981" s="448" t="s">
        <v>3578</v>
      </c>
      <c r="H981" s="449">
        <v>14640</v>
      </c>
      <c r="I981" s="448" t="s">
        <v>107</v>
      </c>
      <c r="J981" s="448" t="s">
        <v>48</v>
      </c>
      <c r="K981" s="451">
        <v>46266</v>
      </c>
      <c r="L981" s="448" t="s">
        <v>143</v>
      </c>
      <c r="M981" s="448" t="s">
        <v>3324</v>
      </c>
    </row>
    <row r="982" spans="1:13" ht="84">
      <c r="A982" s="448">
        <v>981</v>
      </c>
      <c r="B982" s="448" t="s">
        <v>4380</v>
      </c>
      <c r="C982" s="448" t="s">
        <v>1724</v>
      </c>
      <c r="D982" s="448" t="s">
        <v>3646</v>
      </c>
      <c r="E982" s="448">
        <v>11000</v>
      </c>
      <c r="F982" s="448" t="s">
        <v>4363</v>
      </c>
      <c r="G982" s="448" t="s">
        <v>3578</v>
      </c>
      <c r="H982" s="449">
        <v>2970</v>
      </c>
      <c r="I982" s="448" t="s">
        <v>107</v>
      </c>
      <c r="J982" s="448" t="s">
        <v>48</v>
      </c>
      <c r="K982" s="451">
        <v>46266</v>
      </c>
      <c r="L982" s="448" t="s">
        <v>143</v>
      </c>
      <c r="M982" s="448" t="s">
        <v>3324</v>
      </c>
    </row>
    <row r="983" spans="1:13" ht="84">
      <c r="A983" s="448">
        <v>982</v>
      </c>
      <c r="B983" s="448" t="s">
        <v>4381</v>
      </c>
      <c r="C983" s="448" t="s">
        <v>1724</v>
      </c>
      <c r="D983" s="448" t="s">
        <v>3646</v>
      </c>
      <c r="E983" s="448">
        <v>4000</v>
      </c>
      <c r="F983" s="448" t="s">
        <v>4363</v>
      </c>
      <c r="G983" s="448" t="s">
        <v>3578</v>
      </c>
      <c r="H983" s="449">
        <v>1480</v>
      </c>
      <c r="I983" s="448" t="s">
        <v>107</v>
      </c>
      <c r="J983" s="448" t="s">
        <v>48</v>
      </c>
      <c r="K983" s="451">
        <v>46266</v>
      </c>
      <c r="L983" s="448" t="s">
        <v>143</v>
      </c>
      <c r="M983" s="448" t="s">
        <v>3324</v>
      </c>
    </row>
    <row r="984" spans="1:13" ht="84">
      <c r="A984" s="448">
        <v>983</v>
      </c>
      <c r="B984" s="448" t="s">
        <v>4382</v>
      </c>
      <c r="C984" s="448" t="s">
        <v>1724</v>
      </c>
      <c r="D984" s="448" t="s">
        <v>3646</v>
      </c>
      <c r="E984" s="448">
        <v>75000</v>
      </c>
      <c r="F984" s="448" t="s">
        <v>4363</v>
      </c>
      <c r="G984" s="448" t="s">
        <v>3578</v>
      </c>
      <c r="H984" s="449">
        <v>3750</v>
      </c>
      <c r="I984" s="448" t="s">
        <v>107</v>
      </c>
      <c r="J984" s="448" t="s">
        <v>48</v>
      </c>
      <c r="K984" s="451">
        <v>46266</v>
      </c>
      <c r="L984" s="448" t="s">
        <v>143</v>
      </c>
      <c r="M984" s="448" t="s">
        <v>3324</v>
      </c>
    </row>
    <row r="985" spans="1:13" ht="84">
      <c r="A985" s="448">
        <v>984</v>
      </c>
      <c r="B985" s="448" t="s">
        <v>4383</v>
      </c>
      <c r="C985" s="448" t="s">
        <v>1724</v>
      </c>
      <c r="D985" s="448" t="s">
        <v>3646</v>
      </c>
      <c r="E985" s="448">
        <v>2000</v>
      </c>
      <c r="F985" s="448" t="s">
        <v>4363</v>
      </c>
      <c r="G985" s="448" t="s">
        <v>3578</v>
      </c>
      <c r="H985" s="449">
        <v>440</v>
      </c>
      <c r="I985" s="448" t="s">
        <v>107</v>
      </c>
      <c r="J985" s="448" t="s">
        <v>48</v>
      </c>
      <c r="K985" s="451">
        <v>46266</v>
      </c>
      <c r="L985" s="448" t="s">
        <v>143</v>
      </c>
      <c r="M985" s="448" t="s">
        <v>3324</v>
      </c>
    </row>
    <row r="986" spans="1:13" ht="84">
      <c r="A986" s="448">
        <v>985</v>
      </c>
      <c r="B986" s="448" t="s">
        <v>4384</v>
      </c>
      <c r="C986" s="448" t="s">
        <v>1724</v>
      </c>
      <c r="D986" s="448" t="s">
        <v>3646</v>
      </c>
      <c r="E986" s="448">
        <v>20000</v>
      </c>
      <c r="F986" s="448" t="s">
        <v>4385</v>
      </c>
      <c r="G986" s="448" t="s">
        <v>3578</v>
      </c>
      <c r="H986" s="449">
        <v>1000</v>
      </c>
      <c r="I986" s="448" t="s">
        <v>107</v>
      </c>
      <c r="J986" s="448" t="s">
        <v>48</v>
      </c>
      <c r="K986" s="451">
        <v>46266</v>
      </c>
      <c r="L986" s="448" t="s">
        <v>143</v>
      </c>
      <c r="M986" s="448" t="s">
        <v>3324</v>
      </c>
    </row>
    <row r="987" spans="1:13" ht="84">
      <c r="A987" s="448">
        <v>986</v>
      </c>
      <c r="B987" s="448" t="s">
        <v>4386</v>
      </c>
      <c r="C987" s="448" t="s">
        <v>1724</v>
      </c>
      <c r="D987" s="448" t="s">
        <v>3646</v>
      </c>
      <c r="E987" s="448">
        <v>200</v>
      </c>
      <c r="F987" s="448" t="s">
        <v>4363</v>
      </c>
      <c r="G987" s="448" t="s">
        <v>3578</v>
      </c>
      <c r="H987" s="449">
        <v>2400</v>
      </c>
      <c r="I987" s="448" t="s">
        <v>107</v>
      </c>
      <c r="J987" s="448" t="s">
        <v>48</v>
      </c>
      <c r="K987" s="451">
        <v>46266</v>
      </c>
      <c r="L987" s="448" t="s">
        <v>143</v>
      </c>
      <c r="M987" s="448" t="s">
        <v>3324</v>
      </c>
    </row>
    <row r="988" spans="1:13" ht="84">
      <c r="A988" s="448">
        <v>987</v>
      </c>
      <c r="B988" s="448" t="s">
        <v>4387</v>
      </c>
      <c r="C988" s="448" t="s">
        <v>1724</v>
      </c>
      <c r="D988" s="448" t="s">
        <v>3646</v>
      </c>
      <c r="E988" s="448">
        <v>6000</v>
      </c>
      <c r="F988" s="448" t="s">
        <v>4363</v>
      </c>
      <c r="G988" s="448" t="s">
        <v>3578</v>
      </c>
      <c r="H988" s="449">
        <v>3900</v>
      </c>
      <c r="I988" s="448" t="s">
        <v>107</v>
      </c>
      <c r="J988" s="448" t="s">
        <v>48</v>
      </c>
      <c r="K988" s="451">
        <v>46266</v>
      </c>
      <c r="L988" s="448" t="s">
        <v>143</v>
      </c>
      <c r="M988" s="448" t="s">
        <v>3324</v>
      </c>
    </row>
    <row r="989" spans="1:13" ht="84">
      <c r="A989" s="448">
        <v>988</v>
      </c>
      <c r="B989" s="448" t="s">
        <v>4388</v>
      </c>
      <c r="C989" s="448" t="s">
        <v>1724</v>
      </c>
      <c r="D989" s="448" t="s">
        <v>3646</v>
      </c>
      <c r="E989" s="448">
        <v>4000</v>
      </c>
      <c r="F989" s="448" t="s">
        <v>4363</v>
      </c>
      <c r="G989" s="448" t="s">
        <v>3578</v>
      </c>
      <c r="H989" s="449">
        <v>6080</v>
      </c>
      <c r="I989" s="448" t="s">
        <v>107</v>
      </c>
      <c r="J989" s="448" t="s">
        <v>48</v>
      </c>
      <c r="K989" s="451">
        <v>46266</v>
      </c>
      <c r="L989" s="448" t="s">
        <v>143</v>
      </c>
      <c r="M989" s="448" t="s">
        <v>3324</v>
      </c>
    </row>
    <row r="990" spans="1:13" ht="84">
      <c r="A990" s="448">
        <v>989</v>
      </c>
      <c r="B990" s="448" t="s">
        <v>4389</v>
      </c>
      <c r="C990" s="448" t="s">
        <v>1724</v>
      </c>
      <c r="D990" s="448" t="s">
        <v>3646</v>
      </c>
      <c r="E990" s="448">
        <v>2000</v>
      </c>
      <c r="F990" s="448" t="s">
        <v>4363</v>
      </c>
      <c r="G990" s="448" t="s">
        <v>3578</v>
      </c>
      <c r="H990" s="449">
        <v>380</v>
      </c>
      <c r="I990" s="448" t="s">
        <v>107</v>
      </c>
      <c r="J990" s="448" t="s">
        <v>48</v>
      </c>
      <c r="K990" s="451">
        <v>46266</v>
      </c>
      <c r="L990" s="448" t="s">
        <v>143</v>
      </c>
      <c r="M990" s="448" t="s">
        <v>3324</v>
      </c>
    </row>
    <row r="991" spans="1:13" ht="84">
      <c r="A991" s="448">
        <v>990</v>
      </c>
      <c r="B991" s="448" t="s">
        <v>4390</v>
      </c>
      <c r="C991" s="448" t="s">
        <v>1724</v>
      </c>
      <c r="D991" s="448" t="s">
        <v>3646</v>
      </c>
      <c r="E991" s="448">
        <v>1600</v>
      </c>
      <c r="F991" s="448" t="s">
        <v>4363</v>
      </c>
      <c r="G991" s="448" t="s">
        <v>3578</v>
      </c>
      <c r="H991" s="449">
        <v>1280</v>
      </c>
      <c r="I991" s="448" t="s">
        <v>107</v>
      </c>
      <c r="J991" s="448" t="s">
        <v>48</v>
      </c>
      <c r="K991" s="451">
        <v>46266</v>
      </c>
      <c r="L991" s="448" t="s">
        <v>143</v>
      </c>
      <c r="M991" s="448" t="s">
        <v>3324</v>
      </c>
    </row>
    <row r="992" spans="1:13" ht="84">
      <c r="A992" s="448">
        <v>991</v>
      </c>
      <c r="B992" s="448" t="s">
        <v>4391</v>
      </c>
      <c r="C992" s="448" t="s">
        <v>1724</v>
      </c>
      <c r="D992" s="448" t="s">
        <v>3646</v>
      </c>
      <c r="E992" s="448">
        <v>100</v>
      </c>
      <c r="F992" s="448" t="s">
        <v>4363</v>
      </c>
      <c r="G992" s="448" t="s">
        <v>3578</v>
      </c>
      <c r="H992" s="449">
        <v>222</v>
      </c>
      <c r="I992" s="448" t="s">
        <v>107</v>
      </c>
      <c r="J992" s="448" t="s">
        <v>48</v>
      </c>
      <c r="K992" s="451">
        <v>46266</v>
      </c>
      <c r="L992" s="448" t="s">
        <v>143</v>
      </c>
      <c r="M992" s="448" t="s">
        <v>3324</v>
      </c>
    </row>
    <row r="993" spans="1:13" ht="84">
      <c r="A993" s="448">
        <v>992</v>
      </c>
      <c r="B993" s="448" t="s">
        <v>4392</v>
      </c>
      <c r="C993" s="448" t="s">
        <v>1724</v>
      </c>
      <c r="D993" s="448" t="s">
        <v>3646</v>
      </c>
      <c r="E993" s="448">
        <v>2000</v>
      </c>
      <c r="F993" s="448" t="s">
        <v>4363</v>
      </c>
      <c r="G993" s="448" t="s">
        <v>3578</v>
      </c>
      <c r="H993" s="449">
        <v>380</v>
      </c>
      <c r="I993" s="448" t="s">
        <v>107</v>
      </c>
      <c r="J993" s="448" t="s">
        <v>48</v>
      </c>
      <c r="K993" s="451">
        <v>46266</v>
      </c>
      <c r="L993" s="448" t="s">
        <v>143</v>
      </c>
      <c r="M993" s="448" t="s">
        <v>3324</v>
      </c>
    </row>
    <row r="994" spans="1:13" ht="84">
      <c r="A994" s="448">
        <v>993</v>
      </c>
      <c r="B994" s="448" t="s">
        <v>4393</v>
      </c>
      <c r="C994" s="448" t="s">
        <v>1724</v>
      </c>
      <c r="D994" s="448" t="s">
        <v>3646</v>
      </c>
      <c r="E994" s="448">
        <v>30000</v>
      </c>
      <c r="F994" s="448" t="s">
        <v>4385</v>
      </c>
      <c r="G994" s="448" t="s">
        <v>3578</v>
      </c>
      <c r="H994" s="449">
        <v>4200</v>
      </c>
      <c r="I994" s="448" t="s">
        <v>107</v>
      </c>
      <c r="J994" s="448" t="s">
        <v>48</v>
      </c>
      <c r="K994" s="451">
        <v>46266</v>
      </c>
      <c r="L994" s="448" t="s">
        <v>143</v>
      </c>
      <c r="M994" s="448" t="s">
        <v>3324</v>
      </c>
    </row>
    <row r="995" spans="1:13" ht="84">
      <c r="A995" s="448">
        <v>994</v>
      </c>
      <c r="B995" s="448" t="s">
        <v>4394</v>
      </c>
      <c r="C995" s="448" t="s">
        <v>1724</v>
      </c>
      <c r="D995" s="448" t="s">
        <v>3646</v>
      </c>
      <c r="E995" s="448">
        <v>210000</v>
      </c>
      <c r="F995" s="448" t="s">
        <v>4363</v>
      </c>
      <c r="G995" s="448" t="s">
        <v>3578</v>
      </c>
      <c r="H995" s="449">
        <v>33600</v>
      </c>
      <c r="I995" s="448" t="s">
        <v>107</v>
      </c>
      <c r="J995" s="448" t="s">
        <v>48</v>
      </c>
      <c r="K995" s="451">
        <v>46266</v>
      </c>
      <c r="L995" s="448" t="s">
        <v>143</v>
      </c>
      <c r="M995" s="448" t="s">
        <v>3324</v>
      </c>
    </row>
    <row r="996" spans="1:13" ht="84">
      <c r="A996" s="448">
        <v>995</v>
      </c>
      <c r="B996" s="448" t="s">
        <v>4395</v>
      </c>
      <c r="C996" s="448" t="s">
        <v>1724</v>
      </c>
      <c r="D996" s="448" t="s">
        <v>3646</v>
      </c>
      <c r="E996" s="448">
        <v>210000</v>
      </c>
      <c r="F996" s="448" t="s">
        <v>4363</v>
      </c>
      <c r="G996" s="448" t="s">
        <v>3578</v>
      </c>
      <c r="H996" s="449">
        <v>25200</v>
      </c>
      <c r="I996" s="448" t="s">
        <v>107</v>
      </c>
      <c r="J996" s="448" t="s">
        <v>48</v>
      </c>
      <c r="K996" s="451">
        <v>46266</v>
      </c>
      <c r="L996" s="448" t="s">
        <v>143</v>
      </c>
      <c r="M996" s="448" t="s">
        <v>3324</v>
      </c>
    </row>
    <row r="997" spans="1:13" ht="84">
      <c r="A997" s="448">
        <v>996</v>
      </c>
      <c r="B997" s="448" t="s">
        <v>4396</v>
      </c>
      <c r="C997" s="448" t="s">
        <v>1724</v>
      </c>
      <c r="D997" s="448" t="s">
        <v>3646</v>
      </c>
      <c r="E997" s="448">
        <v>70000</v>
      </c>
      <c r="F997" s="448" t="s">
        <v>4363</v>
      </c>
      <c r="G997" s="448" t="s">
        <v>3578</v>
      </c>
      <c r="H997" s="449">
        <v>23800</v>
      </c>
      <c r="I997" s="448" t="s">
        <v>107</v>
      </c>
      <c r="J997" s="448" t="s">
        <v>48</v>
      </c>
      <c r="K997" s="451">
        <v>46266</v>
      </c>
      <c r="L997" s="448" t="s">
        <v>143</v>
      </c>
      <c r="M997" s="448" t="s">
        <v>3324</v>
      </c>
    </row>
    <row r="998" spans="1:13" ht="84">
      <c r="A998" s="448">
        <v>997</v>
      </c>
      <c r="B998" s="448" t="s">
        <v>4397</v>
      </c>
      <c r="C998" s="448" t="s">
        <v>1724</v>
      </c>
      <c r="D998" s="448" t="s">
        <v>3646</v>
      </c>
      <c r="E998" s="448">
        <v>68000</v>
      </c>
      <c r="F998" s="448" t="s">
        <v>4363</v>
      </c>
      <c r="G998" s="448" t="s">
        <v>3578</v>
      </c>
      <c r="H998" s="449">
        <v>12240</v>
      </c>
      <c r="I998" s="448" t="s">
        <v>107</v>
      </c>
      <c r="J998" s="448" t="s">
        <v>48</v>
      </c>
      <c r="K998" s="451">
        <v>46266</v>
      </c>
      <c r="L998" s="448" t="s">
        <v>143</v>
      </c>
      <c r="M998" s="448" t="s">
        <v>3324</v>
      </c>
    </row>
    <row r="999" spans="1:13" ht="84">
      <c r="A999" s="448">
        <v>998</v>
      </c>
      <c r="B999" s="448" t="s">
        <v>4398</v>
      </c>
      <c r="C999" s="448" t="s">
        <v>1724</v>
      </c>
      <c r="D999" s="448" t="s">
        <v>3646</v>
      </c>
      <c r="E999" s="448">
        <v>500</v>
      </c>
      <c r="F999" s="448" t="s">
        <v>4363</v>
      </c>
      <c r="G999" s="448" t="s">
        <v>3578</v>
      </c>
      <c r="H999" s="449">
        <v>1525</v>
      </c>
      <c r="I999" s="448" t="s">
        <v>107</v>
      </c>
      <c r="J999" s="448" t="s">
        <v>48</v>
      </c>
      <c r="K999" s="451">
        <v>46266</v>
      </c>
      <c r="L999" s="448" t="s">
        <v>143</v>
      </c>
      <c r="M999" s="448" t="s">
        <v>3324</v>
      </c>
    </row>
    <row r="1000" spans="1:13" ht="84">
      <c r="A1000" s="448">
        <v>999</v>
      </c>
      <c r="B1000" s="448" t="s">
        <v>4399</v>
      </c>
      <c r="C1000" s="448" t="s">
        <v>1724</v>
      </c>
      <c r="D1000" s="448" t="s">
        <v>3646</v>
      </c>
      <c r="E1000" s="448">
        <v>12000</v>
      </c>
      <c r="F1000" s="448" t="s">
        <v>4363</v>
      </c>
      <c r="G1000" s="448" t="s">
        <v>3578</v>
      </c>
      <c r="H1000" s="449">
        <v>1320</v>
      </c>
      <c r="I1000" s="448" t="s">
        <v>107</v>
      </c>
      <c r="J1000" s="448" t="s">
        <v>48</v>
      </c>
      <c r="K1000" s="451">
        <v>46266</v>
      </c>
      <c r="L1000" s="448" t="s">
        <v>143</v>
      </c>
      <c r="M1000" s="448" t="s">
        <v>3324</v>
      </c>
    </row>
    <row r="1001" spans="1:13" ht="84">
      <c r="A1001" s="448">
        <v>1000</v>
      </c>
      <c r="B1001" s="448" t="s">
        <v>4400</v>
      </c>
      <c r="C1001" s="448" t="s">
        <v>1724</v>
      </c>
      <c r="D1001" s="448" t="s">
        <v>3646</v>
      </c>
      <c r="E1001" s="448">
        <v>60000</v>
      </c>
      <c r="F1001" s="448" t="s">
        <v>4363</v>
      </c>
      <c r="G1001" s="448" t="s">
        <v>3578</v>
      </c>
      <c r="H1001" s="449">
        <v>150000</v>
      </c>
      <c r="I1001" s="448" t="s">
        <v>107</v>
      </c>
      <c r="J1001" s="448" t="s">
        <v>48</v>
      </c>
      <c r="K1001" s="451">
        <v>46266</v>
      </c>
      <c r="L1001" s="448" t="s">
        <v>143</v>
      </c>
      <c r="M1001" s="448" t="s">
        <v>3324</v>
      </c>
    </row>
    <row r="1002" spans="1:13" ht="84">
      <c r="A1002" s="448">
        <v>1001</v>
      </c>
      <c r="B1002" s="448" t="s">
        <v>4401</v>
      </c>
      <c r="C1002" s="448" t="s">
        <v>1724</v>
      </c>
      <c r="D1002" s="448" t="s">
        <v>3646</v>
      </c>
      <c r="E1002" s="448">
        <v>1800</v>
      </c>
      <c r="F1002" s="448" t="s">
        <v>4363</v>
      </c>
      <c r="G1002" s="448" t="s">
        <v>3578</v>
      </c>
      <c r="H1002" s="449">
        <v>414</v>
      </c>
      <c r="I1002" s="448" t="s">
        <v>107</v>
      </c>
      <c r="J1002" s="448" t="s">
        <v>48</v>
      </c>
      <c r="K1002" s="451">
        <v>46266</v>
      </c>
      <c r="L1002" s="448" t="s">
        <v>143</v>
      </c>
      <c r="M1002" s="448" t="s">
        <v>3324</v>
      </c>
    </row>
    <row r="1003" spans="1:13" ht="84">
      <c r="A1003" s="448">
        <v>1002</v>
      </c>
      <c r="B1003" s="448" t="s">
        <v>4402</v>
      </c>
      <c r="C1003" s="448" t="s">
        <v>1724</v>
      </c>
      <c r="D1003" s="448" t="s">
        <v>3646</v>
      </c>
      <c r="E1003" s="448">
        <v>4000</v>
      </c>
      <c r="F1003" s="448" t="s">
        <v>4363</v>
      </c>
      <c r="G1003" s="448" t="s">
        <v>3578</v>
      </c>
      <c r="H1003" s="449">
        <v>280</v>
      </c>
      <c r="I1003" s="448" t="s">
        <v>107</v>
      </c>
      <c r="J1003" s="448" t="s">
        <v>48</v>
      </c>
      <c r="K1003" s="451">
        <v>46266</v>
      </c>
      <c r="L1003" s="448" t="s">
        <v>143</v>
      </c>
      <c r="M1003" s="448" t="s">
        <v>3324</v>
      </c>
    </row>
    <row r="1004" spans="1:13" ht="84">
      <c r="A1004" s="448">
        <v>1003</v>
      </c>
      <c r="B1004" s="448" t="s">
        <v>4403</v>
      </c>
      <c r="C1004" s="448" t="s">
        <v>1724</v>
      </c>
      <c r="D1004" s="448" t="s">
        <v>3646</v>
      </c>
      <c r="E1004" s="448">
        <v>210000</v>
      </c>
      <c r="F1004" s="448" t="s">
        <v>4363</v>
      </c>
      <c r="G1004" s="448" t="s">
        <v>3578</v>
      </c>
      <c r="H1004" s="449">
        <v>65100</v>
      </c>
      <c r="I1004" s="448" t="s">
        <v>107</v>
      </c>
      <c r="J1004" s="448" t="s">
        <v>48</v>
      </c>
      <c r="K1004" s="451">
        <v>46266</v>
      </c>
      <c r="L1004" s="448" t="s">
        <v>143</v>
      </c>
      <c r="M1004" s="448" t="s">
        <v>3324</v>
      </c>
    </row>
    <row r="1005" spans="1:13" ht="84">
      <c r="A1005" s="448">
        <v>1004</v>
      </c>
      <c r="B1005" s="448" t="s">
        <v>4404</v>
      </c>
      <c r="C1005" s="448" t="s">
        <v>1724</v>
      </c>
      <c r="D1005" s="448" t="s">
        <v>3646</v>
      </c>
      <c r="E1005" s="448">
        <v>2000</v>
      </c>
      <c r="F1005" s="448" t="s">
        <v>4363</v>
      </c>
      <c r="G1005" s="448" t="s">
        <v>3578</v>
      </c>
      <c r="H1005" s="449">
        <v>560</v>
      </c>
      <c r="I1005" s="448" t="s">
        <v>107</v>
      </c>
      <c r="J1005" s="448" t="s">
        <v>48</v>
      </c>
      <c r="K1005" s="451">
        <v>46266</v>
      </c>
      <c r="L1005" s="448" t="s">
        <v>143</v>
      </c>
      <c r="M1005" s="448" t="s">
        <v>3324</v>
      </c>
    </row>
    <row r="1006" spans="1:13" ht="84">
      <c r="A1006" s="448">
        <v>1005</v>
      </c>
      <c r="B1006" s="448" t="s">
        <v>4405</v>
      </c>
      <c r="C1006" s="448" t="s">
        <v>1724</v>
      </c>
      <c r="D1006" s="448" t="s">
        <v>3646</v>
      </c>
      <c r="E1006" s="448">
        <v>3000</v>
      </c>
      <c r="F1006" s="448" t="s">
        <v>4363</v>
      </c>
      <c r="G1006" s="448" t="s">
        <v>3578</v>
      </c>
      <c r="H1006" s="449">
        <v>2130</v>
      </c>
      <c r="I1006" s="448" t="s">
        <v>107</v>
      </c>
      <c r="J1006" s="448" t="s">
        <v>48</v>
      </c>
      <c r="K1006" s="451">
        <v>46266</v>
      </c>
      <c r="L1006" s="448" t="s">
        <v>143</v>
      </c>
      <c r="M1006" s="448" t="s">
        <v>3324</v>
      </c>
    </row>
    <row r="1007" spans="1:13" ht="84">
      <c r="A1007" s="448">
        <v>1006</v>
      </c>
      <c r="B1007" s="448" t="s">
        <v>4406</v>
      </c>
      <c r="C1007" s="448" t="s">
        <v>1724</v>
      </c>
      <c r="D1007" s="448" t="s">
        <v>3646</v>
      </c>
      <c r="E1007" s="448">
        <v>10000</v>
      </c>
      <c r="F1007" s="448" t="s">
        <v>4363</v>
      </c>
      <c r="G1007" s="448" t="s">
        <v>3578</v>
      </c>
      <c r="H1007" s="449">
        <v>800</v>
      </c>
      <c r="I1007" s="448" t="s">
        <v>107</v>
      </c>
      <c r="J1007" s="448" t="s">
        <v>48</v>
      </c>
      <c r="K1007" s="451">
        <v>46266</v>
      </c>
      <c r="L1007" s="448" t="s">
        <v>143</v>
      </c>
      <c r="M1007" s="448" t="s">
        <v>3324</v>
      </c>
    </row>
    <row r="1008" spans="1:13" ht="84">
      <c r="A1008" s="448">
        <v>1007</v>
      </c>
      <c r="B1008" s="448" t="s">
        <v>4407</v>
      </c>
      <c r="C1008" s="448" t="s">
        <v>1724</v>
      </c>
      <c r="D1008" s="448" t="s">
        <v>3646</v>
      </c>
      <c r="E1008" s="448">
        <v>38000</v>
      </c>
      <c r="F1008" s="448" t="s">
        <v>4363</v>
      </c>
      <c r="G1008" s="448" t="s">
        <v>3578</v>
      </c>
      <c r="H1008" s="449">
        <v>11400</v>
      </c>
      <c r="I1008" s="448" t="s">
        <v>107</v>
      </c>
      <c r="J1008" s="448" t="s">
        <v>48</v>
      </c>
      <c r="K1008" s="451">
        <v>46266</v>
      </c>
      <c r="L1008" s="448" t="s">
        <v>143</v>
      </c>
      <c r="M1008" s="448" t="s">
        <v>3324</v>
      </c>
    </row>
    <row r="1009" spans="1:13" ht="84">
      <c r="A1009" s="448">
        <v>1008</v>
      </c>
      <c r="B1009" s="448" t="s">
        <v>4408</v>
      </c>
      <c r="C1009" s="448" t="s">
        <v>1724</v>
      </c>
      <c r="D1009" s="448" t="s">
        <v>3646</v>
      </c>
      <c r="E1009" s="448">
        <v>5</v>
      </c>
      <c r="F1009" s="448" t="s">
        <v>4363</v>
      </c>
      <c r="G1009" s="448" t="s">
        <v>3578</v>
      </c>
      <c r="H1009" s="449">
        <v>300</v>
      </c>
      <c r="I1009" s="448" t="s">
        <v>107</v>
      </c>
      <c r="J1009" s="448" t="s">
        <v>48</v>
      </c>
      <c r="K1009" s="451">
        <v>46266</v>
      </c>
      <c r="L1009" s="448" t="s">
        <v>143</v>
      </c>
      <c r="M1009" s="448" t="s">
        <v>3324</v>
      </c>
    </row>
    <row r="1010" spans="1:13" ht="84">
      <c r="A1010" s="448">
        <v>1009</v>
      </c>
      <c r="B1010" s="448" t="s">
        <v>4409</v>
      </c>
      <c r="C1010" s="448" t="s">
        <v>1724</v>
      </c>
      <c r="D1010" s="448" t="s">
        <v>3646</v>
      </c>
      <c r="E1010" s="448">
        <v>5000</v>
      </c>
      <c r="F1010" s="448" t="s">
        <v>4363</v>
      </c>
      <c r="G1010" s="448" t="s">
        <v>3578</v>
      </c>
      <c r="H1010" s="449">
        <v>4900</v>
      </c>
      <c r="I1010" s="448" t="s">
        <v>107</v>
      </c>
      <c r="J1010" s="448" t="s">
        <v>48</v>
      </c>
      <c r="K1010" s="451">
        <v>46266</v>
      </c>
      <c r="L1010" s="448" t="s">
        <v>143</v>
      </c>
      <c r="M1010" s="448" t="s">
        <v>3324</v>
      </c>
    </row>
    <row r="1011" spans="1:13" ht="84">
      <c r="A1011" s="448">
        <v>1010</v>
      </c>
      <c r="B1011" s="448" t="s">
        <v>4410</v>
      </c>
      <c r="C1011" s="448" t="s">
        <v>1724</v>
      </c>
      <c r="D1011" s="448" t="s">
        <v>3646</v>
      </c>
      <c r="E1011" s="448">
        <v>100000</v>
      </c>
      <c r="F1011" s="448" t="s">
        <v>860</v>
      </c>
      <c r="G1011" s="448" t="s">
        <v>3578</v>
      </c>
      <c r="H1011" s="449">
        <v>6000</v>
      </c>
      <c r="I1011" s="448" t="s">
        <v>107</v>
      </c>
      <c r="J1011" s="448" t="s">
        <v>48</v>
      </c>
      <c r="K1011" s="451">
        <v>46266</v>
      </c>
      <c r="L1011" s="448" t="s">
        <v>143</v>
      </c>
      <c r="M1011" s="448" t="s">
        <v>3324</v>
      </c>
    </row>
    <row r="1012" spans="1:13" ht="84">
      <c r="A1012" s="448">
        <v>1011</v>
      </c>
      <c r="B1012" s="448" t="s">
        <v>4411</v>
      </c>
      <c r="C1012" s="448" t="s">
        <v>1724</v>
      </c>
      <c r="D1012" s="448" t="s">
        <v>3646</v>
      </c>
      <c r="E1012" s="448">
        <v>40000</v>
      </c>
      <c r="F1012" s="448" t="s">
        <v>860</v>
      </c>
      <c r="G1012" s="448" t="s">
        <v>3578</v>
      </c>
      <c r="H1012" s="449">
        <v>2000</v>
      </c>
      <c r="I1012" s="448" t="s">
        <v>107</v>
      </c>
      <c r="J1012" s="448" t="s">
        <v>48</v>
      </c>
      <c r="K1012" s="451">
        <v>46266</v>
      </c>
      <c r="L1012" s="448" t="s">
        <v>143</v>
      </c>
      <c r="M1012" s="448" t="s">
        <v>3324</v>
      </c>
    </row>
    <row r="1013" spans="1:13" ht="84">
      <c r="A1013" s="448">
        <v>1012</v>
      </c>
      <c r="B1013" s="448" t="s">
        <v>4412</v>
      </c>
      <c r="C1013" s="448" t="s">
        <v>1724</v>
      </c>
      <c r="D1013" s="448" t="s">
        <v>3646</v>
      </c>
      <c r="E1013" s="448">
        <v>20000</v>
      </c>
      <c r="F1013" s="448" t="s">
        <v>860</v>
      </c>
      <c r="G1013" s="448" t="s">
        <v>3578</v>
      </c>
      <c r="H1013" s="449">
        <v>1200</v>
      </c>
      <c r="I1013" s="448" t="s">
        <v>107</v>
      </c>
      <c r="J1013" s="448" t="s">
        <v>48</v>
      </c>
      <c r="K1013" s="451">
        <v>46266</v>
      </c>
      <c r="L1013" s="448" t="s">
        <v>143</v>
      </c>
      <c r="M1013" s="448" t="s">
        <v>3324</v>
      </c>
    </row>
    <row r="1014" spans="1:13" ht="84">
      <c r="A1014" s="448">
        <v>1013</v>
      </c>
      <c r="B1014" s="448" t="s">
        <v>4413</v>
      </c>
      <c r="C1014" s="448" t="s">
        <v>1724</v>
      </c>
      <c r="D1014" s="448" t="s">
        <v>3646</v>
      </c>
      <c r="E1014" s="448">
        <v>3458</v>
      </c>
      <c r="F1014" s="448" t="s">
        <v>860</v>
      </c>
      <c r="G1014" s="448" t="s">
        <v>3578</v>
      </c>
      <c r="H1014" s="449">
        <v>19019</v>
      </c>
      <c r="I1014" s="448" t="s">
        <v>107</v>
      </c>
      <c r="J1014" s="448" t="s">
        <v>48</v>
      </c>
      <c r="K1014" s="451">
        <v>46266</v>
      </c>
      <c r="L1014" s="448" t="s">
        <v>143</v>
      </c>
      <c r="M1014" s="448" t="s">
        <v>3324</v>
      </c>
    </row>
    <row r="1015" spans="1:13" ht="84">
      <c r="A1015" s="448">
        <v>1014</v>
      </c>
      <c r="B1015" s="448" t="s">
        <v>4414</v>
      </c>
      <c r="C1015" s="448" t="s">
        <v>1724</v>
      </c>
      <c r="D1015" s="448" t="s">
        <v>3646</v>
      </c>
      <c r="E1015" s="448">
        <v>1173</v>
      </c>
      <c r="F1015" s="448" t="s">
        <v>860</v>
      </c>
      <c r="G1015" s="448" t="s">
        <v>3578</v>
      </c>
      <c r="H1015" s="449">
        <v>7624.5</v>
      </c>
      <c r="I1015" s="448" t="s">
        <v>107</v>
      </c>
      <c r="J1015" s="448" t="s">
        <v>48</v>
      </c>
      <c r="K1015" s="451">
        <v>46266</v>
      </c>
      <c r="L1015" s="448" t="s">
        <v>143</v>
      </c>
      <c r="M1015" s="448" t="s">
        <v>3324</v>
      </c>
    </row>
    <row r="1016" spans="1:13" ht="84">
      <c r="A1016" s="448">
        <v>1015</v>
      </c>
      <c r="B1016" s="448" t="s">
        <v>4415</v>
      </c>
      <c r="C1016" s="448" t="s">
        <v>1724</v>
      </c>
      <c r="D1016" s="448" t="s">
        <v>3646</v>
      </c>
      <c r="E1016" s="448">
        <v>2000</v>
      </c>
      <c r="F1016" s="448" t="s">
        <v>860</v>
      </c>
      <c r="G1016" s="448" t="s">
        <v>3578</v>
      </c>
      <c r="H1016" s="449">
        <v>8660</v>
      </c>
      <c r="I1016" s="448" t="s">
        <v>107</v>
      </c>
      <c r="J1016" s="448" t="s">
        <v>48</v>
      </c>
      <c r="K1016" s="451">
        <v>46266</v>
      </c>
      <c r="L1016" s="448" t="s">
        <v>143</v>
      </c>
      <c r="M1016" s="448" t="s">
        <v>3324</v>
      </c>
    </row>
    <row r="1017" spans="1:13" ht="84">
      <c r="A1017" s="448">
        <v>1016</v>
      </c>
      <c r="B1017" s="448" t="s">
        <v>4416</v>
      </c>
      <c r="C1017" s="448" t="s">
        <v>1724</v>
      </c>
      <c r="D1017" s="448" t="s">
        <v>3646</v>
      </c>
      <c r="E1017" s="448">
        <v>1000</v>
      </c>
      <c r="F1017" s="448" t="s">
        <v>860</v>
      </c>
      <c r="G1017" s="448" t="s">
        <v>3578</v>
      </c>
      <c r="H1017" s="449">
        <v>1230</v>
      </c>
      <c r="I1017" s="448" t="s">
        <v>107</v>
      </c>
      <c r="J1017" s="448" t="s">
        <v>48</v>
      </c>
      <c r="K1017" s="451">
        <v>46266</v>
      </c>
      <c r="L1017" s="448" t="s">
        <v>143</v>
      </c>
      <c r="M1017" s="448" t="s">
        <v>3324</v>
      </c>
    </row>
    <row r="1018" spans="1:13" ht="84">
      <c r="A1018" s="448">
        <v>1017</v>
      </c>
      <c r="B1018" s="448" t="s">
        <v>4417</v>
      </c>
      <c r="C1018" s="448" t="s">
        <v>1724</v>
      </c>
      <c r="D1018" s="448" t="s">
        <v>3646</v>
      </c>
      <c r="E1018" s="448">
        <v>5000</v>
      </c>
      <c r="F1018" s="448" t="s">
        <v>860</v>
      </c>
      <c r="G1018" s="448" t="s">
        <v>3578</v>
      </c>
      <c r="H1018" s="449">
        <v>16850</v>
      </c>
      <c r="I1018" s="448" t="s">
        <v>107</v>
      </c>
      <c r="J1018" s="448" t="s">
        <v>48</v>
      </c>
      <c r="K1018" s="451">
        <v>46266</v>
      </c>
      <c r="L1018" s="448" t="s">
        <v>143</v>
      </c>
      <c r="M1018" s="448" t="s">
        <v>3324</v>
      </c>
    </row>
    <row r="1019" spans="1:13" ht="56">
      <c r="A1019" s="448">
        <v>1018</v>
      </c>
      <c r="B1019" s="448" t="s">
        <v>4418</v>
      </c>
      <c r="C1019" s="448" t="s">
        <v>1724</v>
      </c>
      <c r="D1019" s="448" t="s">
        <v>4419</v>
      </c>
      <c r="E1019" s="448">
        <v>2000</v>
      </c>
      <c r="F1019" s="448" t="s">
        <v>860</v>
      </c>
      <c r="G1019" s="448" t="s">
        <v>4419</v>
      </c>
      <c r="H1019" s="449">
        <v>10000</v>
      </c>
      <c r="I1019" s="448" t="s">
        <v>107</v>
      </c>
      <c r="J1019" s="448" t="s">
        <v>48</v>
      </c>
      <c r="K1019" s="451">
        <v>46270</v>
      </c>
      <c r="L1019" s="448" t="s">
        <v>143</v>
      </c>
      <c r="M1019" s="448" t="s">
        <v>3324</v>
      </c>
    </row>
    <row r="1020" spans="1:13" ht="56">
      <c r="A1020" s="448">
        <v>1019</v>
      </c>
      <c r="B1020" s="448" t="s">
        <v>4420</v>
      </c>
      <c r="C1020" s="448" t="s">
        <v>1724</v>
      </c>
      <c r="D1020" s="448" t="s">
        <v>4419</v>
      </c>
      <c r="E1020" s="448">
        <v>6</v>
      </c>
      <c r="F1020" s="448" t="s">
        <v>3676</v>
      </c>
      <c r="G1020" s="448" t="s">
        <v>4419</v>
      </c>
      <c r="H1020" s="449">
        <v>40.200000000000003</v>
      </c>
      <c r="I1020" s="448" t="s">
        <v>107</v>
      </c>
      <c r="J1020" s="448" t="s">
        <v>48</v>
      </c>
      <c r="K1020" s="451">
        <v>46270</v>
      </c>
      <c r="L1020" s="448" t="s">
        <v>143</v>
      </c>
      <c r="M1020" s="448" t="s">
        <v>3324</v>
      </c>
    </row>
    <row r="1021" spans="1:13" ht="56">
      <c r="A1021" s="448">
        <v>1020</v>
      </c>
      <c r="B1021" s="448" t="s">
        <v>4421</v>
      </c>
      <c r="C1021" s="448" t="s">
        <v>1724</v>
      </c>
      <c r="D1021" s="448" t="s">
        <v>4419</v>
      </c>
      <c r="E1021" s="448">
        <v>10000</v>
      </c>
      <c r="F1021" s="448" t="s">
        <v>860</v>
      </c>
      <c r="G1021" s="448" t="s">
        <v>4419</v>
      </c>
      <c r="H1021" s="449">
        <v>900</v>
      </c>
      <c r="I1021" s="448" t="s">
        <v>107</v>
      </c>
      <c r="J1021" s="448" t="s">
        <v>48</v>
      </c>
      <c r="K1021" s="451">
        <v>46270</v>
      </c>
      <c r="L1021" s="448" t="s">
        <v>143</v>
      </c>
      <c r="M1021" s="448" t="s">
        <v>3324</v>
      </c>
    </row>
    <row r="1022" spans="1:13" ht="56">
      <c r="A1022" s="448">
        <v>1021</v>
      </c>
      <c r="B1022" s="448" t="s">
        <v>4422</v>
      </c>
      <c r="C1022" s="448" t="s">
        <v>1724</v>
      </c>
      <c r="D1022" s="448" t="s">
        <v>4419</v>
      </c>
      <c r="E1022" s="448">
        <v>2000</v>
      </c>
      <c r="F1022" s="448" t="s">
        <v>860</v>
      </c>
      <c r="G1022" s="448" t="s">
        <v>4419</v>
      </c>
      <c r="H1022" s="449">
        <v>180</v>
      </c>
      <c r="I1022" s="448" t="s">
        <v>107</v>
      </c>
      <c r="J1022" s="448" t="s">
        <v>48</v>
      </c>
      <c r="K1022" s="451">
        <v>46270</v>
      </c>
      <c r="L1022" s="448" t="s">
        <v>143</v>
      </c>
      <c r="M1022" s="448" t="s">
        <v>3324</v>
      </c>
    </row>
    <row r="1023" spans="1:13" ht="56">
      <c r="A1023" s="448">
        <v>1022</v>
      </c>
      <c r="B1023" s="448" t="s">
        <v>4423</v>
      </c>
      <c r="C1023" s="448" t="s">
        <v>1724</v>
      </c>
      <c r="D1023" s="448" t="s">
        <v>4419</v>
      </c>
      <c r="E1023" s="448">
        <v>50</v>
      </c>
      <c r="F1023" s="448" t="s">
        <v>860</v>
      </c>
      <c r="G1023" s="448" t="s">
        <v>4419</v>
      </c>
      <c r="H1023" s="449">
        <v>388</v>
      </c>
      <c r="I1023" s="448" t="s">
        <v>107</v>
      </c>
      <c r="J1023" s="448" t="s">
        <v>48</v>
      </c>
      <c r="K1023" s="451">
        <v>46270</v>
      </c>
      <c r="L1023" s="448" t="s">
        <v>143</v>
      </c>
      <c r="M1023" s="448" t="s">
        <v>3324</v>
      </c>
    </row>
    <row r="1024" spans="1:13" ht="56">
      <c r="A1024" s="448">
        <v>1023</v>
      </c>
      <c r="B1024" s="448" t="s">
        <v>4424</v>
      </c>
      <c r="C1024" s="448" t="s">
        <v>1724</v>
      </c>
      <c r="D1024" s="448" t="s">
        <v>4419</v>
      </c>
      <c r="E1024" s="448">
        <v>6</v>
      </c>
      <c r="F1024" s="448" t="s">
        <v>3676</v>
      </c>
      <c r="G1024" s="448" t="s">
        <v>4419</v>
      </c>
      <c r="H1024" s="449">
        <v>71.52</v>
      </c>
      <c r="I1024" s="448" t="s">
        <v>107</v>
      </c>
      <c r="J1024" s="448" t="s">
        <v>48</v>
      </c>
      <c r="K1024" s="451">
        <v>46270</v>
      </c>
      <c r="L1024" s="448" t="s">
        <v>143</v>
      </c>
      <c r="M1024" s="448" t="s">
        <v>3324</v>
      </c>
    </row>
    <row r="1025" spans="1:13" ht="56">
      <c r="A1025" s="448">
        <v>1024</v>
      </c>
      <c r="B1025" s="448" t="s">
        <v>4425</v>
      </c>
      <c r="C1025" s="448" t="s">
        <v>1724</v>
      </c>
      <c r="D1025" s="448" t="s">
        <v>4419</v>
      </c>
      <c r="E1025" s="448">
        <v>10</v>
      </c>
      <c r="F1025" s="448" t="s">
        <v>860</v>
      </c>
      <c r="G1025" s="448" t="s">
        <v>4419</v>
      </c>
      <c r="H1025" s="449">
        <v>139</v>
      </c>
      <c r="I1025" s="448" t="s">
        <v>107</v>
      </c>
      <c r="J1025" s="448" t="s">
        <v>48</v>
      </c>
      <c r="K1025" s="451">
        <v>46270</v>
      </c>
      <c r="L1025" s="448" t="s">
        <v>143</v>
      </c>
      <c r="M1025" s="448" t="s">
        <v>3324</v>
      </c>
    </row>
    <row r="1026" spans="1:13" ht="56">
      <c r="A1026" s="448">
        <v>1025</v>
      </c>
      <c r="B1026" s="448" t="s">
        <v>4426</v>
      </c>
      <c r="C1026" s="448" t="s">
        <v>1724</v>
      </c>
      <c r="D1026" s="448" t="s">
        <v>4419</v>
      </c>
      <c r="E1026" s="448">
        <v>24</v>
      </c>
      <c r="F1026" s="448" t="s">
        <v>860</v>
      </c>
      <c r="G1026" s="448" t="s">
        <v>4419</v>
      </c>
      <c r="H1026" s="449">
        <v>117.6</v>
      </c>
      <c r="I1026" s="448" t="s">
        <v>107</v>
      </c>
      <c r="J1026" s="448" t="s">
        <v>48</v>
      </c>
      <c r="K1026" s="451">
        <v>46270</v>
      </c>
      <c r="L1026" s="448" t="s">
        <v>143</v>
      </c>
      <c r="M1026" s="448" t="s">
        <v>3324</v>
      </c>
    </row>
    <row r="1027" spans="1:13" ht="56">
      <c r="A1027" s="448">
        <v>1026</v>
      </c>
      <c r="B1027" s="448" t="s">
        <v>4427</v>
      </c>
      <c r="C1027" s="448" t="s">
        <v>1724</v>
      </c>
      <c r="D1027" s="448" t="s">
        <v>4419</v>
      </c>
      <c r="E1027" s="448">
        <v>576</v>
      </c>
      <c r="F1027" s="448" t="s">
        <v>860</v>
      </c>
      <c r="G1027" s="448" t="s">
        <v>4419</v>
      </c>
      <c r="H1027" s="449">
        <v>1370.88</v>
      </c>
      <c r="I1027" s="448" t="s">
        <v>107</v>
      </c>
      <c r="J1027" s="448" t="s">
        <v>48</v>
      </c>
      <c r="K1027" s="451">
        <v>46270</v>
      </c>
      <c r="L1027" s="448" t="s">
        <v>143</v>
      </c>
      <c r="M1027" s="448" t="s">
        <v>3324</v>
      </c>
    </row>
    <row r="1028" spans="1:13" ht="56">
      <c r="A1028" s="448">
        <v>1027</v>
      </c>
      <c r="B1028" s="448" t="s">
        <v>4428</v>
      </c>
      <c r="C1028" s="448" t="s">
        <v>1724</v>
      </c>
      <c r="D1028" s="448" t="s">
        <v>4419</v>
      </c>
      <c r="E1028" s="448">
        <v>432</v>
      </c>
      <c r="F1028" s="448" t="s">
        <v>860</v>
      </c>
      <c r="G1028" s="448" t="s">
        <v>4419</v>
      </c>
      <c r="H1028" s="449">
        <v>1028.1600000000001</v>
      </c>
      <c r="I1028" s="448" t="s">
        <v>107</v>
      </c>
      <c r="J1028" s="448" t="s">
        <v>48</v>
      </c>
      <c r="K1028" s="451">
        <v>46270</v>
      </c>
      <c r="L1028" s="448" t="s">
        <v>143</v>
      </c>
      <c r="M1028" s="448" t="s">
        <v>3324</v>
      </c>
    </row>
    <row r="1029" spans="1:13" ht="56">
      <c r="A1029" s="448">
        <v>1028</v>
      </c>
      <c r="B1029" s="448" t="s">
        <v>4429</v>
      </c>
      <c r="C1029" s="448" t="s">
        <v>1724</v>
      </c>
      <c r="D1029" s="448" t="s">
        <v>4419</v>
      </c>
      <c r="E1029" s="448">
        <v>240</v>
      </c>
      <c r="F1029" s="448" t="s">
        <v>860</v>
      </c>
      <c r="G1029" s="448" t="s">
        <v>4419</v>
      </c>
      <c r="H1029" s="449">
        <v>571.20000000000005</v>
      </c>
      <c r="I1029" s="448" t="s">
        <v>107</v>
      </c>
      <c r="J1029" s="448" t="s">
        <v>48</v>
      </c>
      <c r="K1029" s="451">
        <v>46270</v>
      </c>
      <c r="L1029" s="448" t="s">
        <v>143</v>
      </c>
      <c r="M1029" s="448" t="s">
        <v>3324</v>
      </c>
    </row>
    <row r="1030" spans="1:13" ht="56">
      <c r="A1030" s="448">
        <v>1029</v>
      </c>
      <c r="B1030" s="448" t="s">
        <v>4430</v>
      </c>
      <c r="C1030" s="448" t="s">
        <v>1724</v>
      </c>
      <c r="D1030" s="448" t="s">
        <v>4419</v>
      </c>
      <c r="E1030" s="448">
        <v>20</v>
      </c>
      <c r="F1030" s="448" t="s">
        <v>860</v>
      </c>
      <c r="G1030" s="448" t="s">
        <v>4419</v>
      </c>
      <c r="H1030" s="449">
        <v>1177</v>
      </c>
      <c r="I1030" s="448" t="s">
        <v>107</v>
      </c>
      <c r="J1030" s="448" t="s">
        <v>48</v>
      </c>
      <c r="K1030" s="451">
        <v>46270</v>
      </c>
      <c r="L1030" s="448" t="s">
        <v>143</v>
      </c>
      <c r="M1030" s="448" t="s">
        <v>3324</v>
      </c>
    </row>
    <row r="1031" spans="1:13" ht="56">
      <c r="A1031" s="448">
        <v>1030</v>
      </c>
      <c r="B1031" s="448" t="s">
        <v>4431</v>
      </c>
      <c r="C1031" s="448" t="s">
        <v>1724</v>
      </c>
      <c r="D1031" s="448" t="s">
        <v>4419</v>
      </c>
      <c r="E1031" s="448">
        <v>20</v>
      </c>
      <c r="F1031" s="448" t="s">
        <v>1728</v>
      </c>
      <c r="G1031" s="448" t="s">
        <v>4419</v>
      </c>
      <c r="H1031" s="449">
        <v>584</v>
      </c>
      <c r="I1031" s="448" t="s">
        <v>107</v>
      </c>
      <c r="J1031" s="448" t="s">
        <v>48</v>
      </c>
      <c r="K1031" s="451">
        <v>46270</v>
      </c>
      <c r="L1031" s="448" t="s">
        <v>143</v>
      </c>
      <c r="M1031" s="448" t="s">
        <v>3324</v>
      </c>
    </row>
    <row r="1032" spans="1:13" ht="56">
      <c r="A1032" s="448">
        <v>1031</v>
      </c>
      <c r="B1032" s="448" t="s">
        <v>4432</v>
      </c>
      <c r="C1032" s="448" t="s">
        <v>1724</v>
      </c>
      <c r="D1032" s="448" t="s">
        <v>4419</v>
      </c>
      <c r="E1032" s="448">
        <v>2000</v>
      </c>
      <c r="F1032" s="448" t="s">
        <v>287</v>
      </c>
      <c r="G1032" s="448" t="s">
        <v>4419</v>
      </c>
      <c r="H1032" s="449">
        <v>4400</v>
      </c>
      <c r="I1032" s="448" t="s">
        <v>107</v>
      </c>
      <c r="J1032" s="448" t="s">
        <v>48</v>
      </c>
      <c r="K1032" s="451">
        <v>46270</v>
      </c>
      <c r="L1032" s="448" t="s">
        <v>143</v>
      </c>
      <c r="M1032" s="448" t="s">
        <v>3324</v>
      </c>
    </row>
    <row r="1033" spans="1:13" ht="56">
      <c r="A1033" s="448">
        <v>1032</v>
      </c>
      <c r="B1033" s="448" t="s">
        <v>4433</v>
      </c>
      <c r="C1033" s="448" t="s">
        <v>1724</v>
      </c>
      <c r="D1033" s="448" t="s">
        <v>4419</v>
      </c>
      <c r="E1033" s="448">
        <v>10</v>
      </c>
      <c r="F1033" s="448" t="s">
        <v>860</v>
      </c>
      <c r="G1033" s="448" t="s">
        <v>4419</v>
      </c>
      <c r="H1033" s="449">
        <v>1284.5999999999999</v>
      </c>
      <c r="I1033" s="448" t="s">
        <v>107</v>
      </c>
      <c r="J1033" s="448" t="s">
        <v>48</v>
      </c>
      <c r="K1033" s="451">
        <v>46270</v>
      </c>
      <c r="L1033" s="448" t="s">
        <v>143</v>
      </c>
      <c r="M1033" s="448" t="s">
        <v>3324</v>
      </c>
    </row>
    <row r="1034" spans="1:13" ht="56">
      <c r="A1034" s="448">
        <v>1033</v>
      </c>
      <c r="B1034" s="448" t="s">
        <v>4434</v>
      </c>
      <c r="C1034" s="448" t="s">
        <v>1724</v>
      </c>
      <c r="D1034" s="448" t="s">
        <v>4419</v>
      </c>
      <c r="E1034" s="448">
        <v>6000</v>
      </c>
      <c r="F1034" s="448" t="s">
        <v>860</v>
      </c>
      <c r="G1034" s="448" t="s">
        <v>4419</v>
      </c>
      <c r="H1034" s="449">
        <v>1200</v>
      </c>
      <c r="I1034" s="448" t="s">
        <v>107</v>
      </c>
      <c r="J1034" s="448" t="s">
        <v>48</v>
      </c>
      <c r="K1034" s="451">
        <v>46270</v>
      </c>
      <c r="L1034" s="448" t="s">
        <v>143</v>
      </c>
      <c r="M1034" s="448" t="s">
        <v>3324</v>
      </c>
    </row>
    <row r="1035" spans="1:13" ht="56">
      <c r="A1035" s="448">
        <v>1034</v>
      </c>
      <c r="B1035" s="448" t="s">
        <v>4435</v>
      </c>
      <c r="C1035" s="448" t="s">
        <v>1724</v>
      </c>
      <c r="D1035" s="448" t="s">
        <v>4419</v>
      </c>
      <c r="E1035" s="448">
        <v>500</v>
      </c>
      <c r="F1035" s="448" t="s">
        <v>860</v>
      </c>
      <c r="G1035" s="448" t="s">
        <v>4419</v>
      </c>
      <c r="H1035" s="449">
        <v>190</v>
      </c>
      <c r="I1035" s="448" t="s">
        <v>107</v>
      </c>
      <c r="J1035" s="448" t="s">
        <v>48</v>
      </c>
      <c r="K1035" s="451">
        <v>46270</v>
      </c>
      <c r="L1035" s="448" t="s">
        <v>143</v>
      </c>
      <c r="M1035" s="448" t="s">
        <v>3324</v>
      </c>
    </row>
    <row r="1036" spans="1:13" ht="56">
      <c r="A1036" s="448">
        <v>1035</v>
      </c>
      <c r="B1036" s="448" t="s">
        <v>4436</v>
      </c>
      <c r="C1036" s="448" t="s">
        <v>1724</v>
      </c>
      <c r="D1036" s="448" t="s">
        <v>4419</v>
      </c>
      <c r="E1036" s="448">
        <v>500</v>
      </c>
      <c r="F1036" s="448" t="s">
        <v>860</v>
      </c>
      <c r="G1036" s="448" t="s">
        <v>4419</v>
      </c>
      <c r="H1036" s="449">
        <v>315</v>
      </c>
      <c r="I1036" s="448" t="s">
        <v>107</v>
      </c>
      <c r="J1036" s="448" t="s">
        <v>48</v>
      </c>
      <c r="K1036" s="451">
        <v>46270</v>
      </c>
      <c r="L1036" s="448" t="s">
        <v>143</v>
      </c>
      <c r="M1036" s="448" t="s">
        <v>3324</v>
      </c>
    </row>
    <row r="1037" spans="1:13" ht="56">
      <c r="A1037" s="448">
        <v>1036</v>
      </c>
      <c r="B1037" s="448" t="s">
        <v>4437</v>
      </c>
      <c r="C1037" s="448" t="s">
        <v>1724</v>
      </c>
      <c r="D1037" s="448" t="s">
        <v>4419</v>
      </c>
      <c r="E1037" s="448">
        <v>4</v>
      </c>
      <c r="F1037" s="448" t="s">
        <v>860</v>
      </c>
      <c r="G1037" s="448" t="s">
        <v>4419</v>
      </c>
      <c r="H1037" s="449">
        <v>78.959999999999994</v>
      </c>
      <c r="I1037" s="448" t="s">
        <v>107</v>
      </c>
      <c r="J1037" s="448" t="s">
        <v>48</v>
      </c>
      <c r="K1037" s="451">
        <v>46270</v>
      </c>
      <c r="L1037" s="448" t="s">
        <v>143</v>
      </c>
      <c r="M1037" s="448" t="s">
        <v>3324</v>
      </c>
    </row>
    <row r="1038" spans="1:13" ht="56">
      <c r="A1038" s="448">
        <v>1037</v>
      </c>
      <c r="B1038" s="448" t="s">
        <v>4438</v>
      </c>
      <c r="C1038" s="448" t="s">
        <v>1724</v>
      </c>
      <c r="D1038" s="448" t="s">
        <v>4419</v>
      </c>
      <c r="E1038" s="448">
        <v>4</v>
      </c>
      <c r="F1038" s="448" t="s">
        <v>860</v>
      </c>
      <c r="G1038" s="448" t="s">
        <v>4419</v>
      </c>
      <c r="H1038" s="449">
        <v>188.44</v>
      </c>
      <c r="I1038" s="448" t="s">
        <v>107</v>
      </c>
      <c r="J1038" s="448" t="s">
        <v>48</v>
      </c>
      <c r="K1038" s="451">
        <v>46270</v>
      </c>
      <c r="L1038" s="448" t="s">
        <v>143</v>
      </c>
      <c r="M1038" s="448" t="s">
        <v>3324</v>
      </c>
    </row>
    <row r="1039" spans="1:13" ht="56">
      <c r="A1039" s="448">
        <v>1038</v>
      </c>
      <c r="B1039" s="448" t="s">
        <v>4439</v>
      </c>
      <c r="C1039" s="448" t="s">
        <v>1724</v>
      </c>
      <c r="D1039" s="448" t="s">
        <v>4419</v>
      </c>
      <c r="E1039" s="448">
        <v>48</v>
      </c>
      <c r="F1039" s="448" t="s">
        <v>3474</v>
      </c>
      <c r="G1039" s="448" t="s">
        <v>4419</v>
      </c>
      <c r="H1039" s="449">
        <v>318.24</v>
      </c>
      <c r="I1039" s="448" t="s">
        <v>107</v>
      </c>
      <c r="J1039" s="448" t="s">
        <v>48</v>
      </c>
      <c r="K1039" s="451">
        <v>46270</v>
      </c>
      <c r="L1039" s="448" t="s">
        <v>143</v>
      </c>
      <c r="M1039" s="448" t="s">
        <v>3324</v>
      </c>
    </row>
    <row r="1040" spans="1:13" ht="56">
      <c r="A1040" s="448">
        <v>1039</v>
      </c>
      <c r="B1040" s="448" t="s">
        <v>4440</v>
      </c>
      <c r="C1040" s="448" t="s">
        <v>1724</v>
      </c>
      <c r="D1040" s="448" t="s">
        <v>4419</v>
      </c>
      <c r="E1040" s="448">
        <v>2000</v>
      </c>
      <c r="F1040" s="448" t="s">
        <v>571</v>
      </c>
      <c r="G1040" s="448" t="s">
        <v>4419</v>
      </c>
      <c r="H1040" s="449">
        <v>1500</v>
      </c>
      <c r="I1040" s="448" t="s">
        <v>107</v>
      </c>
      <c r="J1040" s="448" t="s">
        <v>48</v>
      </c>
      <c r="K1040" s="451">
        <v>46270</v>
      </c>
      <c r="L1040" s="448" t="s">
        <v>143</v>
      </c>
      <c r="M1040" s="448" t="s">
        <v>3324</v>
      </c>
    </row>
    <row r="1041" spans="1:13" ht="70">
      <c r="A1041" s="448">
        <v>1040</v>
      </c>
      <c r="B1041" s="448" t="s">
        <v>4441</v>
      </c>
      <c r="C1041" s="448" t="s">
        <v>1724</v>
      </c>
      <c r="D1041" s="448" t="s">
        <v>4419</v>
      </c>
      <c r="E1041" s="448">
        <v>50</v>
      </c>
      <c r="F1041" s="448" t="s">
        <v>571</v>
      </c>
      <c r="G1041" s="448" t="s">
        <v>4419</v>
      </c>
      <c r="H1041" s="449">
        <v>1445</v>
      </c>
      <c r="I1041" s="448" t="s">
        <v>107</v>
      </c>
      <c r="J1041" s="448" t="s">
        <v>48</v>
      </c>
      <c r="K1041" s="451">
        <v>46270</v>
      </c>
      <c r="L1041" s="448" t="s">
        <v>143</v>
      </c>
      <c r="M1041" s="448" t="s">
        <v>3324</v>
      </c>
    </row>
    <row r="1042" spans="1:13" ht="56">
      <c r="A1042" s="448">
        <v>1041</v>
      </c>
      <c r="B1042" s="448" t="s">
        <v>4442</v>
      </c>
      <c r="C1042" s="448" t="s">
        <v>1724</v>
      </c>
      <c r="D1042" s="448" t="s">
        <v>4419</v>
      </c>
      <c r="E1042" s="448">
        <v>4</v>
      </c>
      <c r="F1042" s="448" t="s">
        <v>860</v>
      </c>
      <c r="G1042" s="448" t="s">
        <v>4419</v>
      </c>
      <c r="H1042" s="449">
        <v>2543</v>
      </c>
      <c r="I1042" s="448" t="s">
        <v>107</v>
      </c>
      <c r="J1042" s="448" t="s">
        <v>48</v>
      </c>
      <c r="K1042" s="451">
        <v>46270</v>
      </c>
      <c r="L1042" s="448" t="s">
        <v>143</v>
      </c>
      <c r="M1042" s="448" t="s">
        <v>3324</v>
      </c>
    </row>
    <row r="1043" spans="1:13" ht="56">
      <c r="A1043" s="448">
        <v>1042</v>
      </c>
      <c r="B1043" s="448" t="s">
        <v>4443</v>
      </c>
      <c r="C1043" s="448" t="s">
        <v>1724</v>
      </c>
      <c r="D1043" s="448" t="s">
        <v>4419</v>
      </c>
      <c r="E1043" s="448">
        <v>25</v>
      </c>
      <c r="F1043" s="448" t="s">
        <v>860</v>
      </c>
      <c r="G1043" s="448" t="s">
        <v>4419</v>
      </c>
      <c r="H1043" s="449">
        <v>4357.5</v>
      </c>
      <c r="I1043" s="448" t="s">
        <v>107</v>
      </c>
      <c r="J1043" s="448" t="s">
        <v>48</v>
      </c>
      <c r="K1043" s="451">
        <v>46270</v>
      </c>
      <c r="L1043" s="448" t="s">
        <v>143</v>
      </c>
      <c r="M1043" s="448" t="s">
        <v>3324</v>
      </c>
    </row>
    <row r="1044" spans="1:13" ht="56">
      <c r="A1044" s="448">
        <v>1043</v>
      </c>
      <c r="B1044" s="448" t="s">
        <v>4444</v>
      </c>
      <c r="C1044" s="448" t="s">
        <v>1724</v>
      </c>
      <c r="D1044" s="448" t="s">
        <v>4419</v>
      </c>
      <c r="E1044" s="448">
        <v>40</v>
      </c>
      <c r="F1044" s="448" t="s">
        <v>860</v>
      </c>
      <c r="G1044" s="448" t="s">
        <v>4419</v>
      </c>
      <c r="H1044" s="449">
        <v>858</v>
      </c>
      <c r="I1044" s="448" t="s">
        <v>107</v>
      </c>
      <c r="J1044" s="448" t="s">
        <v>48</v>
      </c>
      <c r="K1044" s="451">
        <v>46270</v>
      </c>
      <c r="L1044" s="448" t="s">
        <v>143</v>
      </c>
      <c r="M1044" s="448" t="s">
        <v>3324</v>
      </c>
    </row>
    <row r="1045" spans="1:13" ht="56">
      <c r="A1045" s="448">
        <v>1044</v>
      </c>
      <c r="B1045" s="448" t="s">
        <v>4445</v>
      </c>
      <c r="C1045" s="448" t="s">
        <v>1724</v>
      </c>
      <c r="D1045" s="448" t="s">
        <v>4419</v>
      </c>
      <c r="E1045" s="448">
        <v>120</v>
      </c>
      <c r="F1045" s="448" t="s">
        <v>860</v>
      </c>
      <c r="G1045" s="448" t="s">
        <v>4419</v>
      </c>
      <c r="H1045" s="449">
        <v>46206</v>
      </c>
      <c r="I1045" s="448" t="s">
        <v>107</v>
      </c>
      <c r="J1045" s="448" t="s">
        <v>48</v>
      </c>
      <c r="K1045" s="451">
        <v>46270</v>
      </c>
      <c r="L1045" s="448" t="s">
        <v>143</v>
      </c>
      <c r="M1045" s="448" t="s">
        <v>3324</v>
      </c>
    </row>
    <row r="1046" spans="1:13" ht="56">
      <c r="A1046" s="448">
        <v>1045</v>
      </c>
      <c r="B1046" s="448" t="s">
        <v>4446</v>
      </c>
      <c r="C1046" s="448" t="s">
        <v>1724</v>
      </c>
      <c r="D1046" s="448" t="s">
        <v>4419</v>
      </c>
      <c r="E1046" s="448">
        <v>4</v>
      </c>
      <c r="F1046" s="448" t="s">
        <v>860</v>
      </c>
      <c r="G1046" s="448" t="s">
        <v>4419</v>
      </c>
      <c r="H1046" s="449">
        <v>138</v>
      </c>
      <c r="I1046" s="448" t="s">
        <v>107</v>
      </c>
      <c r="J1046" s="448" t="s">
        <v>48</v>
      </c>
      <c r="K1046" s="451">
        <v>46270</v>
      </c>
      <c r="L1046" s="448" t="s">
        <v>143</v>
      </c>
      <c r="M1046" s="448" t="s">
        <v>3324</v>
      </c>
    </row>
    <row r="1047" spans="1:13" ht="56">
      <c r="A1047" s="448">
        <v>1046</v>
      </c>
      <c r="B1047" s="448" t="s">
        <v>4447</v>
      </c>
      <c r="C1047" s="448" t="s">
        <v>1724</v>
      </c>
      <c r="D1047" s="448" t="s">
        <v>4419</v>
      </c>
      <c r="E1047" s="448">
        <v>2500</v>
      </c>
      <c r="F1047" s="448" t="s">
        <v>860</v>
      </c>
      <c r="G1047" s="448" t="s">
        <v>4419</v>
      </c>
      <c r="H1047" s="449">
        <v>4725</v>
      </c>
      <c r="I1047" s="448" t="s">
        <v>107</v>
      </c>
      <c r="J1047" s="448" t="s">
        <v>48</v>
      </c>
      <c r="K1047" s="451">
        <v>46270</v>
      </c>
      <c r="L1047" s="448" t="s">
        <v>143</v>
      </c>
      <c r="M1047" s="448" t="s">
        <v>3324</v>
      </c>
    </row>
    <row r="1048" spans="1:13" ht="56">
      <c r="A1048" s="448">
        <v>1047</v>
      </c>
      <c r="B1048" s="448" t="s">
        <v>4448</v>
      </c>
      <c r="C1048" s="448" t="s">
        <v>1724</v>
      </c>
      <c r="D1048" s="448" t="s">
        <v>4419</v>
      </c>
      <c r="E1048" s="448">
        <v>300</v>
      </c>
      <c r="F1048" s="448" t="s">
        <v>860</v>
      </c>
      <c r="G1048" s="448" t="s">
        <v>4419</v>
      </c>
      <c r="H1048" s="449">
        <v>654</v>
      </c>
      <c r="I1048" s="448" t="s">
        <v>107</v>
      </c>
      <c r="J1048" s="448" t="s">
        <v>48</v>
      </c>
      <c r="K1048" s="451">
        <v>46270</v>
      </c>
      <c r="L1048" s="448" t="s">
        <v>143</v>
      </c>
      <c r="M1048" s="448" t="s">
        <v>3324</v>
      </c>
    </row>
    <row r="1049" spans="1:13" ht="56">
      <c r="A1049" s="448">
        <v>1048</v>
      </c>
      <c r="B1049" s="448" t="s">
        <v>4449</v>
      </c>
      <c r="C1049" s="448" t="s">
        <v>1724</v>
      </c>
      <c r="D1049" s="448" t="s">
        <v>4419</v>
      </c>
      <c r="E1049" s="448">
        <v>125</v>
      </c>
      <c r="F1049" s="448" t="s">
        <v>3676</v>
      </c>
      <c r="G1049" s="448" t="s">
        <v>4419</v>
      </c>
      <c r="H1049" s="449">
        <v>1442</v>
      </c>
      <c r="I1049" s="448" t="s">
        <v>107</v>
      </c>
      <c r="J1049" s="448" t="s">
        <v>48</v>
      </c>
      <c r="K1049" s="451">
        <v>46270</v>
      </c>
      <c r="L1049" s="448" t="s">
        <v>143</v>
      </c>
      <c r="M1049" s="448" t="s">
        <v>3324</v>
      </c>
    </row>
    <row r="1050" spans="1:13" ht="56">
      <c r="A1050" s="448">
        <v>1049</v>
      </c>
      <c r="B1050" s="448" t="s">
        <v>4450</v>
      </c>
      <c r="C1050" s="448" t="s">
        <v>1724</v>
      </c>
      <c r="D1050" s="448" t="s">
        <v>4419</v>
      </c>
      <c r="E1050" s="448">
        <v>60</v>
      </c>
      <c r="F1050" s="448" t="s">
        <v>3676</v>
      </c>
      <c r="G1050" s="448" t="s">
        <v>4419</v>
      </c>
      <c r="H1050" s="449">
        <v>1177.2</v>
      </c>
      <c r="I1050" s="448" t="s">
        <v>107</v>
      </c>
      <c r="J1050" s="448" t="s">
        <v>48</v>
      </c>
      <c r="K1050" s="451">
        <v>46270</v>
      </c>
      <c r="L1050" s="448" t="s">
        <v>143</v>
      </c>
      <c r="M1050" s="448" t="s">
        <v>3324</v>
      </c>
    </row>
    <row r="1051" spans="1:13" ht="56">
      <c r="A1051" s="448">
        <v>1050</v>
      </c>
      <c r="B1051" s="448" t="s">
        <v>4451</v>
      </c>
      <c r="C1051" s="448" t="s">
        <v>1724</v>
      </c>
      <c r="D1051" s="448" t="s">
        <v>4419</v>
      </c>
      <c r="E1051" s="448">
        <v>2</v>
      </c>
      <c r="F1051" s="448" t="s">
        <v>860</v>
      </c>
      <c r="G1051" s="448" t="s">
        <v>4419</v>
      </c>
      <c r="H1051" s="449">
        <v>58.58</v>
      </c>
      <c r="I1051" s="448" t="s">
        <v>107</v>
      </c>
      <c r="J1051" s="448" t="s">
        <v>48</v>
      </c>
      <c r="K1051" s="451">
        <v>46270</v>
      </c>
      <c r="L1051" s="448" t="s">
        <v>143</v>
      </c>
      <c r="M1051" s="448" t="s">
        <v>3324</v>
      </c>
    </row>
    <row r="1052" spans="1:13" ht="70">
      <c r="A1052" s="448">
        <v>1051</v>
      </c>
      <c r="B1052" s="448" t="s">
        <v>4452</v>
      </c>
      <c r="C1052" s="448" t="s">
        <v>1724</v>
      </c>
      <c r="D1052" s="448" t="s">
        <v>4419</v>
      </c>
      <c r="E1052" s="448">
        <v>6</v>
      </c>
      <c r="F1052" s="448" t="s">
        <v>860</v>
      </c>
      <c r="G1052" s="448" t="s">
        <v>4419</v>
      </c>
      <c r="H1052" s="449">
        <v>340.2</v>
      </c>
      <c r="I1052" s="448" t="s">
        <v>107</v>
      </c>
      <c r="J1052" s="448" t="s">
        <v>48</v>
      </c>
      <c r="K1052" s="451">
        <v>46270</v>
      </c>
      <c r="L1052" s="448" t="s">
        <v>143</v>
      </c>
      <c r="M1052" s="448" t="s">
        <v>3324</v>
      </c>
    </row>
    <row r="1053" spans="1:13" ht="56">
      <c r="A1053" s="448">
        <v>1052</v>
      </c>
      <c r="B1053" s="448" t="s">
        <v>4453</v>
      </c>
      <c r="C1053" s="448" t="s">
        <v>1724</v>
      </c>
      <c r="D1053" s="448" t="s">
        <v>4419</v>
      </c>
      <c r="E1053" s="448">
        <v>350</v>
      </c>
      <c r="F1053" s="448" t="s">
        <v>860</v>
      </c>
      <c r="G1053" s="448" t="s">
        <v>4419</v>
      </c>
      <c r="H1053" s="449">
        <v>8067.5</v>
      </c>
      <c r="I1053" s="448" t="s">
        <v>107</v>
      </c>
      <c r="J1053" s="448" t="s">
        <v>48</v>
      </c>
      <c r="K1053" s="451">
        <v>46270</v>
      </c>
      <c r="L1053" s="448" t="s">
        <v>143</v>
      </c>
      <c r="M1053" s="448" t="s">
        <v>3324</v>
      </c>
    </row>
    <row r="1054" spans="1:13" ht="56">
      <c r="A1054" s="448">
        <v>1053</v>
      </c>
      <c r="B1054" s="448" t="s">
        <v>4454</v>
      </c>
      <c r="C1054" s="448" t="s">
        <v>1724</v>
      </c>
      <c r="D1054" s="448" t="s">
        <v>4419</v>
      </c>
      <c r="E1054" s="448">
        <v>4</v>
      </c>
      <c r="F1054" s="448" t="s">
        <v>860</v>
      </c>
      <c r="G1054" s="448" t="s">
        <v>4419</v>
      </c>
      <c r="H1054" s="449">
        <v>70.08</v>
      </c>
      <c r="I1054" s="448" t="s">
        <v>107</v>
      </c>
      <c r="J1054" s="448" t="s">
        <v>48</v>
      </c>
      <c r="K1054" s="451">
        <v>46270</v>
      </c>
      <c r="L1054" s="448" t="s">
        <v>143</v>
      </c>
      <c r="M1054" s="448" t="s">
        <v>3324</v>
      </c>
    </row>
    <row r="1055" spans="1:13" ht="56">
      <c r="A1055" s="448">
        <v>1054</v>
      </c>
      <c r="B1055" s="448" t="s">
        <v>4455</v>
      </c>
      <c r="C1055" s="448" t="s">
        <v>1724</v>
      </c>
      <c r="D1055" s="448" t="s">
        <v>4419</v>
      </c>
      <c r="E1055" s="448">
        <v>12</v>
      </c>
      <c r="F1055" s="448" t="s">
        <v>860</v>
      </c>
      <c r="G1055" s="448" t="s">
        <v>4419</v>
      </c>
      <c r="H1055" s="449">
        <v>664.68</v>
      </c>
      <c r="I1055" s="448" t="s">
        <v>107</v>
      </c>
      <c r="J1055" s="448" t="s">
        <v>48</v>
      </c>
      <c r="K1055" s="451">
        <v>46270</v>
      </c>
      <c r="L1055" s="448" t="s">
        <v>143</v>
      </c>
      <c r="M1055" s="448" t="s">
        <v>3324</v>
      </c>
    </row>
    <row r="1056" spans="1:13" ht="56">
      <c r="A1056" s="448">
        <v>1055</v>
      </c>
      <c r="B1056" s="448" t="s">
        <v>4456</v>
      </c>
      <c r="C1056" s="448" t="s">
        <v>1724</v>
      </c>
      <c r="D1056" s="448" t="s">
        <v>4419</v>
      </c>
      <c r="E1056" s="448">
        <v>12</v>
      </c>
      <c r="F1056" s="448" t="s">
        <v>860</v>
      </c>
      <c r="G1056" s="448" t="s">
        <v>4419</v>
      </c>
      <c r="H1056" s="449">
        <v>2027.64</v>
      </c>
      <c r="I1056" s="448" t="s">
        <v>107</v>
      </c>
      <c r="J1056" s="448" t="s">
        <v>48</v>
      </c>
      <c r="K1056" s="451">
        <v>46270</v>
      </c>
      <c r="L1056" s="448" t="s">
        <v>143</v>
      </c>
      <c r="M1056" s="448" t="s">
        <v>3324</v>
      </c>
    </row>
    <row r="1057" spans="1:13" ht="56">
      <c r="A1057" s="448">
        <v>1056</v>
      </c>
      <c r="B1057" s="448" t="s">
        <v>4457</v>
      </c>
      <c r="C1057" s="448" t="s">
        <v>1724</v>
      </c>
      <c r="D1057" s="448" t="s">
        <v>4419</v>
      </c>
      <c r="E1057" s="448">
        <v>4</v>
      </c>
      <c r="F1057" s="448" t="s">
        <v>860</v>
      </c>
      <c r="G1057" s="448" t="s">
        <v>4419</v>
      </c>
      <c r="H1057" s="449">
        <v>249.64</v>
      </c>
      <c r="I1057" s="448" t="s">
        <v>107</v>
      </c>
      <c r="J1057" s="448" t="s">
        <v>48</v>
      </c>
      <c r="K1057" s="451">
        <v>46270</v>
      </c>
      <c r="L1057" s="448" t="s">
        <v>143</v>
      </c>
      <c r="M1057" s="448" t="s">
        <v>3324</v>
      </c>
    </row>
    <row r="1058" spans="1:13" ht="56">
      <c r="A1058" s="448">
        <v>1057</v>
      </c>
      <c r="B1058" s="448" t="s">
        <v>4458</v>
      </c>
      <c r="C1058" s="448" t="s">
        <v>1724</v>
      </c>
      <c r="D1058" s="448" t="s">
        <v>4419</v>
      </c>
      <c r="E1058" s="448">
        <v>300</v>
      </c>
      <c r="F1058" s="448" t="s">
        <v>860</v>
      </c>
      <c r="G1058" s="448" t="s">
        <v>4419</v>
      </c>
      <c r="H1058" s="449">
        <v>2340</v>
      </c>
      <c r="I1058" s="448" t="s">
        <v>107</v>
      </c>
      <c r="J1058" s="448" t="s">
        <v>48</v>
      </c>
      <c r="K1058" s="451">
        <v>46270</v>
      </c>
      <c r="L1058" s="448" t="s">
        <v>143</v>
      </c>
      <c r="M1058" s="448" t="s">
        <v>3324</v>
      </c>
    </row>
    <row r="1059" spans="1:13" ht="84">
      <c r="A1059" s="448">
        <v>1058</v>
      </c>
      <c r="B1059" s="452" t="s">
        <v>4459</v>
      </c>
      <c r="C1059" s="452" t="s">
        <v>1724</v>
      </c>
      <c r="D1059" s="452" t="s">
        <v>4119</v>
      </c>
      <c r="E1059" s="448">
        <v>1500</v>
      </c>
      <c r="F1059" s="448" t="s">
        <v>571</v>
      </c>
      <c r="G1059" s="448" t="s">
        <v>4460</v>
      </c>
      <c r="H1059" s="449">
        <v>7200</v>
      </c>
      <c r="I1059" s="448" t="s">
        <v>107</v>
      </c>
      <c r="J1059" s="448" t="s">
        <v>48</v>
      </c>
      <c r="K1059" s="451">
        <v>46273</v>
      </c>
      <c r="L1059" s="448" t="s">
        <v>143</v>
      </c>
      <c r="M1059" s="448" t="s">
        <v>3324</v>
      </c>
    </row>
    <row r="1060" spans="1:13" ht="84">
      <c r="A1060" s="448">
        <v>1059</v>
      </c>
      <c r="B1060" s="452" t="s">
        <v>4461</v>
      </c>
      <c r="C1060" s="452" t="s">
        <v>1724</v>
      </c>
      <c r="D1060" s="452" t="s">
        <v>4119</v>
      </c>
      <c r="E1060" s="448">
        <v>8000</v>
      </c>
      <c r="F1060" s="448" t="s">
        <v>860</v>
      </c>
      <c r="G1060" s="448" t="s">
        <v>4460</v>
      </c>
      <c r="H1060" s="449">
        <v>1600</v>
      </c>
      <c r="I1060" s="448" t="s">
        <v>107</v>
      </c>
      <c r="J1060" s="448" t="s">
        <v>48</v>
      </c>
      <c r="K1060" s="451">
        <v>46273</v>
      </c>
      <c r="L1060" s="448" t="s">
        <v>143</v>
      </c>
      <c r="M1060" s="448" t="s">
        <v>3324</v>
      </c>
    </row>
    <row r="1061" spans="1:13" ht="84">
      <c r="A1061" s="448">
        <v>1060</v>
      </c>
      <c r="B1061" s="452" t="s">
        <v>4462</v>
      </c>
      <c r="C1061" s="452" t="s">
        <v>1724</v>
      </c>
      <c r="D1061" s="452" t="s">
        <v>4119</v>
      </c>
      <c r="E1061" s="448">
        <v>1000</v>
      </c>
      <c r="F1061" s="448" t="s">
        <v>860</v>
      </c>
      <c r="G1061" s="448" t="s">
        <v>4460</v>
      </c>
      <c r="H1061" s="449">
        <v>5100</v>
      </c>
      <c r="I1061" s="448" t="s">
        <v>107</v>
      </c>
      <c r="J1061" s="448" t="s">
        <v>48</v>
      </c>
      <c r="K1061" s="451">
        <v>46273</v>
      </c>
      <c r="L1061" s="448" t="s">
        <v>143</v>
      </c>
      <c r="M1061" s="448" t="s">
        <v>3324</v>
      </c>
    </row>
    <row r="1062" spans="1:13" ht="84">
      <c r="A1062" s="448">
        <v>1061</v>
      </c>
      <c r="B1062" s="452" t="s">
        <v>4420</v>
      </c>
      <c r="C1062" s="452" t="s">
        <v>1724</v>
      </c>
      <c r="D1062" s="452" t="s">
        <v>4119</v>
      </c>
      <c r="E1062" s="448">
        <v>300</v>
      </c>
      <c r="F1062" s="448" t="s">
        <v>3676</v>
      </c>
      <c r="G1062" s="448" t="s">
        <v>4460</v>
      </c>
      <c r="H1062" s="449">
        <v>1350</v>
      </c>
      <c r="I1062" s="448" t="s">
        <v>107</v>
      </c>
      <c r="J1062" s="448" t="s">
        <v>48</v>
      </c>
      <c r="K1062" s="451">
        <v>46273</v>
      </c>
      <c r="L1062" s="448" t="s">
        <v>143</v>
      </c>
      <c r="M1062" s="448" t="s">
        <v>3324</v>
      </c>
    </row>
    <row r="1063" spans="1:13" ht="84">
      <c r="A1063" s="448">
        <v>1062</v>
      </c>
      <c r="B1063" s="452" t="s">
        <v>4463</v>
      </c>
      <c r="C1063" s="452" t="s">
        <v>1724</v>
      </c>
      <c r="D1063" s="452" t="s">
        <v>4119</v>
      </c>
      <c r="E1063" s="448">
        <v>14000</v>
      </c>
      <c r="F1063" s="448" t="s">
        <v>860</v>
      </c>
      <c r="G1063" s="448" t="s">
        <v>4460</v>
      </c>
      <c r="H1063" s="449">
        <v>840</v>
      </c>
      <c r="I1063" s="448" t="s">
        <v>107</v>
      </c>
      <c r="J1063" s="448" t="s">
        <v>48</v>
      </c>
      <c r="K1063" s="451">
        <v>46273</v>
      </c>
      <c r="L1063" s="448" t="s">
        <v>143</v>
      </c>
      <c r="M1063" s="448" t="s">
        <v>3324</v>
      </c>
    </row>
    <row r="1064" spans="1:13" ht="84">
      <c r="A1064" s="448">
        <v>1063</v>
      </c>
      <c r="B1064" s="452" t="s">
        <v>4464</v>
      </c>
      <c r="C1064" s="452" t="s">
        <v>1724</v>
      </c>
      <c r="D1064" s="452" t="s">
        <v>4119</v>
      </c>
      <c r="E1064" s="448">
        <v>40000</v>
      </c>
      <c r="F1064" s="448" t="s">
        <v>860</v>
      </c>
      <c r="G1064" s="448" t="s">
        <v>4460</v>
      </c>
      <c r="H1064" s="449">
        <v>2400</v>
      </c>
      <c r="I1064" s="448" t="s">
        <v>107</v>
      </c>
      <c r="J1064" s="448" t="s">
        <v>48</v>
      </c>
      <c r="K1064" s="451">
        <v>46273</v>
      </c>
      <c r="L1064" s="448" t="s">
        <v>143</v>
      </c>
      <c r="M1064" s="448" t="s">
        <v>3324</v>
      </c>
    </row>
    <row r="1065" spans="1:13" ht="84">
      <c r="A1065" s="448">
        <v>1064</v>
      </c>
      <c r="B1065" s="452" t="s">
        <v>4422</v>
      </c>
      <c r="C1065" s="452" t="s">
        <v>1724</v>
      </c>
      <c r="D1065" s="452" t="s">
        <v>4119</v>
      </c>
      <c r="E1065" s="448">
        <v>70000</v>
      </c>
      <c r="F1065" s="448" t="s">
        <v>860</v>
      </c>
      <c r="G1065" s="448" t="s">
        <v>4460</v>
      </c>
      <c r="H1065" s="449">
        <v>4200</v>
      </c>
      <c r="I1065" s="448" t="s">
        <v>107</v>
      </c>
      <c r="J1065" s="448" t="s">
        <v>48</v>
      </c>
      <c r="K1065" s="451">
        <v>46273</v>
      </c>
      <c r="L1065" s="448" t="s">
        <v>143</v>
      </c>
      <c r="M1065" s="448" t="s">
        <v>3324</v>
      </c>
    </row>
    <row r="1066" spans="1:13" ht="84">
      <c r="A1066" s="448">
        <v>1065</v>
      </c>
      <c r="B1066" s="452" t="s">
        <v>4465</v>
      </c>
      <c r="C1066" s="452" t="s">
        <v>1724</v>
      </c>
      <c r="D1066" s="452" t="s">
        <v>4119</v>
      </c>
      <c r="E1066" s="448">
        <v>27000</v>
      </c>
      <c r="F1066" s="448" t="s">
        <v>860</v>
      </c>
      <c r="G1066" s="448" t="s">
        <v>4460</v>
      </c>
      <c r="H1066" s="449">
        <v>1620</v>
      </c>
      <c r="I1066" s="448" t="s">
        <v>107</v>
      </c>
      <c r="J1066" s="448" t="s">
        <v>48</v>
      </c>
      <c r="K1066" s="451">
        <v>46273</v>
      </c>
      <c r="L1066" s="448" t="s">
        <v>143</v>
      </c>
      <c r="M1066" s="448" t="s">
        <v>3324</v>
      </c>
    </row>
    <row r="1067" spans="1:13" ht="84">
      <c r="A1067" s="448">
        <v>1066</v>
      </c>
      <c r="B1067" s="452" t="s">
        <v>4466</v>
      </c>
      <c r="C1067" s="452" t="s">
        <v>1724</v>
      </c>
      <c r="D1067" s="452" t="s">
        <v>4119</v>
      </c>
      <c r="E1067" s="448">
        <v>26000</v>
      </c>
      <c r="F1067" s="448" t="s">
        <v>860</v>
      </c>
      <c r="G1067" s="448" t="s">
        <v>4460</v>
      </c>
      <c r="H1067" s="449">
        <v>1560</v>
      </c>
      <c r="I1067" s="448" t="s">
        <v>107</v>
      </c>
      <c r="J1067" s="448" t="s">
        <v>48</v>
      </c>
      <c r="K1067" s="451">
        <v>46273</v>
      </c>
      <c r="L1067" s="448" t="s">
        <v>143</v>
      </c>
      <c r="M1067" s="448" t="s">
        <v>3324</v>
      </c>
    </row>
    <row r="1068" spans="1:13" ht="84">
      <c r="A1068" s="448">
        <v>1067</v>
      </c>
      <c r="B1068" s="452" t="s">
        <v>4467</v>
      </c>
      <c r="C1068" s="452" t="s">
        <v>1724</v>
      </c>
      <c r="D1068" s="452" t="s">
        <v>4119</v>
      </c>
      <c r="E1068" s="448">
        <v>22000</v>
      </c>
      <c r="F1068" s="448" t="s">
        <v>860</v>
      </c>
      <c r="G1068" s="448" t="s">
        <v>4460</v>
      </c>
      <c r="H1068" s="449">
        <v>1320</v>
      </c>
      <c r="I1068" s="448" t="s">
        <v>107</v>
      </c>
      <c r="J1068" s="448" t="s">
        <v>48</v>
      </c>
      <c r="K1068" s="451">
        <v>46273</v>
      </c>
      <c r="L1068" s="448" t="s">
        <v>143</v>
      </c>
      <c r="M1068" s="448" t="s">
        <v>3324</v>
      </c>
    </row>
    <row r="1069" spans="1:13" ht="84">
      <c r="A1069" s="448">
        <v>1068</v>
      </c>
      <c r="B1069" s="452" t="s">
        <v>4468</v>
      </c>
      <c r="C1069" s="452" t="s">
        <v>1724</v>
      </c>
      <c r="D1069" s="452" t="s">
        <v>4119</v>
      </c>
      <c r="E1069" s="448">
        <v>27000</v>
      </c>
      <c r="F1069" s="448" t="s">
        <v>860</v>
      </c>
      <c r="G1069" s="448" t="s">
        <v>4460</v>
      </c>
      <c r="H1069" s="449">
        <v>1620</v>
      </c>
      <c r="I1069" s="448" t="s">
        <v>107</v>
      </c>
      <c r="J1069" s="448" t="s">
        <v>48</v>
      </c>
      <c r="K1069" s="451">
        <v>46273</v>
      </c>
      <c r="L1069" s="448" t="s">
        <v>143</v>
      </c>
      <c r="M1069" s="448" t="s">
        <v>3324</v>
      </c>
    </row>
    <row r="1070" spans="1:13" ht="84">
      <c r="A1070" s="448">
        <v>1069</v>
      </c>
      <c r="B1070" s="452" t="s">
        <v>4469</v>
      </c>
      <c r="C1070" s="452" t="s">
        <v>1724</v>
      </c>
      <c r="D1070" s="452" t="s">
        <v>4119</v>
      </c>
      <c r="E1070" s="448">
        <v>400</v>
      </c>
      <c r="F1070" s="448" t="s">
        <v>1728</v>
      </c>
      <c r="G1070" s="448" t="s">
        <v>4460</v>
      </c>
      <c r="H1070" s="449">
        <v>4732</v>
      </c>
      <c r="I1070" s="448" t="s">
        <v>107</v>
      </c>
      <c r="J1070" s="448" t="s">
        <v>48</v>
      </c>
      <c r="K1070" s="451">
        <v>46273</v>
      </c>
      <c r="L1070" s="448" t="s">
        <v>143</v>
      </c>
      <c r="M1070" s="448" t="s">
        <v>3324</v>
      </c>
    </row>
    <row r="1071" spans="1:13" ht="84">
      <c r="A1071" s="448">
        <v>1070</v>
      </c>
      <c r="B1071" s="452" t="s">
        <v>4469</v>
      </c>
      <c r="C1071" s="452" t="s">
        <v>1724</v>
      </c>
      <c r="D1071" s="452" t="s">
        <v>4119</v>
      </c>
      <c r="E1071" s="448">
        <v>250</v>
      </c>
      <c r="F1071" s="448" t="s">
        <v>1728</v>
      </c>
      <c r="G1071" s="448" t="s">
        <v>4460</v>
      </c>
      <c r="H1071" s="449">
        <v>9450</v>
      </c>
      <c r="I1071" s="448" t="s">
        <v>107</v>
      </c>
      <c r="J1071" s="448" t="s">
        <v>48</v>
      </c>
      <c r="K1071" s="451">
        <v>46273</v>
      </c>
      <c r="L1071" s="448" t="s">
        <v>143</v>
      </c>
      <c r="M1071" s="448" t="s">
        <v>3324</v>
      </c>
    </row>
    <row r="1072" spans="1:13" ht="84">
      <c r="A1072" s="448">
        <v>1071</v>
      </c>
      <c r="B1072" s="452" t="s">
        <v>4470</v>
      </c>
      <c r="C1072" s="452" t="s">
        <v>1724</v>
      </c>
      <c r="D1072" s="452" t="s">
        <v>4119</v>
      </c>
      <c r="E1072" s="448">
        <v>3000</v>
      </c>
      <c r="F1072" s="448" t="s">
        <v>3474</v>
      </c>
      <c r="G1072" s="448" t="s">
        <v>4460</v>
      </c>
      <c r="H1072" s="449">
        <v>19740</v>
      </c>
      <c r="I1072" s="448" t="s">
        <v>107</v>
      </c>
      <c r="J1072" s="448" t="s">
        <v>48</v>
      </c>
      <c r="K1072" s="451">
        <v>46273</v>
      </c>
      <c r="L1072" s="448" t="s">
        <v>143</v>
      </c>
      <c r="M1072" s="448" t="s">
        <v>3324</v>
      </c>
    </row>
    <row r="1073" spans="1:13" ht="84">
      <c r="A1073" s="448">
        <v>1072</v>
      </c>
      <c r="B1073" s="452" t="s">
        <v>4471</v>
      </c>
      <c r="C1073" s="452" t="s">
        <v>1724</v>
      </c>
      <c r="D1073" s="452" t="s">
        <v>4119</v>
      </c>
      <c r="E1073" s="448">
        <v>6300</v>
      </c>
      <c r="F1073" s="448" t="s">
        <v>3676</v>
      </c>
      <c r="G1073" s="448" t="s">
        <v>4460</v>
      </c>
      <c r="H1073" s="449">
        <v>32571</v>
      </c>
      <c r="I1073" s="448" t="s">
        <v>107</v>
      </c>
      <c r="J1073" s="448" t="s">
        <v>48</v>
      </c>
      <c r="K1073" s="451">
        <v>46273</v>
      </c>
      <c r="L1073" s="448" t="s">
        <v>143</v>
      </c>
      <c r="M1073" s="448" t="s">
        <v>3324</v>
      </c>
    </row>
    <row r="1074" spans="1:13" ht="84">
      <c r="A1074" s="448">
        <v>1073</v>
      </c>
      <c r="B1074" s="452" t="s">
        <v>4472</v>
      </c>
      <c r="C1074" s="452" t="s">
        <v>1724</v>
      </c>
      <c r="D1074" s="452" t="s">
        <v>4119</v>
      </c>
      <c r="E1074" s="448">
        <v>250</v>
      </c>
      <c r="F1074" s="448" t="s">
        <v>3676</v>
      </c>
      <c r="G1074" s="448" t="s">
        <v>4460</v>
      </c>
      <c r="H1074" s="449">
        <v>4582.5</v>
      </c>
      <c r="I1074" s="448" t="s">
        <v>107</v>
      </c>
      <c r="J1074" s="448" t="s">
        <v>48</v>
      </c>
      <c r="K1074" s="451">
        <v>46273</v>
      </c>
      <c r="L1074" s="448" t="s">
        <v>143</v>
      </c>
      <c r="M1074" s="448" t="s">
        <v>3324</v>
      </c>
    </row>
    <row r="1075" spans="1:13" ht="84">
      <c r="A1075" s="448">
        <v>1074</v>
      </c>
      <c r="B1075" s="452" t="s">
        <v>4473</v>
      </c>
      <c r="C1075" s="452" t="s">
        <v>1724</v>
      </c>
      <c r="D1075" s="452" t="s">
        <v>4119</v>
      </c>
      <c r="E1075" s="448">
        <v>1000</v>
      </c>
      <c r="F1075" s="448" t="s">
        <v>860</v>
      </c>
      <c r="G1075" s="448" t="s">
        <v>4460</v>
      </c>
      <c r="H1075" s="449">
        <v>12400</v>
      </c>
      <c r="I1075" s="448" t="s">
        <v>107</v>
      </c>
      <c r="J1075" s="448" t="s">
        <v>48</v>
      </c>
      <c r="K1075" s="451">
        <v>46273</v>
      </c>
      <c r="L1075" s="448" t="s">
        <v>143</v>
      </c>
      <c r="M1075" s="448" t="s">
        <v>3324</v>
      </c>
    </row>
    <row r="1076" spans="1:13" ht="84">
      <c r="A1076" s="448">
        <v>1075</v>
      </c>
      <c r="B1076" s="452" t="s">
        <v>4474</v>
      </c>
      <c r="C1076" s="452" t="s">
        <v>1724</v>
      </c>
      <c r="D1076" s="452" t="s">
        <v>4119</v>
      </c>
      <c r="E1076" s="448">
        <v>400</v>
      </c>
      <c r="F1076" s="448" t="s">
        <v>860</v>
      </c>
      <c r="G1076" s="448" t="s">
        <v>4460</v>
      </c>
      <c r="H1076" s="449">
        <v>876</v>
      </c>
      <c r="I1076" s="448" t="s">
        <v>107</v>
      </c>
      <c r="J1076" s="448" t="s">
        <v>48</v>
      </c>
      <c r="K1076" s="451">
        <v>46273</v>
      </c>
      <c r="L1076" s="448" t="s">
        <v>143</v>
      </c>
      <c r="M1076" s="448" t="s">
        <v>3324</v>
      </c>
    </row>
    <row r="1077" spans="1:13" ht="84">
      <c r="A1077" s="448">
        <v>1076</v>
      </c>
      <c r="B1077" s="452" t="s">
        <v>4475</v>
      </c>
      <c r="C1077" s="452" t="s">
        <v>1724</v>
      </c>
      <c r="D1077" s="452" t="s">
        <v>4119</v>
      </c>
      <c r="E1077" s="448">
        <v>700</v>
      </c>
      <c r="F1077" s="448" t="s">
        <v>860</v>
      </c>
      <c r="G1077" s="448" t="s">
        <v>4460</v>
      </c>
      <c r="H1077" s="449">
        <v>1533</v>
      </c>
      <c r="I1077" s="448" t="s">
        <v>107</v>
      </c>
      <c r="J1077" s="448" t="s">
        <v>48</v>
      </c>
      <c r="K1077" s="451">
        <v>46273</v>
      </c>
      <c r="L1077" s="448" t="s">
        <v>143</v>
      </c>
      <c r="M1077" s="448" t="s">
        <v>3324</v>
      </c>
    </row>
    <row r="1078" spans="1:13" ht="84">
      <c r="A1078" s="448">
        <v>1077</v>
      </c>
      <c r="B1078" s="452" t="s">
        <v>4476</v>
      </c>
      <c r="C1078" s="452" t="s">
        <v>1724</v>
      </c>
      <c r="D1078" s="452" t="s">
        <v>4119</v>
      </c>
      <c r="E1078" s="448">
        <v>500</v>
      </c>
      <c r="F1078" s="448" t="s">
        <v>860</v>
      </c>
      <c r="G1078" s="448" t="s">
        <v>4460</v>
      </c>
      <c r="H1078" s="449">
        <v>1240</v>
      </c>
      <c r="I1078" s="448" t="s">
        <v>107</v>
      </c>
      <c r="J1078" s="448" t="s">
        <v>48</v>
      </c>
      <c r="K1078" s="451">
        <v>46273</v>
      </c>
      <c r="L1078" s="448" t="s">
        <v>143</v>
      </c>
      <c r="M1078" s="448" t="s">
        <v>3324</v>
      </c>
    </row>
    <row r="1079" spans="1:13" ht="84">
      <c r="A1079" s="448">
        <v>1078</v>
      </c>
      <c r="B1079" s="452" t="s">
        <v>4477</v>
      </c>
      <c r="C1079" s="452" t="s">
        <v>1724</v>
      </c>
      <c r="D1079" s="452" t="s">
        <v>4119</v>
      </c>
      <c r="E1079" s="448">
        <v>500</v>
      </c>
      <c r="F1079" s="448" t="s">
        <v>860</v>
      </c>
      <c r="G1079" s="448" t="s">
        <v>4460</v>
      </c>
      <c r="H1079" s="449">
        <v>1175</v>
      </c>
      <c r="I1079" s="448" t="s">
        <v>107</v>
      </c>
      <c r="J1079" s="448" t="s">
        <v>48</v>
      </c>
      <c r="K1079" s="451">
        <v>46273</v>
      </c>
      <c r="L1079" s="448" t="s">
        <v>143</v>
      </c>
      <c r="M1079" s="448" t="s">
        <v>3324</v>
      </c>
    </row>
    <row r="1080" spans="1:13" ht="84">
      <c r="A1080" s="448">
        <v>1079</v>
      </c>
      <c r="B1080" s="452" t="s">
        <v>4478</v>
      </c>
      <c r="C1080" s="452" t="s">
        <v>1724</v>
      </c>
      <c r="D1080" s="452" t="s">
        <v>4119</v>
      </c>
      <c r="E1080" s="448">
        <v>500</v>
      </c>
      <c r="F1080" s="448" t="s">
        <v>860</v>
      </c>
      <c r="G1080" s="448" t="s">
        <v>4460</v>
      </c>
      <c r="H1080" s="449">
        <v>1525</v>
      </c>
      <c r="I1080" s="448" t="s">
        <v>107</v>
      </c>
      <c r="J1080" s="448" t="s">
        <v>48</v>
      </c>
      <c r="K1080" s="451">
        <v>46273</v>
      </c>
      <c r="L1080" s="448" t="s">
        <v>143</v>
      </c>
      <c r="M1080" s="448" t="s">
        <v>3324</v>
      </c>
    </row>
    <row r="1081" spans="1:13" ht="84">
      <c r="A1081" s="448">
        <v>1080</v>
      </c>
      <c r="B1081" s="452" t="s">
        <v>4479</v>
      </c>
      <c r="C1081" s="452" t="s">
        <v>1724</v>
      </c>
      <c r="D1081" s="452" t="s">
        <v>4119</v>
      </c>
      <c r="E1081" s="448">
        <v>60</v>
      </c>
      <c r="F1081" s="448" t="s">
        <v>860</v>
      </c>
      <c r="G1081" s="448" t="s">
        <v>4460</v>
      </c>
      <c r="H1081" s="449">
        <v>5729.4</v>
      </c>
      <c r="I1081" s="448" t="s">
        <v>107</v>
      </c>
      <c r="J1081" s="448" t="s">
        <v>48</v>
      </c>
      <c r="K1081" s="451">
        <v>46273</v>
      </c>
      <c r="L1081" s="448" t="s">
        <v>143</v>
      </c>
      <c r="M1081" s="448" t="s">
        <v>3324</v>
      </c>
    </row>
    <row r="1082" spans="1:13" ht="84">
      <c r="A1082" s="448">
        <v>1081</v>
      </c>
      <c r="B1082" s="452" t="s">
        <v>4480</v>
      </c>
      <c r="C1082" s="452" t="s">
        <v>1724</v>
      </c>
      <c r="D1082" s="452" t="s">
        <v>4119</v>
      </c>
      <c r="E1082" s="448">
        <v>50000</v>
      </c>
      <c r="F1082" s="448" t="s">
        <v>860</v>
      </c>
      <c r="G1082" s="448" t="s">
        <v>4460</v>
      </c>
      <c r="H1082" s="449">
        <v>21000</v>
      </c>
      <c r="I1082" s="448" t="s">
        <v>107</v>
      </c>
      <c r="J1082" s="448" t="s">
        <v>48</v>
      </c>
      <c r="K1082" s="451">
        <v>46273</v>
      </c>
      <c r="L1082" s="448" t="s">
        <v>143</v>
      </c>
      <c r="M1082" s="448" t="s">
        <v>3324</v>
      </c>
    </row>
    <row r="1083" spans="1:13" ht="84">
      <c r="A1083" s="448">
        <v>1082</v>
      </c>
      <c r="B1083" s="452" t="s">
        <v>4481</v>
      </c>
      <c r="C1083" s="452" t="s">
        <v>1724</v>
      </c>
      <c r="D1083" s="452" t="s">
        <v>4119</v>
      </c>
      <c r="E1083" s="448">
        <v>50000</v>
      </c>
      <c r="F1083" s="448" t="s">
        <v>860</v>
      </c>
      <c r="G1083" s="448" t="s">
        <v>4460</v>
      </c>
      <c r="H1083" s="449">
        <v>24000</v>
      </c>
      <c r="I1083" s="448" t="s">
        <v>107</v>
      </c>
      <c r="J1083" s="448" t="s">
        <v>48</v>
      </c>
      <c r="K1083" s="451">
        <v>46273</v>
      </c>
      <c r="L1083" s="448" t="s">
        <v>143</v>
      </c>
      <c r="M1083" s="448" t="s">
        <v>3324</v>
      </c>
    </row>
    <row r="1084" spans="1:13" ht="84">
      <c r="A1084" s="448">
        <v>1083</v>
      </c>
      <c r="B1084" s="452" t="s">
        <v>4482</v>
      </c>
      <c r="C1084" s="452" t="s">
        <v>1724</v>
      </c>
      <c r="D1084" s="452" t="s">
        <v>4119</v>
      </c>
      <c r="E1084" s="448">
        <v>75000</v>
      </c>
      <c r="F1084" s="448" t="s">
        <v>860</v>
      </c>
      <c r="G1084" s="448" t="s">
        <v>4460</v>
      </c>
      <c r="H1084" s="449">
        <v>45750</v>
      </c>
      <c r="I1084" s="448" t="s">
        <v>107</v>
      </c>
      <c r="J1084" s="448" t="s">
        <v>48</v>
      </c>
      <c r="K1084" s="451">
        <v>46273</v>
      </c>
      <c r="L1084" s="448" t="s">
        <v>143</v>
      </c>
      <c r="M1084" s="448" t="s">
        <v>3324</v>
      </c>
    </row>
    <row r="1085" spans="1:13" ht="84">
      <c r="A1085" s="448">
        <v>1084</v>
      </c>
      <c r="B1085" s="452" t="s">
        <v>4483</v>
      </c>
      <c r="C1085" s="452" t="s">
        <v>1724</v>
      </c>
      <c r="D1085" s="452" t="s">
        <v>4119</v>
      </c>
      <c r="E1085" s="448">
        <v>62000</v>
      </c>
      <c r="F1085" s="448" t="s">
        <v>860</v>
      </c>
      <c r="G1085" s="448" t="s">
        <v>4460</v>
      </c>
      <c r="H1085" s="449">
        <v>51460</v>
      </c>
      <c r="I1085" s="448" t="s">
        <v>107</v>
      </c>
      <c r="J1085" s="448" t="s">
        <v>48</v>
      </c>
      <c r="K1085" s="451">
        <v>46273</v>
      </c>
      <c r="L1085" s="448" t="s">
        <v>143</v>
      </c>
      <c r="M1085" s="448" t="s">
        <v>3324</v>
      </c>
    </row>
    <row r="1086" spans="1:13" ht="84">
      <c r="A1086" s="448">
        <v>1085</v>
      </c>
      <c r="B1086" s="452" t="s">
        <v>4484</v>
      </c>
      <c r="C1086" s="452" t="s">
        <v>1724</v>
      </c>
      <c r="D1086" s="452" t="s">
        <v>4119</v>
      </c>
      <c r="E1086" s="448">
        <v>5000</v>
      </c>
      <c r="F1086" s="448" t="s">
        <v>860</v>
      </c>
      <c r="G1086" s="448" t="s">
        <v>4460</v>
      </c>
      <c r="H1086" s="449">
        <v>12700</v>
      </c>
      <c r="I1086" s="448" t="s">
        <v>107</v>
      </c>
      <c r="J1086" s="448" t="s">
        <v>48</v>
      </c>
      <c r="K1086" s="451">
        <v>46273</v>
      </c>
      <c r="L1086" s="448" t="s">
        <v>143</v>
      </c>
      <c r="M1086" s="448" t="s">
        <v>3324</v>
      </c>
    </row>
    <row r="1087" spans="1:13" ht="84">
      <c r="A1087" s="448">
        <v>1086</v>
      </c>
      <c r="B1087" s="452" t="s">
        <v>4485</v>
      </c>
      <c r="C1087" s="452" t="s">
        <v>1724</v>
      </c>
      <c r="D1087" s="452" t="s">
        <v>4119</v>
      </c>
      <c r="E1087" s="448">
        <v>5000</v>
      </c>
      <c r="F1087" s="448" t="s">
        <v>860</v>
      </c>
      <c r="G1087" s="448" t="s">
        <v>4460</v>
      </c>
      <c r="H1087" s="449">
        <v>14800</v>
      </c>
      <c r="I1087" s="448" t="s">
        <v>107</v>
      </c>
      <c r="J1087" s="448" t="s">
        <v>48</v>
      </c>
      <c r="K1087" s="451">
        <v>46273</v>
      </c>
      <c r="L1087" s="448" t="s">
        <v>143</v>
      </c>
      <c r="M1087" s="448" t="s">
        <v>3324</v>
      </c>
    </row>
    <row r="1088" spans="1:13" ht="84">
      <c r="A1088" s="448">
        <v>1087</v>
      </c>
      <c r="B1088" s="452" t="s">
        <v>4486</v>
      </c>
      <c r="C1088" s="452" t="s">
        <v>1724</v>
      </c>
      <c r="D1088" s="452" t="s">
        <v>4119</v>
      </c>
      <c r="E1088" s="448">
        <v>800</v>
      </c>
      <c r="F1088" s="448" t="s">
        <v>860</v>
      </c>
      <c r="G1088" s="448" t="s">
        <v>4460</v>
      </c>
      <c r="H1088" s="449">
        <v>3600</v>
      </c>
      <c r="I1088" s="448" t="s">
        <v>107</v>
      </c>
      <c r="J1088" s="448" t="s">
        <v>48</v>
      </c>
      <c r="K1088" s="451">
        <v>46273</v>
      </c>
      <c r="L1088" s="448" t="s">
        <v>143</v>
      </c>
      <c r="M1088" s="448" t="s">
        <v>3324</v>
      </c>
    </row>
    <row r="1089" spans="1:13" ht="84">
      <c r="A1089" s="448">
        <v>1088</v>
      </c>
      <c r="B1089" s="452" t="s">
        <v>4487</v>
      </c>
      <c r="C1089" s="452" t="s">
        <v>1724</v>
      </c>
      <c r="D1089" s="452" t="s">
        <v>4119</v>
      </c>
      <c r="E1089" s="448">
        <v>600</v>
      </c>
      <c r="F1089" s="448" t="s">
        <v>860</v>
      </c>
      <c r="G1089" s="448" t="s">
        <v>4460</v>
      </c>
      <c r="H1089" s="449">
        <v>29844</v>
      </c>
      <c r="I1089" s="448" t="s">
        <v>107</v>
      </c>
      <c r="J1089" s="448" t="s">
        <v>48</v>
      </c>
      <c r="K1089" s="451">
        <v>46273</v>
      </c>
      <c r="L1089" s="448" t="s">
        <v>143</v>
      </c>
      <c r="M1089" s="448" t="s">
        <v>3324</v>
      </c>
    </row>
    <row r="1090" spans="1:13" ht="84">
      <c r="A1090" s="448">
        <v>1089</v>
      </c>
      <c r="B1090" s="452" t="s">
        <v>4488</v>
      </c>
      <c r="C1090" s="452" t="s">
        <v>1724</v>
      </c>
      <c r="D1090" s="452" t="s">
        <v>4119</v>
      </c>
      <c r="E1090" s="448">
        <v>10000</v>
      </c>
      <c r="F1090" s="448" t="s">
        <v>860</v>
      </c>
      <c r="G1090" s="448" t="s">
        <v>4460</v>
      </c>
      <c r="H1090" s="449">
        <v>12900</v>
      </c>
      <c r="I1090" s="448" t="s">
        <v>107</v>
      </c>
      <c r="J1090" s="448" t="s">
        <v>48</v>
      </c>
      <c r="K1090" s="451">
        <v>46273</v>
      </c>
      <c r="L1090" s="448" t="s">
        <v>143</v>
      </c>
      <c r="M1090" s="448" t="s">
        <v>3324</v>
      </c>
    </row>
    <row r="1091" spans="1:13" ht="84">
      <c r="A1091" s="448">
        <v>1090</v>
      </c>
      <c r="B1091" s="452" t="s">
        <v>4489</v>
      </c>
      <c r="C1091" s="452" t="s">
        <v>1724</v>
      </c>
      <c r="D1091" s="452" t="s">
        <v>4119</v>
      </c>
      <c r="E1091" s="448">
        <v>22000</v>
      </c>
      <c r="F1091" s="448" t="s">
        <v>860</v>
      </c>
      <c r="G1091" s="448" t="s">
        <v>4460</v>
      </c>
      <c r="H1091" s="449">
        <v>45540</v>
      </c>
      <c r="I1091" s="448" t="s">
        <v>107</v>
      </c>
      <c r="J1091" s="448" t="s">
        <v>48</v>
      </c>
      <c r="K1091" s="451">
        <v>46273</v>
      </c>
      <c r="L1091" s="448" t="s">
        <v>143</v>
      </c>
      <c r="M1091" s="448" t="s">
        <v>3324</v>
      </c>
    </row>
    <row r="1092" spans="1:13" ht="84">
      <c r="A1092" s="448">
        <v>1091</v>
      </c>
      <c r="B1092" s="452" t="s">
        <v>4490</v>
      </c>
      <c r="C1092" s="452" t="s">
        <v>1724</v>
      </c>
      <c r="D1092" s="452" t="s">
        <v>4119</v>
      </c>
      <c r="E1092" s="448">
        <v>6000</v>
      </c>
      <c r="F1092" s="448" t="s">
        <v>860</v>
      </c>
      <c r="G1092" s="448" t="s">
        <v>4460</v>
      </c>
      <c r="H1092" s="449">
        <v>1980</v>
      </c>
      <c r="I1092" s="448" t="s">
        <v>107</v>
      </c>
      <c r="J1092" s="448" t="s">
        <v>48</v>
      </c>
      <c r="K1092" s="451">
        <v>46273</v>
      </c>
      <c r="L1092" s="448" t="s">
        <v>143</v>
      </c>
      <c r="M1092" s="448" t="s">
        <v>3324</v>
      </c>
    </row>
    <row r="1093" spans="1:13" ht="84">
      <c r="A1093" s="448">
        <v>1092</v>
      </c>
      <c r="B1093" s="452" t="s">
        <v>4491</v>
      </c>
      <c r="C1093" s="452" t="s">
        <v>1724</v>
      </c>
      <c r="D1093" s="452" t="s">
        <v>4119</v>
      </c>
      <c r="E1093" s="448">
        <v>1100</v>
      </c>
      <c r="F1093" s="448" t="s">
        <v>860</v>
      </c>
      <c r="G1093" s="448" t="s">
        <v>4460</v>
      </c>
      <c r="H1093" s="449">
        <v>3025</v>
      </c>
      <c r="I1093" s="448" t="s">
        <v>107</v>
      </c>
      <c r="J1093" s="448" t="s">
        <v>48</v>
      </c>
      <c r="K1093" s="451">
        <v>46273</v>
      </c>
      <c r="L1093" s="448" t="s">
        <v>143</v>
      </c>
      <c r="M1093" s="448" t="s">
        <v>3324</v>
      </c>
    </row>
    <row r="1094" spans="1:13" ht="84">
      <c r="A1094" s="448">
        <v>1093</v>
      </c>
      <c r="B1094" s="452" t="s">
        <v>4492</v>
      </c>
      <c r="C1094" s="452" t="s">
        <v>1724</v>
      </c>
      <c r="D1094" s="452" t="s">
        <v>4119</v>
      </c>
      <c r="E1094" s="448">
        <v>520</v>
      </c>
      <c r="F1094" s="448" t="s">
        <v>860</v>
      </c>
      <c r="G1094" s="448" t="s">
        <v>4460</v>
      </c>
      <c r="H1094" s="449">
        <v>2132</v>
      </c>
      <c r="I1094" s="448" t="s">
        <v>107</v>
      </c>
      <c r="J1094" s="448" t="s">
        <v>48</v>
      </c>
      <c r="K1094" s="451">
        <v>46273</v>
      </c>
      <c r="L1094" s="448" t="s">
        <v>143</v>
      </c>
      <c r="M1094" s="448" t="s">
        <v>3324</v>
      </c>
    </row>
    <row r="1095" spans="1:13" ht="84">
      <c r="A1095" s="448">
        <v>1094</v>
      </c>
      <c r="B1095" s="452" t="s">
        <v>4493</v>
      </c>
      <c r="C1095" s="452" t="s">
        <v>1724</v>
      </c>
      <c r="D1095" s="452" t="s">
        <v>4119</v>
      </c>
      <c r="E1095" s="448">
        <v>500</v>
      </c>
      <c r="F1095" s="448" t="s">
        <v>860</v>
      </c>
      <c r="G1095" s="448" t="s">
        <v>4460</v>
      </c>
      <c r="H1095" s="449">
        <v>17250</v>
      </c>
      <c r="I1095" s="448" t="s">
        <v>107</v>
      </c>
      <c r="J1095" s="448" t="s">
        <v>48</v>
      </c>
      <c r="K1095" s="451">
        <v>46273</v>
      </c>
      <c r="L1095" s="448" t="s">
        <v>143</v>
      </c>
      <c r="M1095" s="448" t="s">
        <v>3324</v>
      </c>
    </row>
    <row r="1096" spans="1:13" ht="84">
      <c r="A1096" s="448">
        <v>1095</v>
      </c>
      <c r="B1096" s="452" t="s">
        <v>4494</v>
      </c>
      <c r="C1096" s="452" t="s">
        <v>1724</v>
      </c>
      <c r="D1096" s="452" t="s">
        <v>4119</v>
      </c>
      <c r="E1096" s="448">
        <v>800</v>
      </c>
      <c r="F1096" s="448" t="s">
        <v>860</v>
      </c>
      <c r="G1096" s="448" t="s">
        <v>4460</v>
      </c>
      <c r="H1096" s="449">
        <v>33200</v>
      </c>
      <c r="I1096" s="448" t="s">
        <v>107</v>
      </c>
      <c r="J1096" s="448" t="s">
        <v>48</v>
      </c>
      <c r="K1096" s="451">
        <v>46273</v>
      </c>
      <c r="L1096" s="448" t="s">
        <v>143</v>
      </c>
      <c r="M1096" s="448" t="s">
        <v>3324</v>
      </c>
    </row>
    <row r="1097" spans="1:13" ht="84">
      <c r="A1097" s="448">
        <v>1096</v>
      </c>
      <c r="B1097" s="452" t="s">
        <v>4495</v>
      </c>
      <c r="C1097" s="452" t="s">
        <v>1724</v>
      </c>
      <c r="D1097" s="452" t="s">
        <v>4119</v>
      </c>
      <c r="E1097" s="448">
        <v>800</v>
      </c>
      <c r="F1097" s="448" t="s">
        <v>860</v>
      </c>
      <c r="G1097" s="448" t="s">
        <v>4460</v>
      </c>
      <c r="H1097" s="449">
        <v>47200</v>
      </c>
      <c r="I1097" s="448" t="s">
        <v>107</v>
      </c>
      <c r="J1097" s="448" t="s">
        <v>48</v>
      </c>
      <c r="K1097" s="451">
        <v>46273</v>
      </c>
      <c r="L1097" s="448" t="s">
        <v>143</v>
      </c>
      <c r="M1097" s="448" t="s">
        <v>3324</v>
      </c>
    </row>
    <row r="1098" spans="1:13" ht="84">
      <c r="A1098" s="448">
        <v>1097</v>
      </c>
      <c r="B1098" s="452" t="s">
        <v>4496</v>
      </c>
      <c r="C1098" s="452" t="s">
        <v>1724</v>
      </c>
      <c r="D1098" s="452" t="s">
        <v>4119</v>
      </c>
      <c r="E1098" s="448">
        <v>2000</v>
      </c>
      <c r="F1098" s="448" t="s">
        <v>860</v>
      </c>
      <c r="G1098" s="448" t="s">
        <v>4460</v>
      </c>
      <c r="H1098" s="449">
        <v>85400</v>
      </c>
      <c r="I1098" s="448" t="s">
        <v>107</v>
      </c>
      <c r="J1098" s="448" t="s">
        <v>48</v>
      </c>
      <c r="K1098" s="451">
        <v>46273</v>
      </c>
      <c r="L1098" s="448" t="s">
        <v>143</v>
      </c>
      <c r="M1098" s="448" t="s">
        <v>3324</v>
      </c>
    </row>
    <row r="1099" spans="1:13" ht="84">
      <c r="A1099" s="448">
        <v>1098</v>
      </c>
      <c r="B1099" s="452" t="s">
        <v>4497</v>
      </c>
      <c r="C1099" s="452" t="s">
        <v>1724</v>
      </c>
      <c r="D1099" s="452" t="s">
        <v>4119</v>
      </c>
      <c r="E1099" s="448">
        <v>2000</v>
      </c>
      <c r="F1099" s="448" t="s">
        <v>860</v>
      </c>
      <c r="G1099" s="448" t="s">
        <v>4460</v>
      </c>
      <c r="H1099" s="449">
        <v>85400</v>
      </c>
      <c r="I1099" s="448" t="s">
        <v>107</v>
      </c>
      <c r="J1099" s="448" t="s">
        <v>48</v>
      </c>
      <c r="K1099" s="451">
        <v>46273</v>
      </c>
      <c r="L1099" s="448" t="s">
        <v>143</v>
      </c>
      <c r="M1099" s="448" t="s">
        <v>3324</v>
      </c>
    </row>
    <row r="1100" spans="1:13" ht="84">
      <c r="A1100" s="448">
        <v>1099</v>
      </c>
      <c r="B1100" s="452" t="s">
        <v>4498</v>
      </c>
      <c r="C1100" s="452" t="s">
        <v>1724</v>
      </c>
      <c r="D1100" s="452" t="s">
        <v>4119</v>
      </c>
      <c r="E1100" s="448">
        <v>300</v>
      </c>
      <c r="F1100" s="448" t="s">
        <v>860</v>
      </c>
      <c r="G1100" s="448" t="s">
        <v>4460</v>
      </c>
      <c r="H1100" s="449">
        <v>5280</v>
      </c>
      <c r="I1100" s="448" t="s">
        <v>107</v>
      </c>
      <c r="J1100" s="448" t="s">
        <v>48</v>
      </c>
      <c r="K1100" s="451">
        <v>46273</v>
      </c>
      <c r="L1100" s="448" t="s">
        <v>143</v>
      </c>
      <c r="M1100" s="448" t="s">
        <v>3324</v>
      </c>
    </row>
    <row r="1101" spans="1:13" ht="84">
      <c r="A1101" s="448">
        <v>1100</v>
      </c>
      <c r="B1101" s="452" t="s">
        <v>4499</v>
      </c>
      <c r="C1101" s="452" t="s">
        <v>1724</v>
      </c>
      <c r="D1101" s="452" t="s">
        <v>4119</v>
      </c>
      <c r="E1101" s="448">
        <v>1800</v>
      </c>
      <c r="F1101" s="448" t="s">
        <v>860</v>
      </c>
      <c r="G1101" s="448" t="s">
        <v>4460</v>
      </c>
      <c r="H1101" s="449">
        <v>8352</v>
      </c>
      <c r="I1101" s="448" t="s">
        <v>107</v>
      </c>
      <c r="J1101" s="448" t="s">
        <v>48</v>
      </c>
      <c r="K1101" s="451">
        <v>46273</v>
      </c>
      <c r="L1101" s="448" t="s">
        <v>143</v>
      </c>
      <c r="M1101" s="448" t="s">
        <v>3324</v>
      </c>
    </row>
    <row r="1102" spans="1:13" ht="84">
      <c r="A1102" s="448">
        <v>1101</v>
      </c>
      <c r="B1102" s="452" t="s">
        <v>4500</v>
      </c>
      <c r="C1102" s="452" t="s">
        <v>1724</v>
      </c>
      <c r="D1102" s="452" t="s">
        <v>4119</v>
      </c>
      <c r="E1102" s="448">
        <v>600</v>
      </c>
      <c r="F1102" s="448" t="s">
        <v>860</v>
      </c>
      <c r="G1102" s="448" t="s">
        <v>4460</v>
      </c>
      <c r="H1102" s="449">
        <v>1230</v>
      </c>
      <c r="I1102" s="448" t="s">
        <v>107</v>
      </c>
      <c r="J1102" s="448" t="s">
        <v>48</v>
      </c>
      <c r="K1102" s="451">
        <v>46273</v>
      </c>
      <c r="L1102" s="448" t="s">
        <v>143</v>
      </c>
      <c r="M1102" s="448" t="s">
        <v>3324</v>
      </c>
    </row>
    <row r="1103" spans="1:13" ht="84">
      <c r="A1103" s="448">
        <v>1102</v>
      </c>
      <c r="B1103" s="452" t="s">
        <v>4501</v>
      </c>
      <c r="C1103" s="452" t="s">
        <v>1724</v>
      </c>
      <c r="D1103" s="452" t="s">
        <v>4119</v>
      </c>
      <c r="E1103" s="448">
        <v>1000</v>
      </c>
      <c r="F1103" s="448" t="s">
        <v>860</v>
      </c>
      <c r="G1103" s="448" t="s">
        <v>4460</v>
      </c>
      <c r="H1103" s="449">
        <v>4720</v>
      </c>
      <c r="I1103" s="448" t="s">
        <v>107</v>
      </c>
      <c r="J1103" s="448" t="s">
        <v>48</v>
      </c>
      <c r="K1103" s="451">
        <v>46273</v>
      </c>
      <c r="L1103" s="448" t="s">
        <v>143</v>
      </c>
      <c r="M1103" s="448" t="s">
        <v>3324</v>
      </c>
    </row>
    <row r="1104" spans="1:13" ht="84">
      <c r="A1104" s="448">
        <v>1103</v>
      </c>
      <c r="B1104" s="452" t="s">
        <v>4502</v>
      </c>
      <c r="C1104" s="452" t="s">
        <v>1724</v>
      </c>
      <c r="D1104" s="452" t="s">
        <v>4119</v>
      </c>
      <c r="E1104" s="448">
        <v>1000</v>
      </c>
      <c r="F1104" s="448" t="s">
        <v>1728</v>
      </c>
      <c r="G1104" s="448" t="s">
        <v>4460</v>
      </c>
      <c r="H1104" s="449">
        <v>2530</v>
      </c>
      <c r="I1104" s="448" t="s">
        <v>107</v>
      </c>
      <c r="J1104" s="448" t="s">
        <v>48</v>
      </c>
      <c r="K1104" s="451">
        <v>46273</v>
      </c>
      <c r="L1104" s="448" t="s">
        <v>143</v>
      </c>
      <c r="M1104" s="448" t="s">
        <v>3324</v>
      </c>
    </row>
    <row r="1105" spans="1:13" ht="84">
      <c r="A1105" s="448">
        <v>1104</v>
      </c>
      <c r="B1105" s="452" t="s">
        <v>4503</v>
      </c>
      <c r="C1105" s="452" t="s">
        <v>1724</v>
      </c>
      <c r="D1105" s="452" t="s">
        <v>4119</v>
      </c>
      <c r="E1105" s="448">
        <v>100</v>
      </c>
      <c r="F1105" s="448" t="s">
        <v>860</v>
      </c>
      <c r="G1105" s="448" t="s">
        <v>4460</v>
      </c>
      <c r="H1105" s="449">
        <v>1000</v>
      </c>
      <c r="I1105" s="448" t="s">
        <v>107</v>
      </c>
      <c r="J1105" s="448" t="s">
        <v>48</v>
      </c>
      <c r="K1105" s="451">
        <v>46273</v>
      </c>
      <c r="L1105" s="448" t="s">
        <v>143</v>
      </c>
      <c r="M1105" s="448" t="s">
        <v>3324</v>
      </c>
    </row>
    <row r="1106" spans="1:13" ht="84">
      <c r="A1106" s="448">
        <v>1105</v>
      </c>
      <c r="B1106" s="452" t="s">
        <v>4504</v>
      </c>
      <c r="C1106" s="452" t="s">
        <v>1724</v>
      </c>
      <c r="D1106" s="452" t="s">
        <v>4119</v>
      </c>
      <c r="E1106" s="448">
        <v>1000</v>
      </c>
      <c r="F1106" s="448" t="s">
        <v>860</v>
      </c>
      <c r="G1106" s="448" t="s">
        <v>4460</v>
      </c>
      <c r="H1106" s="449">
        <v>1880</v>
      </c>
      <c r="I1106" s="448" t="s">
        <v>107</v>
      </c>
      <c r="J1106" s="448" t="s">
        <v>48</v>
      </c>
      <c r="K1106" s="451">
        <v>46273</v>
      </c>
      <c r="L1106" s="448" t="s">
        <v>143</v>
      </c>
      <c r="M1106" s="448" t="s">
        <v>3324</v>
      </c>
    </row>
    <row r="1107" spans="1:13" ht="84">
      <c r="A1107" s="448">
        <v>1106</v>
      </c>
      <c r="B1107" s="452" t="s">
        <v>4505</v>
      </c>
      <c r="C1107" s="452" t="s">
        <v>1724</v>
      </c>
      <c r="D1107" s="452" t="s">
        <v>4119</v>
      </c>
      <c r="E1107" s="448">
        <v>50</v>
      </c>
      <c r="F1107" s="448" t="s">
        <v>860</v>
      </c>
      <c r="G1107" s="448" t="s">
        <v>4460</v>
      </c>
      <c r="H1107" s="449">
        <v>75</v>
      </c>
      <c r="I1107" s="448" t="s">
        <v>107</v>
      </c>
      <c r="J1107" s="448" t="s">
        <v>48</v>
      </c>
      <c r="K1107" s="451">
        <v>46273</v>
      </c>
      <c r="L1107" s="448" t="s">
        <v>143</v>
      </c>
      <c r="M1107" s="448" t="s">
        <v>3324</v>
      </c>
    </row>
    <row r="1108" spans="1:13" ht="84">
      <c r="A1108" s="448">
        <v>1107</v>
      </c>
      <c r="B1108" s="452" t="s">
        <v>4506</v>
      </c>
      <c r="C1108" s="452" t="s">
        <v>1724</v>
      </c>
      <c r="D1108" s="452" t="s">
        <v>4119</v>
      </c>
      <c r="E1108" s="448">
        <v>50</v>
      </c>
      <c r="F1108" s="448" t="s">
        <v>860</v>
      </c>
      <c r="G1108" s="448" t="s">
        <v>4460</v>
      </c>
      <c r="H1108" s="449">
        <v>75</v>
      </c>
      <c r="I1108" s="448" t="s">
        <v>107</v>
      </c>
      <c r="J1108" s="448" t="s">
        <v>48</v>
      </c>
      <c r="K1108" s="451">
        <v>46273</v>
      </c>
      <c r="L1108" s="448" t="s">
        <v>143</v>
      </c>
      <c r="M1108" s="448" t="s">
        <v>3324</v>
      </c>
    </row>
    <row r="1109" spans="1:13" ht="84">
      <c r="A1109" s="448">
        <v>1108</v>
      </c>
      <c r="B1109" s="452" t="s">
        <v>4507</v>
      </c>
      <c r="C1109" s="452" t="s">
        <v>1724</v>
      </c>
      <c r="D1109" s="452" t="s">
        <v>4119</v>
      </c>
      <c r="E1109" s="448">
        <v>50</v>
      </c>
      <c r="F1109" s="448" t="s">
        <v>860</v>
      </c>
      <c r="G1109" s="448" t="s">
        <v>4460</v>
      </c>
      <c r="H1109" s="449">
        <v>77.5</v>
      </c>
      <c r="I1109" s="448" t="s">
        <v>107</v>
      </c>
      <c r="J1109" s="448" t="s">
        <v>48</v>
      </c>
      <c r="K1109" s="451">
        <v>46273</v>
      </c>
      <c r="L1109" s="448" t="s">
        <v>143</v>
      </c>
      <c r="M1109" s="448" t="s">
        <v>3324</v>
      </c>
    </row>
    <row r="1110" spans="1:13" ht="84">
      <c r="A1110" s="448">
        <v>1109</v>
      </c>
      <c r="B1110" s="452" t="s">
        <v>4508</v>
      </c>
      <c r="C1110" s="452" t="s">
        <v>1724</v>
      </c>
      <c r="D1110" s="452" t="s">
        <v>4119</v>
      </c>
      <c r="E1110" s="448">
        <v>50</v>
      </c>
      <c r="F1110" s="448" t="s">
        <v>860</v>
      </c>
      <c r="G1110" s="448" t="s">
        <v>4460</v>
      </c>
      <c r="H1110" s="449">
        <v>77.5</v>
      </c>
      <c r="I1110" s="448" t="s">
        <v>107</v>
      </c>
      <c r="J1110" s="448" t="s">
        <v>48</v>
      </c>
      <c r="K1110" s="451">
        <v>46273</v>
      </c>
      <c r="L1110" s="448" t="s">
        <v>143</v>
      </c>
      <c r="M1110" s="448" t="s">
        <v>3324</v>
      </c>
    </row>
    <row r="1111" spans="1:13" ht="84">
      <c r="A1111" s="448">
        <v>1110</v>
      </c>
      <c r="B1111" s="452" t="s">
        <v>4509</v>
      </c>
      <c r="C1111" s="452" t="s">
        <v>1724</v>
      </c>
      <c r="D1111" s="452" t="s">
        <v>4119</v>
      </c>
      <c r="E1111" s="448">
        <v>50</v>
      </c>
      <c r="F1111" s="448" t="s">
        <v>860</v>
      </c>
      <c r="G1111" s="448" t="s">
        <v>4460</v>
      </c>
      <c r="H1111" s="449">
        <v>75</v>
      </c>
      <c r="I1111" s="448" t="s">
        <v>107</v>
      </c>
      <c r="J1111" s="448" t="s">
        <v>48</v>
      </c>
      <c r="K1111" s="451">
        <v>46273</v>
      </c>
      <c r="L1111" s="448" t="s">
        <v>143</v>
      </c>
      <c r="M1111" s="448" t="s">
        <v>3324</v>
      </c>
    </row>
    <row r="1112" spans="1:13" ht="84">
      <c r="A1112" s="448">
        <v>1111</v>
      </c>
      <c r="B1112" s="452" t="s">
        <v>4510</v>
      </c>
      <c r="C1112" s="452" t="s">
        <v>1724</v>
      </c>
      <c r="D1112" s="452" t="s">
        <v>4119</v>
      </c>
      <c r="E1112" s="448">
        <v>50</v>
      </c>
      <c r="F1112" s="448" t="s">
        <v>860</v>
      </c>
      <c r="G1112" s="448" t="s">
        <v>4460</v>
      </c>
      <c r="H1112" s="449">
        <v>75</v>
      </c>
      <c r="I1112" s="448" t="s">
        <v>107</v>
      </c>
      <c r="J1112" s="448" t="s">
        <v>48</v>
      </c>
      <c r="K1112" s="451">
        <v>46273</v>
      </c>
      <c r="L1112" s="448" t="s">
        <v>143</v>
      </c>
      <c r="M1112" s="448" t="s">
        <v>3324</v>
      </c>
    </row>
    <row r="1113" spans="1:13" ht="84">
      <c r="A1113" s="448">
        <v>1112</v>
      </c>
      <c r="B1113" s="452" t="s">
        <v>4511</v>
      </c>
      <c r="C1113" s="452" t="s">
        <v>1724</v>
      </c>
      <c r="D1113" s="452" t="s">
        <v>4119</v>
      </c>
      <c r="E1113" s="448">
        <v>1000</v>
      </c>
      <c r="F1113" s="448" t="s">
        <v>860</v>
      </c>
      <c r="G1113" s="448" t="s">
        <v>4460</v>
      </c>
      <c r="H1113" s="449">
        <v>880</v>
      </c>
      <c r="I1113" s="448" t="s">
        <v>107</v>
      </c>
      <c r="J1113" s="448" t="s">
        <v>48</v>
      </c>
      <c r="K1113" s="451">
        <v>46273</v>
      </c>
      <c r="L1113" s="448" t="s">
        <v>143</v>
      </c>
      <c r="M1113" s="448" t="s">
        <v>3324</v>
      </c>
    </row>
    <row r="1114" spans="1:13" ht="84">
      <c r="A1114" s="448">
        <v>1113</v>
      </c>
      <c r="B1114" s="452" t="s">
        <v>4512</v>
      </c>
      <c r="C1114" s="452" t="s">
        <v>1724</v>
      </c>
      <c r="D1114" s="452" t="s">
        <v>4119</v>
      </c>
      <c r="E1114" s="448">
        <v>300</v>
      </c>
      <c r="F1114" s="448" t="s">
        <v>860</v>
      </c>
      <c r="G1114" s="448" t="s">
        <v>4460</v>
      </c>
      <c r="H1114" s="449">
        <v>345</v>
      </c>
      <c r="I1114" s="448" t="s">
        <v>107</v>
      </c>
      <c r="J1114" s="448" t="s">
        <v>48</v>
      </c>
      <c r="K1114" s="451">
        <v>46273</v>
      </c>
      <c r="L1114" s="448" t="s">
        <v>143</v>
      </c>
      <c r="M1114" s="448" t="s">
        <v>3324</v>
      </c>
    </row>
    <row r="1115" spans="1:13" ht="84">
      <c r="A1115" s="448">
        <v>1114</v>
      </c>
      <c r="B1115" s="452" t="s">
        <v>4513</v>
      </c>
      <c r="C1115" s="452" t="s">
        <v>1724</v>
      </c>
      <c r="D1115" s="452" t="s">
        <v>4119</v>
      </c>
      <c r="E1115" s="448">
        <v>1500</v>
      </c>
      <c r="F1115" s="448" t="s">
        <v>860</v>
      </c>
      <c r="G1115" s="448" t="s">
        <v>4460</v>
      </c>
      <c r="H1115" s="449">
        <v>1020</v>
      </c>
      <c r="I1115" s="448" t="s">
        <v>107</v>
      </c>
      <c r="J1115" s="448" t="s">
        <v>48</v>
      </c>
      <c r="K1115" s="451">
        <v>46273</v>
      </c>
      <c r="L1115" s="448" t="s">
        <v>143</v>
      </c>
      <c r="M1115" s="448" t="s">
        <v>3324</v>
      </c>
    </row>
    <row r="1116" spans="1:13" ht="84">
      <c r="A1116" s="448">
        <v>1115</v>
      </c>
      <c r="B1116" s="452" t="s">
        <v>4514</v>
      </c>
      <c r="C1116" s="452" t="s">
        <v>1724</v>
      </c>
      <c r="D1116" s="452" t="s">
        <v>4119</v>
      </c>
      <c r="E1116" s="448">
        <v>2000</v>
      </c>
      <c r="F1116" s="448" t="s">
        <v>860</v>
      </c>
      <c r="G1116" s="448" t="s">
        <v>4460</v>
      </c>
      <c r="H1116" s="449">
        <v>1480</v>
      </c>
      <c r="I1116" s="448" t="s">
        <v>107</v>
      </c>
      <c r="J1116" s="448" t="s">
        <v>48</v>
      </c>
      <c r="K1116" s="451">
        <v>46273</v>
      </c>
      <c r="L1116" s="448" t="s">
        <v>143</v>
      </c>
      <c r="M1116" s="448" t="s">
        <v>3324</v>
      </c>
    </row>
    <row r="1117" spans="1:13" ht="84">
      <c r="A1117" s="448">
        <v>1116</v>
      </c>
      <c r="B1117" s="452" t="s">
        <v>4515</v>
      </c>
      <c r="C1117" s="452" t="s">
        <v>1724</v>
      </c>
      <c r="D1117" s="452" t="s">
        <v>4119</v>
      </c>
      <c r="E1117" s="448">
        <v>3000</v>
      </c>
      <c r="F1117" s="448" t="s">
        <v>860</v>
      </c>
      <c r="G1117" s="448" t="s">
        <v>4460</v>
      </c>
      <c r="H1117" s="449">
        <v>2220</v>
      </c>
      <c r="I1117" s="448" t="s">
        <v>107</v>
      </c>
      <c r="J1117" s="448" t="s">
        <v>48</v>
      </c>
      <c r="K1117" s="451">
        <v>46273</v>
      </c>
      <c r="L1117" s="448" t="s">
        <v>143</v>
      </c>
      <c r="M1117" s="448" t="s">
        <v>3324</v>
      </c>
    </row>
    <row r="1118" spans="1:13" ht="84">
      <c r="A1118" s="448">
        <v>1117</v>
      </c>
      <c r="B1118" s="452" t="s">
        <v>4516</v>
      </c>
      <c r="C1118" s="452" t="s">
        <v>1724</v>
      </c>
      <c r="D1118" s="452" t="s">
        <v>4119</v>
      </c>
      <c r="E1118" s="448">
        <v>3500</v>
      </c>
      <c r="F1118" s="448" t="s">
        <v>860</v>
      </c>
      <c r="G1118" s="448" t="s">
        <v>4460</v>
      </c>
      <c r="H1118" s="449">
        <v>2590</v>
      </c>
      <c r="I1118" s="448" t="s">
        <v>107</v>
      </c>
      <c r="J1118" s="448" t="s">
        <v>48</v>
      </c>
      <c r="K1118" s="451">
        <v>46273</v>
      </c>
      <c r="L1118" s="448" t="s">
        <v>143</v>
      </c>
      <c r="M1118" s="448" t="s">
        <v>3324</v>
      </c>
    </row>
    <row r="1119" spans="1:13" ht="84">
      <c r="A1119" s="448">
        <v>1118</v>
      </c>
      <c r="B1119" s="452" t="s">
        <v>4517</v>
      </c>
      <c r="C1119" s="452" t="s">
        <v>1724</v>
      </c>
      <c r="D1119" s="452" t="s">
        <v>4119</v>
      </c>
      <c r="E1119" s="448">
        <v>1300</v>
      </c>
      <c r="F1119" s="448" t="s">
        <v>860</v>
      </c>
      <c r="G1119" s="448" t="s">
        <v>4460</v>
      </c>
      <c r="H1119" s="449">
        <v>1027</v>
      </c>
      <c r="I1119" s="448" t="s">
        <v>107</v>
      </c>
      <c r="J1119" s="448" t="s">
        <v>48</v>
      </c>
      <c r="K1119" s="451">
        <v>46273</v>
      </c>
      <c r="L1119" s="448" t="s">
        <v>143</v>
      </c>
      <c r="M1119" s="448" t="s">
        <v>3324</v>
      </c>
    </row>
    <row r="1120" spans="1:13" ht="84">
      <c r="A1120" s="448">
        <v>1119</v>
      </c>
      <c r="B1120" s="452" t="s">
        <v>4518</v>
      </c>
      <c r="C1120" s="452" t="s">
        <v>1724</v>
      </c>
      <c r="D1120" s="452" t="s">
        <v>4119</v>
      </c>
      <c r="E1120" s="448">
        <v>350</v>
      </c>
      <c r="F1120" s="448" t="s">
        <v>860</v>
      </c>
      <c r="G1120" s="448" t="s">
        <v>4460</v>
      </c>
      <c r="H1120" s="449">
        <v>605.5</v>
      </c>
      <c r="I1120" s="448" t="s">
        <v>107</v>
      </c>
      <c r="J1120" s="448" t="s">
        <v>48</v>
      </c>
      <c r="K1120" s="451">
        <v>46273</v>
      </c>
      <c r="L1120" s="448" t="s">
        <v>143</v>
      </c>
      <c r="M1120" s="448" t="s">
        <v>3324</v>
      </c>
    </row>
    <row r="1121" spans="1:13" ht="84">
      <c r="A1121" s="448">
        <v>1120</v>
      </c>
      <c r="B1121" s="452" t="s">
        <v>4519</v>
      </c>
      <c r="C1121" s="452" t="s">
        <v>1724</v>
      </c>
      <c r="D1121" s="452" t="s">
        <v>4119</v>
      </c>
      <c r="E1121" s="448">
        <v>380</v>
      </c>
      <c r="F1121" s="448" t="s">
        <v>860</v>
      </c>
      <c r="G1121" s="448" t="s">
        <v>4460</v>
      </c>
      <c r="H1121" s="449">
        <v>1729</v>
      </c>
      <c r="I1121" s="448" t="s">
        <v>107</v>
      </c>
      <c r="J1121" s="448" t="s">
        <v>48</v>
      </c>
      <c r="K1121" s="451">
        <v>46273</v>
      </c>
      <c r="L1121" s="448" t="s">
        <v>143</v>
      </c>
      <c r="M1121" s="448" t="s">
        <v>3324</v>
      </c>
    </row>
    <row r="1122" spans="1:13" ht="84">
      <c r="A1122" s="448">
        <v>1121</v>
      </c>
      <c r="B1122" s="452" t="s">
        <v>4520</v>
      </c>
      <c r="C1122" s="452" t="s">
        <v>1724</v>
      </c>
      <c r="D1122" s="452" t="s">
        <v>4119</v>
      </c>
      <c r="E1122" s="448">
        <v>50</v>
      </c>
      <c r="F1122" s="448" t="s">
        <v>860</v>
      </c>
      <c r="G1122" s="448" t="s">
        <v>4460</v>
      </c>
      <c r="H1122" s="449">
        <v>555</v>
      </c>
      <c r="I1122" s="448" t="s">
        <v>107</v>
      </c>
      <c r="J1122" s="448" t="s">
        <v>48</v>
      </c>
      <c r="K1122" s="451">
        <v>46273</v>
      </c>
      <c r="L1122" s="448" t="s">
        <v>143</v>
      </c>
      <c r="M1122" s="448" t="s">
        <v>3324</v>
      </c>
    </row>
    <row r="1123" spans="1:13" ht="84">
      <c r="A1123" s="448">
        <v>1122</v>
      </c>
      <c r="B1123" s="452" t="s">
        <v>4521</v>
      </c>
      <c r="C1123" s="452" t="s">
        <v>1724</v>
      </c>
      <c r="D1123" s="452" t="s">
        <v>4119</v>
      </c>
      <c r="E1123" s="448">
        <v>50</v>
      </c>
      <c r="F1123" s="448" t="s">
        <v>860</v>
      </c>
      <c r="G1123" s="448" t="s">
        <v>4460</v>
      </c>
      <c r="H1123" s="449">
        <v>555</v>
      </c>
      <c r="I1123" s="448" t="s">
        <v>107</v>
      </c>
      <c r="J1123" s="448" t="s">
        <v>48</v>
      </c>
      <c r="K1123" s="451">
        <v>46273</v>
      </c>
      <c r="L1123" s="448" t="s">
        <v>143</v>
      </c>
      <c r="M1123" s="448" t="s">
        <v>3324</v>
      </c>
    </row>
    <row r="1124" spans="1:13" ht="84">
      <c r="A1124" s="448">
        <v>1123</v>
      </c>
      <c r="B1124" s="452" t="s">
        <v>4522</v>
      </c>
      <c r="C1124" s="452" t="s">
        <v>1724</v>
      </c>
      <c r="D1124" s="452" t="s">
        <v>4119</v>
      </c>
      <c r="E1124" s="448">
        <v>50</v>
      </c>
      <c r="F1124" s="448" t="s">
        <v>860</v>
      </c>
      <c r="G1124" s="448" t="s">
        <v>4460</v>
      </c>
      <c r="H1124" s="449">
        <v>555</v>
      </c>
      <c r="I1124" s="448" t="s">
        <v>107</v>
      </c>
      <c r="J1124" s="448" t="s">
        <v>48</v>
      </c>
      <c r="K1124" s="451">
        <v>46273</v>
      </c>
      <c r="L1124" s="448" t="s">
        <v>143</v>
      </c>
      <c r="M1124" s="448" t="s">
        <v>3324</v>
      </c>
    </row>
    <row r="1125" spans="1:13" ht="84">
      <c r="A1125" s="448">
        <v>1124</v>
      </c>
      <c r="B1125" s="452" t="s">
        <v>4523</v>
      </c>
      <c r="C1125" s="452" t="s">
        <v>1724</v>
      </c>
      <c r="D1125" s="452" t="s">
        <v>4119</v>
      </c>
      <c r="E1125" s="448">
        <v>50</v>
      </c>
      <c r="F1125" s="448" t="s">
        <v>860</v>
      </c>
      <c r="G1125" s="448" t="s">
        <v>4460</v>
      </c>
      <c r="H1125" s="449">
        <v>555</v>
      </c>
      <c r="I1125" s="448" t="s">
        <v>107</v>
      </c>
      <c r="J1125" s="448" t="s">
        <v>48</v>
      </c>
      <c r="K1125" s="451">
        <v>46273</v>
      </c>
      <c r="L1125" s="448" t="s">
        <v>143</v>
      </c>
      <c r="M1125" s="448" t="s">
        <v>3324</v>
      </c>
    </row>
    <row r="1126" spans="1:13" ht="84">
      <c r="A1126" s="448">
        <v>1125</v>
      </c>
      <c r="B1126" s="452" t="s">
        <v>4524</v>
      </c>
      <c r="C1126" s="452" t="s">
        <v>1724</v>
      </c>
      <c r="D1126" s="452" t="s">
        <v>4119</v>
      </c>
      <c r="E1126" s="448">
        <v>800</v>
      </c>
      <c r="F1126" s="448" t="s">
        <v>1245</v>
      </c>
      <c r="G1126" s="448" t="s">
        <v>4460</v>
      </c>
      <c r="H1126" s="449">
        <v>1512</v>
      </c>
      <c r="I1126" s="448" t="s">
        <v>107</v>
      </c>
      <c r="J1126" s="448" t="s">
        <v>48</v>
      </c>
      <c r="K1126" s="451">
        <v>46273</v>
      </c>
      <c r="L1126" s="448" t="s">
        <v>143</v>
      </c>
      <c r="M1126" s="448" t="s">
        <v>3324</v>
      </c>
    </row>
    <row r="1127" spans="1:13" ht="84">
      <c r="A1127" s="448">
        <v>1126</v>
      </c>
      <c r="B1127" s="452" t="s">
        <v>4525</v>
      </c>
      <c r="C1127" s="452" t="s">
        <v>1724</v>
      </c>
      <c r="D1127" s="452" t="s">
        <v>4119</v>
      </c>
      <c r="E1127" s="448">
        <v>15000</v>
      </c>
      <c r="F1127" s="448" t="s">
        <v>571</v>
      </c>
      <c r="G1127" s="448" t="s">
        <v>4460</v>
      </c>
      <c r="H1127" s="449">
        <v>8850</v>
      </c>
      <c r="I1127" s="448" t="s">
        <v>107</v>
      </c>
      <c r="J1127" s="448" t="s">
        <v>48</v>
      </c>
      <c r="K1127" s="451">
        <v>46273</v>
      </c>
      <c r="L1127" s="448" t="s">
        <v>143</v>
      </c>
      <c r="M1127" s="448" t="s">
        <v>3324</v>
      </c>
    </row>
    <row r="1128" spans="1:13" ht="84">
      <c r="A1128" s="448">
        <v>1127</v>
      </c>
      <c r="B1128" s="452" t="s">
        <v>4526</v>
      </c>
      <c r="C1128" s="452" t="s">
        <v>1724</v>
      </c>
      <c r="D1128" s="452" t="s">
        <v>4119</v>
      </c>
      <c r="E1128" s="448">
        <v>300</v>
      </c>
      <c r="F1128" s="448" t="s">
        <v>860</v>
      </c>
      <c r="G1128" s="448" t="s">
        <v>4460</v>
      </c>
      <c r="H1128" s="449">
        <v>267</v>
      </c>
      <c r="I1128" s="448" t="s">
        <v>107</v>
      </c>
      <c r="J1128" s="448" t="s">
        <v>48</v>
      </c>
      <c r="K1128" s="451">
        <v>46273</v>
      </c>
      <c r="L1128" s="448" t="s">
        <v>143</v>
      </c>
      <c r="M1128" s="448" t="s">
        <v>3324</v>
      </c>
    </row>
    <row r="1129" spans="1:13" ht="84">
      <c r="A1129" s="448">
        <v>1128</v>
      </c>
      <c r="B1129" s="452" t="s">
        <v>4527</v>
      </c>
      <c r="C1129" s="452" t="s">
        <v>1724</v>
      </c>
      <c r="D1129" s="452" t="s">
        <v>4119</v>
      </c>
      <c r="E1129" s="448">
        <v>25000</v>
      </c>
      <c r="F1129" s="448" t="s">
        <v>860</v>
      </c>
      <c r="G1129" s="448" t="s">
        <v>4460</v>
      </c>
      <c r="H1129" s="449">
        <v>517500</v>
      </c>
      <c r="I1129" s="448" t="s">
        <v>107</v>
      </c>
      <c r="J1129" s="448" t="s">
        <v>48</v>
      </c>
      <c r="K1129" s="451">
        <v>46273</v>
      </c>
      <c r="L1129" s="448" t="s">
        <v>143</v>
      </c>
      <c r="M1129" s="448" t="s">
        <v>3324</v>
      </c>
    </row>
    <row r="1130" spans="1:13" ht="84">
      <c r="A1130" s="448">
        <v>1129</v>
      </c>
      <c r="B1130" s="452" t="s">
        <v>4528</v>
      </c>
      <c r="C1130" s="452" t="s">
        <v>1724</v>
      </c>
      <c r="D1130" s="452" t="s">
        <v>4119</v>
      </c>
      <c r="E1130" s="448">
        <v>40</v>
      </c>
      <c r="F1130" s="448" t="s">
        <v>860</v>
      </c>
      <c r="G1130" s="448" t="s">
        <v>4460</v>
      </c>
      <c r="H1130" s="449">
        <v>960</v>
      </c>
      <c r="I1130" s="448" t="s">
        <v>107</v>
      </c>
      <c r="J1130" s="448" t="s">
        <v>48</v>
      </c>
      <c r="K1130" s="451">
        <v>46273</v>
      </c>
      <c r="L1130" s="448" t="s">
        <v>143</v>
      </c>
      <c r="M1130" s="448" t="s">
        <v>3324</v>
      </c>
    </row>
    <row r="1131" spans="1:13" ht="84">
      <c r="A1131" s="448">
        <v>1130</v>
      </c>
      <c r="B1131" s="452" t="s">
        <v>4529</v>
      </c>
      <c r="C1131" s="452" t="s">
        <v>1724</v>
      </c>
      <c r="D1131" s="452" t="s">
        <v>4119</v>
      </c>
      <c r="E1131" s="448">
        <v>700</v>
      </c>
      <c r="F1131" s="448" t="s">
        <v>860</v>
      </c>
      <c r="G1131" s="448" t="s">
        <v>4460</v>
      </c>
      <c r="H1131" s="449">
        <v>157591</v>
      </c>
      <c r="I1131" s="448" t="s">
        <v>107</v>
      </c>
      <c r="J1131" s="448" t="s">
        <v>48</v>
      </c>
      <c r="K1131" s="451">
        <v>46273</v>
      </c>
      <c r="L1131" s="448" t="s">
        <v>143</v>
      </c>
      <c r="M1131" s="448" t="s">
        <v>3324</v>
      </c>
    </row>
    <row r="1132" spans="1:13" ht="84">
      <c r="A1132" s="448">
        <v>1131</v>
      </c>
      <c r="B1132" s="452" t="s">
        <v>4530</v>
      </c>
      <c r="C1132" s="452" t="s">
        <v>1724</v>
      </c>
      <c r="D1132" s="452" t="s">
        <v>4119</v>
      </c>
      <c r="E1132" s="448">
        <v>700</v>
      </c>
      <c r="F1132" s="448" t="s">
        <v>860</v>
      </c>
      <c r="G1132" s="448" t="s">
        <v>4460</v>
      </c>
      <c r="H1132" s="449">
        <v>15260</v>
      </c>
      <c r="I1132" s="448" t="s">
        <v>107</v>
      </c>
      <c r="J1132" s="448" t="s">
        <v>48</v>
      </c>
      <c r="K1132" s="451">
        <v>46273</v>
      </c>
      <c r="L1132" s="448" t="s">
        <v>143</v>
      </c>
      <c r="M1132" s="448" t="s">
        <v>3324</v>
      </c>
    </row>
    <row r="1133" spans="1:13" ht="84">
      <c r="A1133" s="448">
        <v>1132</v>
      </c>
      <c r="B1133" s="452" t="s">
        <v>4531</v>
      </c>
      <c r="C1133" s="452" t="s">
        <v>1724</v>
      </c>
      <c r="D1133" s="452" t="s">
        <v>4119</v>
      </c>
      <c r="E1133" s="448">
        <v>900</v>
      </c>
      <c r="F1133" s="448" t="s">
        <v>860</v>
      </c>
      <c r="G1133" s="448" t="s">
        <v>4460</v>
      </c>
      <c r="H1133" s="449">
        <v>11475</v>
      </c>
      <c r="I1133" s="448" t="s">
        <v>107</v>
      </c>
      <c r="J1133" s="448" t="s">
        <v>48</v>
      </c>
      <c r="K1133" s="451">
        <v>46273</v>
      </c>
      <c r="L1133" s="448" t="s">
        <v>143</v>
      </c>
      <c r="M1133" s="448" t="s">
        <v>3324</v>
      </c>
    </row>
    <row r="1134" spans="1:13" ht="84">
      <c r="A1134" s="448">
        <v>1133</v>
      </c>
      <c r="B1134" s="452" t="s">
        <v>4532</v>
      </c>
      <c r="C1134" s="452" t="s">
        <v>1724</v>
      </c>
      <c r="D1134" s="452" t="s">
        <v>4119</v>
      </c>
      <c r="E1134" s="448">
        <v>550</v>
      </c>
      <c r="F1134" s="448" t="s">
        <v>3676</v>
      </c>
      <c r="G1134" s="448" t="s">
        <v>4460</v>
      </c>
      <c r="H1134" s="449">
        <v>8195</v>
      </c>
      <c r="I1134" s="448" t="s">
        <v>107</v>
      </c>
      <c r="J1134" s="448" t="s">
        <v>48</v>
      </c>
      <c r="K1134" s="451">
        <v>46273</v>
      </c>
      <c r="L1134" s="448" t="s">
        <v>143</v>
      </c>
      <c r="M1134" s="448" t="s">
        <v>3324</v>
      </c>
    </row>
    <row r="1135" spans="1:13" ht="84">
      <c r="A1135" s="448">
        <v>1134</v>
      </c>
      <c r="B1135" s="452" t="s">
        <v>4533</v>
      </c>
      <c r="C1135" s="452" t="s">
        <v>1724</v>
      </c>
      <c r="D1135" s="452" t="s">
        <v>4119</v>
      </c>
      <c r="E1135" s="448">
        <v>5000</v>
      </c>
      <c r="F1135" s="448" t="s">
        <v>860</v>
      </c>
      <c r="G1135" s="448" t="s">
        <v>4460</v>
      </c>
      <c r="H1135" s="449">
        <v>10000</v>
      </c>
      <c r="I1135" s="448" t="s">
        <v>107</v>
      </c>
      <c r="J1135" s="448" t="s">
        <v>48</v>
      </c>
      <c r="K1135" s="451">
        <v>46273</v>
      </c>
      <c r="L1135" s="448" t="s">
        <v>143</v>
      </c>
      <c r="M1135" s="448" t="s">
        <v>3324</v>
      </c>
    </row>
    <row r="1136" spans="1:13" ht="84">
      <c r="A1136" s="448">
        <v>1135</v>
      </c>
      <c r="B1136" s="452" t="s">
        <v>4534</v>
      </c>
      <c r="C1136" s="452" t="s">
        <v>1724</v>
      </c>
      <c r="D1136" s="452" t="s">
        <v>4119</v>
      </c>
      <c r="E1136" s="448">
        <v>6000</v>
      </c>
      <c r="F1136" s="448" t="s">
        <v>860</v>
      </c>
      <c r="G1136" s="448" t="s">
        <v>4460</v>
      </c>
      <c r="H1136" s="449">
        <v>12000</v>
      </c>
      <c r="I1136" s="448" t="s">
        <v>107</v>
      </c>
      <c r="J1136" s="448" t="s">
        <v>48</v>
      </c>
      <c r="K1136" s="451">
        <v>46273</v>
      </c>
      <c r="L1136" s="448" t="s">
        <v>143</v>
      </c>
      <c r="M1136" s="448" t="s">
        <v>3324</v>
      </c>
    </row>
    <row r="1137" spans="1:13" ht="84">
      <c r="A1137" s="448">
        <v>1136</v>
      </c>
      <c r="B1137" s="452" t="s">
        <v>4535</v>
      </c>
      <c r="C1137" s="452" t="s">
        <v>1724</v>
      </c>
      <c r="D1137" s="452" t="s">
        <v>4119</v>
      </c>
      <c r="E1137" s="448">
        <v>5000</v>
      </c>
      <c r="F1137" s="448" t="s">
        <v>860</v>
      </c>
      <c r="G1137" s="448" t="s">
        <v>4460</v>
      </c>
      <c r="H1137" s="449">
        <v>5200</v>
      </c>
      <c r="I1137" s="448" t="s">
        <v>107</v>
      </c>
      <c r="J1137" s="448" t="s">
        <v>48</v>
      </c>
      <c r="K1137" s="451">
        <v>46273</v>
      </c>
      <c r="L1137" s="448" t="s">
        <v>143</v>
      </c>
      <c r="M1137" s="448" t="s">
        <v>3324</v>
      </c>
    </row>
    <row r="1138" spans="1:13" ht="84">
      <c r="A1138" s="448">
        <v>1137</v>
      </c>
      <c r="B1138" s="452" t="s">
        <v>4536</v>
      </c>
      <c r="C1138" s="452" t="s">
        <v>1724</v>
      </c>
      <c r="D1138" s="452" t="s">
        <v>4119</v>
      </c>
      <c r="E1138" s="448">
        <v>2500</v>
      </c>
      <c r="F1138" s="448" t="s">
        <v>860</v>
      </c>
      <c r="G1138" s="448" t="s">
        <v>4460</v>
      </c>
      <c r="H1138" s="449">
        <v>2600</v>
      </c>
      <c r="I1138" s="448" t="s">
        <v>107</v>
      </c>
      <c r="J1138" s="448" t="s">
        <v>48</v>
      </c>
      <c r="K1138" s="451">
        <v>46273</v>
      </c>
      <c r="L1138" s="448" t="s">
        <v>143</v>
      </c>
      <c r="M1138" s="448" t="s">
        <v>3324</v>
      </c>
    </row>
    <row r="1139" spans="1:13" ht="84">
      <c r="A1139" s="448">
        <v>1138</v>
      </c>
      <c r="B1139" s="452" t="s">
        <v>4537</v>
      </c>
      <c r="C1139" s="452" t="s">
        <v>1724</v>
      </c>
      <c r="D1139" s="452" t="s">
        <v>4119</v>
      </c>
      <c r="E1139" s="448">
        <v>12000</v>
      </c>
      <c r="F1139" s="448" t="s">
        <v>860</v>
      </c>
      <c r="G1139" s="448" t="s">
        <v>4460</v>
      </c>
      <c r="H1139" s="449">
        <v>9480</v>
      </c>
      <c r="I1139" s="448" t="s">
        <v>107</v>
      </c>
      <c r="J1139" s="448" t="s">
        <v>48</v>
      </c>
      <c r="K1139" s="451">
        <v>46273</v>
      </c>
      <c r="L1139" s="448" t="s">
        <v>143</v>
      </c>
      <c r="M1139" s="448" t="s">
        <v>3324</v>
      </c>
    </row>
    <row r="1140" spans="1:13" ht="84">
      <c r="A1140" s="448">
        <v>1139</v>
      </c>
      <c r="B1140" s="452" t="s">
        <v>4538</v>
      </c>
      <c r="C1140" s="452" t="s">
        <v>1724</v>
      </c>
      <c r="D1140" s="452" t="s">
        <v>4119</v>
      </c>
      <c r="E1140" s="448">
        <v>2500</v>
      </c>
      <c r="F1140" s="448" t="s">
        <v>860</v>
      </c>
      <c r="G1140" s="448" t="s">
        <v>4460</v>
      </c>
      <c r="H1140" s="449">
        <v>2100</v>
      </c>
      <c r="I1140" s="448" t="s">
        <v>107</v>
      </c>
      <c r="J1140" s="448" t="s">
        <v>48</v>
      </c>
      <c r="K1140" s="451">
        <v>46273</v>
      </c>
      <c r="L1140" s="448" t="s">
        <v>143</v>
      </c>
      <c r="M1140" s="448" t="s">
        <v>3324</v>
      </c>
    </row>
    <row r="1141" spans="1:13" ht="84">
      <c r="A1141" s="448">
        <v>1140</v>
      </c>
      <c r="B1141" s="452" t="s">
        <v>4539</v>
      </c>
      <c r="C1141" s="452" t="s">
        <v>1724</v>
      </c>
      <c r="D1141" s="452" t="s">
        <v>4119</v>
      </c>
      <c r="E1141" s="448">
        <v>500</v>
      </c>
      <c r="F1141" s="448" t="s">
        <v>571</v>
      </c>
      <c r="G1141" s="448" t="s">
        <v>4460</v>
      </c>
      <c r="H1141" s="449">
        <v>13000</v>
      </c>
      <c r="I1141" s="448" t="s">
        <v>107</v>
      </c>
      <c r="J1141" s="448" t="s">
        <v>48</v>
      </c>
      <c r="K1141" s="451">
        <v>46273</v>
      </c>
      <c r="L1141" s="448" t="s">
        <v>143</v>
      </c>
      <c r="M1141" s="448" t="s">
        <v>3324</v>
      </c>
    </row>
    <row r="1142" spans="1:13" ht="84">
      <c r="A1142" s="448">
        <v>1141</v>
      </c>
      <c r="B1142" s="452" t="s">
        <v>4540</v>
      </c>
      <c r="C1142" s="452" t="s">
        <v>1724</v>
      </c>
      <c r="D1142" s="452" t="s">
        <v>4119</v>
      </c>
      <c r="E1142" s="448">
        <v>200</v>
      </c>
      <c r="F1142" s="448" t="s">
        <v>860</v>
      </c>
      <c r="G1142" s="448" t="s">
        <v>4460</v>
      </c>
      <c r="H1142" s="449">
        <v>10810</v>
      </c>
      <c r="I1142" s="448" t="s">
        <v>107</v>
      </c>
      <c r="J1142" s="448" t="s">
        <v>48</v>
      </c>
      <c r="K1142" s="451">
        <v>46273</v>
      </c>
      <c r="L1142" s="448" t="s">
        <v>143</v>
      </c>
      <c r="M1142" s="448" t="s">
        <v>3324</v>
      </c>
    </row>
    <row r="1143" spans="1:13" ht="84">
      <c r="A1143" s="448">
        <v>1142</v>
      </c>
      <c r="B1143" s="452" t="s">
        <v>4541</v>
      </c>
      <c r="C1143" s="452" t="s">
        <v>1724</v>
      </c>
      <c r="D1143" s="452" t="s">
        <v>4119</v>
      </c>
      <c r="E1143" s="448">
        <v>80</v>
      </c>
      <c r="F1143" s="448" t="s">
        <v>860</v>
      </c>
      <c r="G1143" s="448" t="s">
        <v>4460</v>
      </c>
      <c r="H1143" s="449">
        <v>5033.6000000000004</v>
      </c>
      <c r="I1143" s="448" t="s">
        <v>107</v>
      </c>
      <c r="J1143" s="448" t="s">
        <v>48</v>
      </c>
      <c r="K1143" s="451">
        <v>46273</v>
      </c>
      <c r="L1143" s="448" t="s">
        <v>143</v>
      </c>
      <c r="M1143" s="448" t="s">
        <v>3324</v>
      </c>
    </row>
    <row r="1144" spans="1:13" ht="84">
      <c r="A1144" s="448">
        <v>1143</v>
      </c>
      <c r="B1144" s="452" t="s">
        <v>4542</v>
      </c>
      <c r="C1144" s="452" t="s">
        <v>1724</v>
      </c>
      <c r="D1144" s="452" t="s">
        <v>4119</v>
      </c>
      <c r="E1144" s="448">
        <v>600</v>
      </c>
      <c r="F1144" s="448" t="s">
        <v>860</v>
      </c>
      <c r="G1144" s="448" t="s">
        <v>4460</v>
      </c>
      <c r="H1144" s="449">
        <v>33138</v>
      </c>
      <c r="I1144" s="448" t="s">
        <v>107</v>
      </c>
      <c r="J1144" s="448" t="s">
        <v>48</v>
      </c>
      <c r="K1144" s="451">
        <v>46273</v>
      </c>
      <c r="L1144" s="448" t="s">
        <v>143</v>
      </c>
      <c r="M1144" s="448" t="s">
        <v>3324</v>
      </c>
    </row>
    <row r="1145" spans="1:13" ht="84">
      <c r="A1145" s="448">
        <v>1144</v>
      </c>
      <c r="B1145" s="452" t="s">
        <v>4425</v>
      </c>
      <c r="C1145" s="452" t="s">
        <v>1724</v>
      </c>
      <c r="D1145" s="452" t="s">
        <v>4119</v>
      </c>
      <c r="E1145" s="448">
        <v>1000</v>
      </c>
      <c r="F1145" s="448" t="s">
        <v>860</v>
      </c>
      <c r="G1145" s="448" t="s">
        <v>4460</v>
      </c>
      <c r="H1145" s="449">
        <v>7780</v>
      </c>
      <c r="I1145" s="448" t="s">
        <v>107</v>
      </c>
      <c r="J1145" s="448" t="s">
        <v>48</v>
      </c>
      <c r="K1145" s="451">
        <v>46273</v>
      </c>
      <c r="L1145" s="448" t="s">
        <v>143</v>
      </c>
      <c r="M1145" s="448" t="s">
        <v>3324</v>
      </c>
    </row>
    <row r="1146" spans="1:13" ht="84">
      <c r="A1146" s="448">
        <v>1145</v>
      </c>
      <c r="B1146" s="452" t="s">
        <v>4543</v>
      </c>
      <c r="C1146" s="452" t="s">
        <v>1724</v>
      </c>
      <c r="D1146" s="452" t="s">
        <v>4119</v>
      </c>
      <c r="E1146" s="448">
        <v>1500</v>
      </c>
      <c r="F1146" s="448" t="s">
        <v>860</v>
      </c>
      <c r="G1146" s="448" t="s">
        <v>4460</v>
      </c>
      <c r="H1146" s="449">
        <v>4890</v>
      </c>
      <c r="I1146" s="448" t="s">
        <v>107</v>
      </c>
      <c r="J1146" s="448" t="s">
        <v>48</v>
      </c>
      <c r="K1146" s="451">
        <v>46273</v>
      </c>
      <c r="L1146" s="448" t="s">
        <v>143</v>
      </c>
      <c r="M1146" s="448" t="s">
        <v>3324</v>
      </c>
    </row>
    <row r="1147" spans="1:13" ht="84">
      <c r="A1147" s="448">
        <v>1146</v>
      </c>
      <c r="B1147" s="452" t="s">
        <v>4544</v>
      </c>
      <c r="C1147" s="452" t="s">
        <v>1724</v>
      </c>
      <c r="D1147" s="452" t="s">
        <v>4119</v>
      </c>
      <c r="E1147" s="448">
        <v>750</v>
      </c>
      <c r="F1147" s="448" t="s">
        <v>860</v>
      </c>
      <c r="G1147" s="448" t="s">
        <v>4460</v>
      </c>
      <c r="H1147" s="449">
        <v>3592.5</v>
      </c>
      <c r="I1147" s="448" t="s">
        <v>107</v>
      </c>
      <c r="J1147" s="448" t="s">
        <v>48</v>
      </c>
      <c r="K1147" s="451">
        <v>46273</v>
      </c>
      <c r="L1147" s="448" t="s">
        <v>143</v>
      </c>
      <c r="M1147" s="448" t="s">
        <v>3324</v>
      </c>
    </row>
    <row r="1148" spans="1:13" ht="84">
      <c r="A1148" s="448">
        <v>1147</v>
      </c>
      <c r="B1148" s="452" t="s">
        <v>4545</v>
      </c>
      <c r="C1148" s="452" t="s">
        <v>1724</v>
      </c>
      <c r="D1148" s="452" t="s">
        <v>4119</v>
      </c>
      <c r="E1148" s="448">
        <v>500</v>
      </c>
      <c r="F1148" s="448" t="s">
        <v>571</v>
      </c>
      <c r="G1148" s="448" t="s">
        <v>4460</v>
      </c>
      <c r="H1148" s="449">
        <v>4910</v>
      </c>
      <c r="I1148" s="448" t="s">
        <v>107</v>
      </c>
      <c r="J1148" s="448" t="s">
        <v>48</v>
      </c>
      <c r="K1148" s="451">
        <v>46273</v>
      </c>
      <c r="L1148" s="448" t="s">
        <v>143</v>
      </c>
      <c r="M1148" s="448" t="s">
        <v>3324</v>
      </c>
    </row>
    <row r="1149" spans="1:13" ht="84">
      <c r="A1149" s="448">
        <v>1148</v>
      </c>
      <c r="B1149" s="452" t="s">
        <v>4546</v>
      </c>
      <c r="C1149" s="452" t="s">
        <v>1724</v>
      </c>
      <c r="D1149" s="452" t="s">
        <v>4119</v>
      </c>
      <c r="E1149" s="448">
        <v>3000</v>
      </c>
      <c r="F1149" s="448" t="s">
        <v>860</v>
      </c>
      <c r="G1149" s="448" t="s">
        <v>4460</v>
      </c>
      <c r="H1149" s="449">
        <v>4020</v>
      </c>
      <c r="I1149" s="448" t="s">
        <v>107</v>
      </c>
      <c r="J1149" s="448" t="s">
        <v>48</v>
      </c>
      <c r="K1149" s="451">
        <v>46273</v>
      </c>
      <c r="L1149" s="448" t="s">
        <v>143</v>
      </c>
      <c r="M1149" s="448" t="s">
        <v>3324</v>
      </c>
    </row>
    <row r="1150" spans="1:13" ht="84">
      <c r="A1150" s="448">
        <v>1149</v>
      </c>
      <c r="B1150" s="452" t="s">
        <v>4547</v>
      </c>
      <c r="C1150" s="452" t="s">
        <v>1724</v>
      </c>
      <c r="D1150" s="452" t="s">
        <v>4119</v>
      </c>
      <c r="E1150" s="448">
        <v>8000</v>
      </c>
      <c r="F1150" s="448" t="s">
        <v>860</v>
      </c>
      <c r="G1150" s="448" t="s">
        <v>4460</v>
      </c>
      <c r="H1150" s="449">
        <v>9120</v>
      </c>
      <c r="I1150" s="448" t="s">
        <v>107</v>
      </c>
      <c r="J1150" s="448" t="s">
        <v>48</v>
      </c>
      <c r="K1150" s="451">
        <v>46273</v>
      </c>
      <c r="L1150" s="448" t="s">
        <v>143</v>
      </c>
      <c r="M1150" s="448" t="s">
        <v>3324</v>
      </c>
    </row>
    <row r="1151" spans="1:13" ht="84">
      <c r="A1151" s="448">
        <v>1150</v>
      </c>
      <c r="B1151" s="452" t="s">
        <v>4548</v>
      </c>
      <c r="C1151" s="452" t="s">
        <v>1724</v>
      </c>
      <c r="D1151" s="452" t="s">
        <v>4119</v>
      </c>
      <c r="E1151" s="448">
        <v>10000</v>
      </c>
      <c r="F1151" s="448" t="s">
        <v>860</v>
      </c>
      <c r="G1151" s="448" t="s">
        <v>4460</v>
      </c>
      <c r="H1151" s="449">
        <v>11400</v>
      </c>
      <c r="I1151" s="448" t="s">
        <v>107</v>
      </c>
      <c r="J1151" s="448" t="s">
        <v>48</v>
      </c>
      <c r="K1151" s="451">
        <v>46273</v>
      </c>
      <c r="L1151" s="448" t="s">
        <v>143</v>
      </c>
      <c r="M1151" s="448" t="s">
        <v>3324</v>
      </c>
    </row>
    <row r="1152" spans="1:13" ht="84">
      <c r="A1152" s="448">
        <v>1151</v>
      </c>
      <c r="B1152" s="452" t="s">
        <v>4549</v>
      </c>
      <c r="C1152" s="452" t="s">
        <v>1724</v>
      </c>
      <c r="D1152" s="452" t="s">
        <v>4119</v>
      </c>
      <c r="E1152" s="448">
        <v>600</v>
      </c>
      <c r="F1152" s="448" t="s">
        <v>860</v>
      </c>
      <c r="G1152" s="448" t="s">
        <v>4460</v>
      </c>
      <c r="H1152" s="449">
        <v>6876</v>
      </c>
      <c r="I1152" s="448" t="s">
        <v>107</v>
      </c>
      <c r="J1152" s="448" t="s">
        <v>48</v>
      </c>
      <c r="K1152" s="451">
        <v>46273</v>
      </c>
      <c r="L1152" s="448" t="s">
        <v>143</v>
      </c>
      <c r="M1152" s="448" t="s">
        <v>3324</v>
      </c>
    </row>
    <row r="1153" spans="1:13" ht="84">
      <c r="A1153" s="448">
        <v>1152</v>
      </c>
      <c r="B1153" s="452" t="s">
        <v>4550</v>
      </c>
      <c r="C1153" s="452" t="s">
        <v>1724</v>
      </c>
      <c r="D1153" s="452" t="s">
        <v>4119</v>
      </c>
      <c r="E1153" s="448">
        <v>300</v>
      </c>
      <c r="F1153" s="448" t="s">
        <v>860</v>
      </c>
      <c r="G1153" s="448" t="s">
        <v>4460</v>
      </c>
      <c r="H1153" s="449">
        <v>360</v>
      </c>
      <c r="I1153" s="448" t="s">
        <v>107</v>
      </c>
      <c r="J1153" s="448" t="s">
        <v>48</v>
      </c>
      <c r="K1153" s="451">
        <v>46273</v>
      </c>
      <c r="L1153" s="448" t="s">
        <v>143</v>
      </c>
      <c r="M1153" s="448" t="s">
        <v>3324</v>
      </c>
    </row>
    <row r="1154" spans="1:13" ht="84">
      <c r="A1154" s="448">
        <v>1153</v>
      </c>
      <c r="B1154" s="452" t="s">
        <v>4551</v>
      </c>
      <c r="C1154" s="452" t="s">
        <v>1724</v>
      </c>
      <c r="D1154" s="452" t="s">
        <v>4119</v>
      </c>
      <c r="E1154" s="448">
        <v>300</v>
      </c>
      <c r="F1154" s="448" t="s">
        <v>860</v>
      </c>
      <c r="G1154" s="448" t="s">
        <v>4460</v>
      </c>
      <c r="H1154" s="449">
        <v>351</v>
      </c>
      <c r="I1154" s="448" t="s">
        <v>107</v>
      </c>
      <c r="J1154" s="448" t="s">
        <v>48</v>
      </c>
      <c r="K1154" s="451">
        <v>46273</v>
      </c>
      <c r="L1154" s="448" t="s">
        <v>143</v>
      </c>
      <c r="M1154" s="448" t="s">
        <v>3324</v>
      </c>
    </row>
    <row r="1155" spans="1:13" ht="84">
      <c r="A1155" s="448">
        <v>1154</v>
      </c>
      <c r="B1155" s="452" t="s">
        <v>4552</v>
      </c>
      <c r="C1155" s="452" t="s">
        <v>1724</v>
      </c>
      <c r="D1155" s="452" t="s">
        <v>4119</v>
      </c>
      <c r="E1155" s="448">
        <v>300</v>
      </c>
      <c r="F1155" s="448" t="s">
        <v>860</v>
      </c>
      <c r="G1155" s="448" t="s">
        <v>4460</v>
      </c>
      <c r="H1155" s="449">
        <v>351</v>
      </c>
      <c r="I1155" s="448" t="s">
        <v>107</v>
      </c>
      <c r="J1155" s="448" t="s">
        <v>48</v>
      </c>
      <c r="K1155" s="451">
        <v>46273</v>
      </c>
      <c r="L1155" s="448" t="s">
        <v>143</v>
      </c>
      <c r="M1155" s="448" t="s">
        <v>3324</v>
      </c>
    </row>
    <row r="1156" spans="1:13" ht="84">
      <c r="A1156" s="448">
        <v>1155</v>
      </c>
      <c r="B1156" s="452" t="s">
        <v>4553</v>
      </c>
      <c r="C1156" s="452" t="s">
        <v>1724</v>
      </c>
      <c r="D1156" s="452" t="s">
        <v>4119</v>
      </c>
      <c r="E1156" s="448">
        <v>300</v>
      </c>
      <c r="F1156" s="448" t="s">
        <v>860</v>
      </c>
      <c r="G1156" s="448" t="s">
        <v>4460</v>
      </c>
      <c r="H1156" s="449">
        <v>360</v>
      </c>
      <c r="I1156" s="448" t="s">
        <v>107</v>
      </c>
      <c r="J1156" s="448" t="s">
        <v>48</v>
      </c>
      <c r="K1156" s="451">
        <v>46273</v>
      </c>
      <c r="L1156" s="448" t="s">
        <v>143</v>
      </c>
      <c r="M1156" s="448" t="s">
        <v>3324</v>
      </c>
    </row>
    <row r="1157" spans="1:13" ht="84">
      <c r="A1157" s="448">
        <v>1156</v>
      </c>
      <c r="B1157" s="452" t="s">
        <v>4554</v>
      </c>
      <c r="C1157" s="452" t="s">
        <v>1724</v>
      </c>
      <c r="D1157" s="452" t="s">
        <v>4119</v>
      </c>
      <c r="E1157" s="448">
        <v>300</v>
      </c>
      <c r="F1157" s="448" t="s">
        <v>860</v>
      </c>
      <c r="G1157" s="448" t="s">
        <v>4460</v>
      </c>
      <c r="H1157" s="449">
        <v>351</v>
      </c>
      <c r="I1157" s="448" t="s">
        <v>107</v>
      </c>
      <c r="J1157" s="448" t="s">
        <v>48</v>
      </c>
      <c r="K1157" s="451">
        <v>46273</v>
      </c>
      <c r="L1157" s="448" t="s">
        <v>143</v>
      </c>
      <c r="M1157" s="448" t="s">
        <v>3324</v>
      </c>
    </row>
    <row r="1158" spans="1:13" ht="84">
      <c r="A1158" s="448">
        <v>1157</v>
      </c>
      <c r="B1158" s="452" t="s">
        <v>4555</v>
      </c>
      <c r="C1158" s="452" t="s">
        <v>1724</v>
      </c>
      <c r="D1158" s="452" t="s">
        <v>4119</v>
      </c>
      <c r="E1158" s="448">
        <v>300</v>
      </c>
      <c r="F1158" s="448" t="s">
        <v>860</v>
      </c>
      <c r="G1158" s="448" t="s">
        <v>4460</v>
      </c>
      <c r="H1158" s="449">
        <v>351</v>
      </c>
      <c r="I1158" s="448" t="s">
        <v>107</v>
      </c>
      <c r="J1158" s="448" t="s">
        <v>48</v>
      </c>
      <c r="K1158" s="451">
        <v>46273</v>
      </c>
      <c r="L1158" s="448" t="s">
        <v>143</v>
      </c>
      <c r="M1158" s="448" t="s">
        <v>3324</v>
      </c>
    </row>
    <row r="1159" spans="1:13" ht="84">
      <c r="A1159" s="448">
        <v>1158</v>
      </c>
      <c r="B1159" s="452" t="s">
        <v>4556</v>
      </c>
      <c r="C1159" s="452" t="s">
        <v>1724</v>
      </c>
      <c r="D1159" s="452" t="s">
        <v>4119</v>
      </c>
      <c r="E1159" s="448">
        <v>300</v>
      </c>
      <c r="F1159" s="448" t="s">
        <v>860</v>
      </c>
      <c r="G1159" s="448" t="s">
        <v>4460</v>
      </c>
      <c r="H1159" s="449">
        <v>351</v>
      </c>
      <c r="I1159" s="448" t="s">
        <v>107</v>
      </c>
      <c r="J1159" s="448" t="s">
        <v>48</v>
      </c>
      <c r="K1159" s="451">
        <v>46273</v>
      </c>
      <c r="L1159" s="448" t="s">
        <v>143</v>
      </c>
      <c r="M1159" s="448" t="s">
        <v>3324</v>
      </c>
    </row>
    <row r="1160" spans="1:13" ht="84">
      <c r="A1160" s="448">
        <v>1159</v>
      </c>
      <c r="B1160" s="452" t="s">
        <v>4557</v>
      </c>
      <c r="C1160" s="452" t="s">
        <v>1724</v>
      </c>
      <c r="D1160" s="452" t="s">
        <v>4119</v>
      </c>
      <c r="E1160" s="448">
        <v>300</v>
      </c>
      <c r="F1160" s="448" t="s">
        <v>860</v>
      </c>
      <c r="G1160" s="448" t="s">
        <v>4460</v>
      </c>
      <c r="H1160" s="449">
        <v>351</v>
      </c>
      <c r="I1160" s="448" t="s">
        <v>107</v>
      </c>
      <c r="J1160" s="448" t="s">
        <v>48</v>
      </c>
      <c r="K1160" s="451">
        <v>46273</v>
      </c>
      <c r="L1160" s="448" t="s">
        <v>143</v>
      </c>
      <c r="M1160" s="448" t="s">
        <v>3324</v>
      </c>
    </row>
    <row r="1161" spans="1:13" ht="84">
      <c r="A1161" s="448">
        <v>1160</v>
      </c>
      <c r="B1161" s="452" t="s">
        <v>4558</v>
      </c>
      <c r="C1161" s="452" t="s">
        <v>1724</v>
      </c>
      <c r="D1161" s="452" t="s">
        <v>4119</v>
      </c>
      <c r="E1161" s="448">
        <v>300</v>
      </c>
      <c r="F1161" s="448" t="s">
        <v>860</v>
      </c>
      <c r="G1161" s="448" t="s">
        <v>4460</v>
      </c>
      <c r="H1161" s="449">
        <v>351</v>
      </c>
      <c r="I1161" s="448" t="s">
        <v>107</v>
      </c>
      <c r="J1161" s="448" t="s">
        <v>48</v>
      </c>
      <c r="K1161" s="451">
        <v>46273</v>
      </c>
      <c r="L1161" s="448" t="s">
        <v>143</v>
      </c>
      <c r="M1161" s="448" t="s">
        <v>3324</v>
      </c>
    </row>
    <row r="1162" spans="1:13" ht="84">
      <c r="A1162" s="448">
        <v>1161</v>
      </c>
      <c r="B1162" s="452" t="s">
        <v>4559</v>
      </c>
      <c r="C1162" s="452" t="s">
        <v>1724</v>
      </c>
      <c r="D1162" s="452" t="s">
        <v>4119</v>
      </c>
      <c r="E1162" s="448">
        <v>300</v>
      </c>
      <c r="F1162" s="448" t="s">
        <v>860</v>
      </c>
      <c r="G1162" s="448" t="s">
        <v>4460</v>
      </c>
      <c r="H1162" s="449">
        <v>351</v>
      </c>
      <c r="I1162" s="448" t="s">
        <v>107</v>
      </c>
      <c r="J1162" s="448" t="s">
        <v>48</v>
      </c>
      <c r="K1162" s="451">
        <v>46273</v>
      </c>
      <c r="L1162" s="448" t="s">
        <v>143</v>
      </c>
      <c r="M1162" s="448" t="s">
        <v>3324</v>
      </c>
    </row>
    <row r="1163" spans="1:13" ht="84">
      <c r="A1163" s="448">
        <v>1162</v>
      </c>
      <c r="B1163" s="452" t="s">
        <v>4560</v>
      </c>
      <c r="C1163" s="452" t="s">
        <v>1724</v>
      </c>
      <c r="D1163" s="452" t="s">
        <v>4119</v>
      </c>
      <c r="E1163" s="448">
        <v>300</v>
      </c>
      <c r="F1163" s="448" t="s">
        <v>860</v>
      </c>
      <c r="G1163" s="448" t="s">
        <v>4460</v>
      </c>
      <c r="H1163" s="449">
        <v>351</v>
      </c>
      <c r="I1163" s="448" t="s">
        <v>107</v>
      </c>
      <c r="J1163" s="448" t="s">
        <v>48</v>
      </c>
      <c r="K1163" s="451">
        <v>46273</v>
      </c>
      <c r="L1163" s="448" t="s">
        <v>143</v>
      </c>
      <c r="M1163" s="448" t="s">
        <v>3324</v>
      </c>
    </row>
    <row r="1164" spans="1:13" ht="84">
      <c r="A1164" s="448">
        <v>1163</v>
      </c>
      <c r="B1164" s="452" t="s">
        <v>4561</v>
      </c>
      <c r="C1164" s="452" t="s">
        <v>1724</v>
      </c>
      <c r="D1164" s="452" t="s">
        <v>4119</v>
      </c>
      <c r="E1164" s="448">
        <v>300</v>
      </c>
      <c r="F1164" s="448" t="s">
        <v>860</v>
      </c>
      <c r="G1164" s="448" t="s">
        <v>4460</v>
      </c>
      <c r="H1164" s="449">
        <v>387</v>
      </c>
      <c r="I1164" s="448" t="s">
        <v>107</v>
      </c>
      <c r="J1164" s="448" t="s">
        <v>48</v>
      </c>
      <c r="K1164" s="451">
        <v>46273</v>
      </c>
      <c r="L1164" s="448" t="s">
        <v>143</v>
      </c>
      <c r="M1164" s="448" t="s">
        <v>3324</v>
      </c>
    </row>
    <row r="1165" spans="1:13" ht="84">
      <c r="A1165" s="448">
        <v>1164</v>
      </c>
      <c r="B1165" s="452" t="s">
        <v>4562</v>
      </c>
      <c r="C1165" s="452" t="s">
        <v>1724</v>
      </c>
      <c r="D1165" s="452" t="s">
        <v>4119</v>
      </c>
      <c r="E1165" s="448">
        <v>3500</v>
      </c>
      <c r="F1165" s="448" t="s">
        <v>860</v>
      </c>
      <c r="G1165" s="448" t="s">
        <v>4460</v>
      </c>
      <c r="H1165" s="449">
        <v>26005</v>
      </c>
      <c r="I1165" s="448" t="s">
        <v>107</v>
      </c>
      <c r="J1165" s="448" t="s">
        <v>48</v>
      </c>
      <c r="K1165" s="451">
        <v>46273</v>
      </c>
      <c r="L1165" s="448" t="s">
        <v>143</v>
      </c>
      <c r="M1165" s="448" t="s">
        <v>3324</v>
      </c>
    </row>
    <row r="1166" spans="1:13" ht="84">
      <c r="A1166" s="448">
        <v>1165</v>
      </c>
      <c r="B1166" s="452" t="s">
        <v>4563</v>
      </c>
      <c r="C1166" s="452" t="s">
        <v>1724</v>
      </c>
      <c r="D1166" s="452" t="s">
        <v>4119</v>
      </c>
      <c r="E1166" s="448">
        <v>1500</v>
      </c>
      <c r="F1166" s="448" t="s">
        <v>860</v>
      </c>
      <c r="G1166" s="448" t="s">
        <v>4460</v>
      </c>
      <c r="H1166" s="449">
        <v>1470</v>
      </c>
      <c r="I1166" s="448" t="s">
        <v>107</v>
      </c>
      <c r="J1166" s="448" t="s">
        <v>48</v>
      </c>
      <c r="K1166" s="451">
        <v>46273</v>
      </c>
      <c r="L1166" s="448" t="s">
        <v>143</v>
      </c>
      <c r="M1166" s="448" t="s">
        <v>3324</v>
      </c>
    </row>
    <row r="1167" spans="1:13" ht="84">
      <c r="A1167" s="448">
        <v>1166</v>
      </c>
      <c r="B1167" s="452" t="s">
        <v>4564</v>
      </c>
      <c r="C1167" s="452" t="s">
        <v>1724</v>
      </c>
      <c r="D1167" s="452" t="s">
        <v>4119</v>
      </c>
      <c r="E1167" s="448">
        <v>3000</v>
      </c>
      <c r="F1167" s="448" t="s">
        <v>860</v>
      </c>
      <c r="G1167" s="448" t="s">
        <v>4460</v>
      </c>
      <c r="H1167" s="449">
        <v>6150</v>
      </c>
      <c r="I1167" s="448" t="s">
        <v>107</v>
      </c>
      <c r="J1167" s="448" t="s">
        <v>48</v>
      </c>
      <c r="K1167" s="451">
        <v>46273</v>
      </c>
      <c r="L1167" s="448" t="s">
        <v>143</v>
      </c>
      <c r="M1167" s="448" t="s">
        <v>3324</v>
      </c>
    </row>
    <row r="1168" spans="1:13" ht="84">
      <c r="A1168" s="448">
        <v>1167</v>
      </c>
      <c r="B1168" s="452" t="s">
        <v>4565</v>
      </c>
      <c r="C1168" s="452" t="s">
        <v>1724</v>
      </c>
      <c r="D1168" s="452" t="s">
        <v>4119</v>
      </c>
      <c r="E1168" s="448">
        <v>1500</v>
      </c>
      <c r="F1168" s="448" t="s">
        <v>860</v>
      </c>
      <c r="G1168" s="448" t="s">
        <v>4460</v>
      </c>
      <c r="H1168" s="449">
        <v>5550</v>
      </c>
      <c r="I1168" s="448" t="s">
        <v>107</v>
      </c>
      <c r="J1168" s="448" t="s">
        <v>48</v>
      </c>
      <c r="K1168" s="451">
        <v>46273</v>
      </c>
      <c r="L1168" s="448" t="s">
        <v>143</v>
      </c>
      <c r="M1168" s="448" t="s">
        <v>3324</v>
      </c>
    </row>
    <row r="1169" spans="1:13" ht="84">
      <c r="A1169" s="448">
        <v>1168</v>
      </c>
      <c r="B1169" s="452" t="s">
        <v>4566</v>
      </c>
      <c r="C1169" s="452" t="s">
        <v>1724</v>
      </c>
      <c r="D1169" s="452" t="s">
        <v>4119</v>
      </c>
      <c r="E1169" s="448">
        <v>4000</v>
      </c>
      <c r="F1169" s="448" t="s">
        <v>860</v>
      </c>
      <c r="G1169" s="448" t="s">
        <v>4460</v>
      </c>
      <c r="H1169" s="449">
        <v>11200</v>
      </c>
      <c r="I1169" s="448" t="s">
        <v>107</v>
      </c>
      <c r="J1169" s="448" t="s">
        <v>48</v>
      </c>
      <c r="K1169" s="451">
        <v>46273</v>
      </c>
      <c r="L1169" s="448" t="s">
        <v>143</v>
      </c>
      <c r="M1169" s="448" t="s">
        <v>3324</v>
      </c>
    </row>
    <row r="1170" spans="1:13" ht="84">
      <c r="A1170" s="448">
        <v>1169</v>
      </c>
      <c r="B1170" s="452" t="s">
        <v>4567</v>
      </c>
      <c r="C1170" s="452" t="s">
        <v>1724</v>
      </c>
      <c r="D1170" s="452" t="s">
        <v>4119</v>
      </c>
      <c r="E1170" s="448">
        <v>1000</v>
      </c>
      <c r="F1170" s="448" t="s">
        <v>860</v>
      </c>
      <c r="G1170" s="448" t="s">
        <v>4460</v>
      </c>
      <c r="H1170" s="449">
        <v>9600</v>
      </c>
      <c r="I1170" s="448" t="s">
        <v>107</v>
      </c>
      <c r="J1170" s="448" t="s">
        <v>48</v>
      </c>
      <c r="K1170" s="451">
        <v>46273</v>
      </c>
      <c r="L1170" s="448" t="s">
        <v>143</v>
      </c>
      <c r="M1170" s="448" t="s">
        <v>3324</v>
      </c>
    </row>
    <row r="1171" spans="1:13" ht="84">
      <c r="A1171" s="448">
        <v>1170</v>
      </c>
      <c r="B1171" s="452" t="s">
        <v>4568</v>
      </c>
      <c r="C1171" s="452" t="s">
        <v>1724</v>
      </c>
      <c r="D1171" s="452" t="s">
        <v>4119</v>
      </c>
      <c r="E1171" s="448">
        <v>1000</v>
      </c>
      <c r="F1171" s="448" t="s">
        <v>860</v>
      </c>
      <c r="G1171" s="448" t="s">
        <v>4460</v>
      </c>
      <c r="H1171" s="449">
        <v>3330</v>
      </c>
      <c r="I1171" s="448" t="s">
        <v>107</v>
      </c>
      <c r="J1171" s="448" t="s">
        <v>48</v>
      </c>
      <c r="K1171" s="451">
        <v>46273</v>
      </c>
      <c r="L1171" s="448" t="s">
        <v>143</v>
      </c>
      <c r="M1171" s="448" t="s">
        <v>3324</v>
      </c>
    </row>
    <row r="1172" spans="1:13" ht="84">
      <c r="A1172" s="448">
        <v>1171</v>
      </c>
      <c r="B1172" s="452" t="s">
        <v>4569</v>
      </c>
      <c r="C1172" s="452" t="s">
        <v>1724</v>
      </c>
      <c r="D1172" s="452" t="s">
        <v>4119</v>
      </c>
      <c r="E1172" s="448">
        <v>50</v>
      </c>
      <c r="F1172" s="448" t="s">
        <v>860</v>
      </c>
      <c r="G1172" s="448" t="s">
        <v>4460</v>
      </c>
      <c r="H1172" s="449">
        <v>189.5</v>
      </c>
      <c r="I1172" s="448" t="s">
        <v>107</v>
      </c>
      <c r="J1172" s="448" t="s">
        <v>48</v>
      </c>
      <c r="K1172" s="451">
        <v>46273</v>
      </c>
      <c r="L1172" s="448" t="s">
        <v>143</v>
      </c>
      <c r="M1172" s="448" t="s">
        <v>3324</v>
      </c>
    </row>
    <row r="1173" spans="1:13" ht="84">
      <c r="A1173" s="448">
        <v>1172</v>
      </c>
      <c r="B1173" s="452" t="s">
        <v>4570</v>
      </c>
      <c r="C1173" s="452" t="s">
        <v>1724</v>
      </c>
      <c r="D1173" s="452" t="s">
        <v>4119</v>
      </c>
      <c r="E1173" s="448">
        <v>220</v>
      </c>
      <c r="F1173" s="448" t="s">
        <v>860</v>
      </c>
      <c r="G1173" s="448" t="s">
        <v>4460</v>
      </c>
      <c r="H1173" s="449">
        <v>1394.8</v>
      </c>
      <c r="I1173" s="448" t="s">
        <v>107</v>
      </c>
      <c r="J1173" s="448" t="s">
        <v>48</v>
      </c>
      <c r="K1173" s="451">
        <v>46273</v>
      </c>
      <c r="L1173" s="448" t="s">
        <v>143</v>
      </c>
      <c r="M1173" s="448" t="s">
        <v>3324</v>
      </c>
    </row>
    <row r="1174" spans="1:13" ht="84">
      <c r="A1174" s="448">
        <v>1173</v>
      </c>
      <c r="B1174" s="452" t="s">
        <v>4571</v>
      </c>
      <c r="C1174" s="452" t="s">
        <v>1724</v>
      </c>
      <c r="D1174" s="452" t="s">
        <v>4119</v>
      </c>
      <c r="E1174" s="448">
        <v>250</v>
      </c>
      <c r="F1174" s="448" t="s">
        <v>860</v>
      </c>
      <c r="G1174" s="448" t="s">
        <v>4460</v>
      </c>
      <c r="H1174" s="449">
        <v>1262.5</v>
      </c>
      <c r="I1174" s="448" t="s">
        <v>107</v>
      </c>
      <c r="J1174" s="448" t="s">
        <v>48</v>
      </c>
      <c r="K1174" s="451">
        <v>46273</v>
      </c>
      <c r="L1174" s="448" t="s">
        <v>143</v>
      </c>
      <c r="M1174" s="448" t="s">
        <v>3324</v>
      </c>
    </row>
    <row r="1175" spans="1:13" ht="84">
      <c r="A1175" s="448">
        <v>1174</v>
      </c>
      <c r="B1175" s="452" t="s">
        <v>4572</v>
      </c>
      <c r="C1175" s="452" t="s">
        <v>1724</v>
      </c>
      <c r="D1175" s="452" t="s">
        <v>4119</v>
      </c>
      <c r="E1175" s="448">
        <v>300</v>
      </c>
      <c r="F1175" s="448" t="s">
        <v>3676</v>
      </c>
      <c r="G1175" s="448" t="s">
        <v>4460</v>
      </c>
      <c r="H1175" s="449">
        <v>1434</v>
      </c>
      <c r="I1175" s="448" t="s">
        <v>107</v>
      </c>
      <c r="J1175" s="448" t="s">
        <v>48</v>
      </c>
      <c r="K1175" s="451">
        <v>46273</v>
      </c>
      <c r="L1175" s="448" t="s">
        <v>143</v>
      </c>
      <c r="M1175" s="448" t="s">
        <v>3324</v>
      </c>
    </row>
    <row r="1176" spans="1:13" ht="84">
      <c r="A1176" s="448">
        <v>1175</v>
      </c>
      <c r="B1176" s="452" t="s">
        <v>4573</v>
      </c>
      <c r="C1176" s="452" t="s">
        <v>1724</v>
      </c>
      <c r="D1176" s="452" t="s">
        <v>4119</v>
      </c>
      <c r="E1176" s="448">
        <v>1200</v>
      </c>
      <c r="F1176" s="448" t="s">
        <v>860</v>
      </c>
      <c r="G1176" s="448" t="s">
        <v>4460</v>
      </c>
      <c r="H1176" s="449">
        <v>1704</v>
      </c>
      <c r="I1176" s="448" t="s">
        <v>107</v>
      </c>
      <c r="J1176" s="448" t="s">
        <v>48</v>
      </c>
      <c r="K1176" s="451">
        <v>46273</v>
      </c>
      <c r="L1176" s="448" t="s">
        <v>143</v>
      </c>
      <c r="M1176" s="448" t="s">
        <v>3324</v>
      </c>
    </row>
    <row r="1177" spans="1:13" ht="84">
      <c r="A1177" s="448">
        <v>1176</v>
      </c>
      <c r="B1177" s="452" t="s">
        <v>4574</v>
      </c>
      <c r="C1177" s="452" t="s">
        <v>1724</v>
      </c>
      <c r="D1177" s="452" t="s">
        <v>4119</v>
      </c>
      <c r="E1177" s="448">
        <v>250</v>
      </c>
      <c r="F1177" s="448" t="s">
        <v>860</v>
      </c>
      <c r="G1177" s="448" t="s">
        <v>4460</v>
      </c>
      <c r="H1177" s="449">
        <v>19900</v>
      </c>
      <c r="I1177" s="448" t="s">
        <v>107</v>
      </c>
      <c r="J1177" s="448" t="s">
        <v>48</v>
      </c>
      <c r="K1177" s="451">
        <v>46273</v>
      </c>
      <c r="L1177" s="448" t="s">
        <v>143</v>
      </c>
      <c r="M1177" s="448" t="s">
        <v>3324</v>
      </c>
    </row>
    <row r="1178" spans="1:13" ht="84">
      <c r="A1178" s="448">
        <v>1177</v>
      </c>
      <c r="B1178" s="452" t="s">
        <v>4575</v>
      </c>
      <c r="C1178" s="452" t="s">
        <v>1724</v>
      </c>
      <c r="D1178" s="452" t="s">
        <v>4119</v>
      </c>
      <c r="E1178" s="448">
        <v>1500</v>
      </c>
      <c r="F1178" s="448" t="s">
        <v>3676</v>
      </c>
      <c r="G1178" s="448" t="s">
        <v>4460</v>
      </c>
      <c r="H1178" s="449">
        <v>3585</v>
      </c>
      <c r="I1178" s="448" t="s">
        <v>107</v>
      </c>
      <c r="J1178" s="448" t="s">
        <v>48</v>
      </c>
      <c r="K1178" s="451">
        <v>46273</v>
      </c>
      <c r="L1178" s="448" t="s">
        <v>143</v>
      </c>
      <c r="M1178" s="448" t="s">
        <v>3324</v>
      </c>
    </row>
    <row r="1179" spans="1:13" ht="84">
      <c r="A1179" s="448">
        <v>1178</v>
      </c>
      <c r="B1179" s="452" t="s">
        <v>4576</v>
      </c>
      <c r="C1179" s="452" t="s">
        <v>1724</v>
      </c>
      <c r="D1179" s="452" t="s">
        <v>4119</v>
      </c>
      <c r="E1179" s="448">
        <v>10</v>
      </c>
      <c r="F1179" s="448" t="s">
        <v>860</v>
      </c>
      <c r="G1179" s="448" t="s">
        <v>4460</v>
      </c>
      <c r="H1179" s="449">
        <v>469</v>
      </c>
      <c r="I1179" s="448" t="s">
        <v>107</v>
      </c>
      <c r="J1179" s="448" t="s">
        <v>48</v>
      </c>
      <c r="K1179" s="451">
        <v>46273</v>
      </c>
      <c r="L1179" s="448" t="s">
        <v>143</v>
      </c>
      <c r="M1179" s="448" t="s">
        <v>3324</v>
      </c>
    </row>
    <row r="1180" spans="1:13" ht="84">
      <c r="A1180" s="448">
        <v>1179</v>
      </c>
      <c r="B1180" s="452" t="s">
        <v>4577</v>
      </c>
      <c r="C1180" s="452" t="s">
        <v>1724</v>
      </c>
      <c r="D1180" s="452" t="s">
        <v>4119</v>
      </c>
      <c r="E1180" s="448">
        <v>500</v>
      </c>
      <c r="F1180" s="448" t="s">
        <v>1728</v>
      </c>
      <c r="G1180" s="448" t="s">
        <v>4460</v>
      </c>
      <c r="H1180" s="449">
        <v>13765</v>
      </c>
      <c r="I1180" s="448" t="s">
        <v>107</v>
      </c>
      <c r="J1180" s="448" t="s">
        <v>48</v>
      </c>
      <c r="K1180" s="451">
        <v>46273</v>
      </c>
      <c r="L1180" s="448" t="s">
        <v>143</v>
      </c>
      <c r="M1180" s="448" t="s">
        <v>3324</v>
      </c>
    </row>
    <row r="1181" spans="1:13" ht="84">
      <c r="A1181" s="448">
        <v>1180</v>
      </c>
      <c r="B1181" s="452" t="s">
        <v>4578</v>
      </c>
      <c r="C1181" s="452" t="s">
        <v>1724</v>
      </c>
      <c r="D1181" s="452" t="s">
        <v>4119</v>
      </c>
      <c r="E1181" s="448">
        <v>400</v>
      </c>
      <c r="F1181" s="448" t="s">
        <v>860</v>
      </c>
      <c r="G1181" s="448" t="s">
        <v>4460</v>
      </c>
      <c r="H1181" s="449">
        <v>16800</v>
      </c>
      <c r="I1181" s="448" t="s">
        <v>107</v>
      </c>
      <c r="J1181" s="448" t="s">
        <v>48</v>
      </c>
      <c r="K1181" s="451">
        <v>46273</v>
      </c>
      <c r="L1181" s="448" t="s">
        <v>143</v>
      </c>
      <c r="M1181" s="448" t="s">
        <v>3324</v>
      </c>
    </row>
    <row r="1182" spans="1:13" ht="84">
      <c r="A1182" s="448">
        <v>1181</v>
      </c>
      <c r="B1182" s="452" t="s">
        <v>4579</v>
      </c>
      <c r="C1182" s="452" t="s">
        <v>1724</v>
      </c>
      <c r="D1182" s="452" t="s">
        <v>4119</v>
      </c>
      <c r="E1182" s="448">
        <v>200</v>
      </c>
      <c r="F1182" s="448" t="s">
        <v>1458</v>
      </c>
      <c r="G1182" s="448" t="s">
        <v>4460</v>
      </c>
      <c r="H1182" s="449">
        <v>12000</v>
      </c>
      <c r="I1182" s="448" t="s">
        <v>107</v>
      </c>
      <c r="J1182" s="448" t="s">
        <v>48</v>
      </c>
      <c r="K1182" s="451">
        <v>46273</v>
      </c>
      <c r="L1182" s="448" t="s">
        <v>143</v>
      </c>
      <c r="M1182" s="448" t="s">
        <v>3324</v>
      </c>
    </row>
    <row r="1183" spans="1:13" ht="84">
      <c r="A1183" s="448">
        <v>1182</v>
      </c>
      <c r="B1183" s="452" t="s">
        <v>4580</v>
      </c>
      <c r="C1183" s="452" t="s">
        <v>1724</v>
      </c>
      <c r="D1183" s="452" t="s">
        <v>4119</v>
      </c>
      <c r="E1183" s="448">
        <v>16000</v>
      </c>
      <c r="F1183" s="448" t="s">
        <v>860</v>
      </c>
      <c r="G1183" s="448" t="s">
        <v>4460</v>
      </c>
      <c r="H1183" s="449">
        <v>4000</v>
      </c>
      <c r="I1183" s="448" t="s">
        <v>107</v>
      </c>
      <c r="J1183" s="448" t="s">
        <v>48</v>
      </c>
      <c r="K1183" s="451">
        <v>46273</v>
      </c>
      <c r="L1183" s="448" t="s">
        <v>143</v>
      </c>
      <c r="M1183" s="448" t="s">
        <v>3324</v>
      </c>
    </row>
    <row r="1184" spans="1:13" ht="84">
      <c r="A1184" s="448">
        <v>1183</v>
      </c>
      <c r="B1184" s="452" t="s">
        <v>4581</v>
      </c>
      <c r="C1184" s="452" t="s">
        <v>1724</v>
      </c>
      <c r="D1184" s="452" t="s">
        <v>4119</v>
      </c>
      <c r="E1184" s="448">
        <v>18000</v>
      </c>
      <c r="F1184" s="448" t="s">
        <v>1728</v>
      </c>
      <c r="G1184" s="448" t="s">
        <v>4460</v>
      </c>
      <c r="H1184" s="449">
        <v>4500</v>
      </c>
      <c r="I1184" s="448" t="s">
        <v>107</v>
      </c>
      <c r="J1184" s="448" t="s">
        <v>48</v>
      </c>
      <c r="K1184" s="451">
        <v>46273</v>
      </c>
      <c r="L1184" s="448" t="s">
        <v>143</v>
      </c>
      <c r="M1184" s="448" t="s">
        <v>3324</v>
      </c>
    </row>
    <row r="1185" spans="1:13" ht="84">
      <c r="A1185" s="448">
        <v>1184</v>
      </c>
      <c r="B1185" s="452" t="s">
        <v>4582</v>
      </c>
      <c r="C1185" s="452" t="s">
        <v>1724</v>
      </c>
      <c r="D1185" s="452" t="s">
        <v>4119</v>
      </c>
      <c r="E1185" s="448">
        <v>400</v>
      </c>
      <c r="F1185" s="448" t="s">
        <v>571</v>
      </c>
      <c r="G1185" s="448" t="s">
        <v>4460</v>
      </c>
      <c r="H1185" s="449">
        <v>1996</v>
      </c>
      <c r="I1185" s="448" t="s">
        <v>107</v>
      </c>
      <c r="J1185" s="448" t="s">
        <v>48</v>
      </c>
      <c r="K1185" s="451">
        <v>46273</v>
      </c>
      <c r="L1185" s="448" t="s">
        <v>143</v>
      </c>
      <c r="M1185" s="448" t="s">
        <v>3324</v>
      </c>
    </row>
    <row r="1186" spans="1:13" ht="84">
      <c r="A1186" s="448">
        <v>1185</v>
      </c>
      <c r="B1186" s="452" t="s">
        <v>4583</v>
      </c>
      <c r="C1186" s="452" t="s">
        <v>1724</v>
      </c>
      <c r="D1186" s="452" t="s">
        <v>4119</v>
      </c>
      <c r="E1186" s="448">
        <v>140000</v>
      </c>
      <c r="F1186" s="448" t="s">
        <v>860</v>
      </c>
      <c r="G1186" s="448" t="s">
        <v>4460</v>
      </c>
      <c r="H1186" s="449">
        <v>7000</v>
      </c>
      <c r="I1186" s="448" t="s">
        <v>107</v>
      </c>
      <c r="J1186" s="448" t="s">
        <v>48</v>
      </c>
      <c r="K1186" s="451">
        <v>46273</v>
      </c>
      <c r="L1186" s="448" t="s">
        <v>143</v>
      </c>
      <c r="M1186" s="448" t="s">
        <v>3324</v>
      </c>
    </row>
    <row r="1187" spans="1:13" ht="84">
      <c r="A1187" s="448">
        <v>1186</v>
      </c>
      <c r="B1187" s="452" t="s">
        <v>4584</v>
      </c>
      <c r="C1187" s="452" t="s">
        <v>1724</v>
      </c>
      <c r="D1187" s="452" t="s">
        <v>4119</v>
      </c>
      <c r="E1187" s="448">
        <v>5000</v>
      </c>
      <c r="F1187" s="448" t="s">
        <v>860</v>
      </c>
      <c r="G1187" s="448" t="s">
        <v>4460</v>
      </c>
      <c r="H1187" s="449">
        <v>27600</v>
      </c>
      <c r="I1187" s="448" t="s">
        <v>107</v>
      </c>
      <c r="J1187" s="448" t="s">
        <v>48</v>
      </c>
      <c r="K1187" s="451">
        <v>46273</v>
      </c>
      <c r="L1187" s="448" t="s">
        <v>143</v>
      </c>
      <c r="M1187" s="448" t="s">
        <v>3324</v>
      </c>
    </row>
    <row r="1188" spans="1:13" ht="84">
      <c r="A1188" s="448">
        <v>1187</v>
      </c>
      <c r="B1188" s="452" t="s">
        <v>4585</v>
      </c>
      <c r="C1188" s="452" t="s">
        <v>1724</v>
      </c>
      <c r="D1188" s="452" t="s">
        <v>4119</v>
      </c>
      <c r="E1188" s="448">
        <v>6000</v>
      </c>
      <c r="F1188" s="448" t="s">
        <v>860</v>
      </c>
      <c r="G1188" s="448" t="s">
        <v>4460</v>
      </c>
      <c r="H1188" s="449">
        <v>4200</v>
      </c>
      <c r="I1188" s="448" t="s">
        <v>107</v>
      </c>
      <c r="J1188" s="448" t="s">
        <v>48</v>
      </c>
      <c r="K1188" s="451">
        <v>46273</v>
      </c>
      <c r="L1188" s="448" t="s">
        <v>143</v>
      </c>
      <c r="M1188" s="448" t="s">
        <v>3324</v>
      </c>
    </row>
    <row r="1189" spans="1:13" ht="84">
      <c r="A1189" s="448">
        <v>1188</v>
      </c>
      <c r="B1189" s="452" t="s">
        <v>4586</v>
      </c>
      <c r="C1189" s="452" t="s">
        <v>1724</v>
      </c>
      <c r="D1189" s="452" t="s">
        <v>4119</v>
      </c>
      <c r="E1189" s="448">
        <v>7000</v>
      </c>
      <c r="F1189" s="448" t="s">
        <v>287</v>
      </c>
      <c r="G1189" s="448" t="s">
        <v>4460</v>
      </c>
      <c r="H1189" s="449">
        <v>7910</v>
      </c>
      <c r="I1189" s="448" t="s">
        <v>107</v>
      </c>
      <c r="J1189" s="448" t="s">
        <v>48</v>
      </c>
      <c r="K1189" s="451">
        <v>46273</v>
      </c>
      <c r="L1189" s="448" t="s">
        <v>143</v>
      </c>
      <c r="M1189" s="448" t="s">
        <v>3324</v>
      </c>
    </row>
    <row r="1190" spans="1:13" ht="84">
      <c r="A1190" s="448">
        <v>1189</v>
      </c>
      <c r="B1190" s="452" t="s">
        <v>4432</v>
      </c>
      <c r="C1190" s="452" t="s">
        <v>1724</v>
      </c>
      <c r="D1190" s="452" t="s">
        <v>4119</v>
      </c>
      <c r="E1190" s="448">
        <v>20000</v>
      </c>
      <c r="F1190" s="448" t="s">
        <v>287</v>
      </c>
      <c r="G1190" s="448" t="s">
        <v>4460</v>
      </c>
      <c r="H1190" s="449">
        <v>22600</v>
      </c>
      <c r="I1190" s="448" t="s">
        <v>107</v>
      </c>
      <c r="J1190" s="448" t="s">
        <v>48</v>
      </c>
      <c r="K1190" s="451">
        <v>46273</v>
      </c>
      <c r="L1190" s="448" t="s">
        <v>143</v>
      </c>
      <c r="M1190" s="448" t="s">
        <v>3324</v>
      </c>
    </row>
    <row r="1191" spans="1:13" ht="84">
      <c r="A1191" s="448">
        <v>1190</v>
      </c>
      <c r="B1191" s="452" t="s">
        <v>4587</v>
      </c>
      <c r="C1191" s="452" t="s">
        <v>1724</v>
      </c>
      <c r="D1191" s="452" t="s">
        <v>4119</v>
      </c>
      <c r="E1191" s="448">
        <v>4000</v>
      </c>
      <c r="F1191" s="448" t="s">
        <v>287</v>
      </c>
      <c r="G1191" s="448" t="s">
        <v>4460</v>
      </c>
      <c r="H1191" s="449">
        <v>4520</v>
      </c>
      <c r="I1191" s="448" t="s">
        <v>107</v>
      </c>
      <c r="J1191" s="448" t="s">
        <v>48</v>
      </c>
      <c r="K1191" s="451">
        <v>46273</v>
      </c>
      <c r="L1191" s="448" t="s">
        <v>143</v>
      </c>
      <c r="M1191" s="448" t="s">
        <v>3324</v>
      </c>
    </row>
    <row r="1192" spans="1:13" ht="84">
      <c r="A1192" s="448">
        <v>1191</v>
      </c>
      <c r="B1192" s="452" t="s">
        <v>4588</v>
      </c>
      <c r="C1192" s="452" t="s">
        <v>1724</v>
      </c>
      <c r="D1192" s="452" t="s">
        <v>4119</v>
      </c>
      <c r="E1192" s="448">
        <v>3000</v>
      </c>
      <c r="F1192" s="448" t="s">
        <v>1728</v>
      </c>
      <c r="G1192" s="448" t="s">
        <v>4460</v>
      </c>
      <c r="H1192" s="449">
        <v>56700</v>
      </c>
      <c r="I1192" s="448" t="s">
        <v>107</v>
      </c>
      <c r="J1192" s="448" t="s">
        <v>48</v>
      </c>
      <c r="K1192" s="451">
        <v>46273</v>
      </c>
      <c r="L1192" s="448" t="s">
        <v>143</v>
      </c>
      <c r="M1192" s="448" t="s">
        <v>3324</v>
      </c>
    </row>
    <row r="1193" spans="1:13" ht="84">
      <c r="A1193" s="448">
        <v>1192</v>
      </c>
      <c r="B1193" s="452" t="s">
        <v>4589</v>
      </c>
      <c r="C1193" s="452" t="s">
        <v>1724</v>
      </c>
      <c r="D1193" s="452" t="s">
        <v>4119</v>
      </c>
      <c r="E1193" s="448">
        <v>10000</v>
      </c>
      <c r="F1193" s="448" t="s">
        <v>1728</v>
      </c>
      <c r="G1193" s="448" t="s">
        <v>4460</v>
      </c>
      <c r="H1193" s="449">
        <v>189000</v>
      </c>
      <c r="I1193" s="448" t="s">
        <v>107</v>
      </c>
      <c r="J1193" s="448" t="s">
        <v>48</v>
      </c>
      <c r="K1193" s="451">
        <v>46273</v>
      </c>
      <c r="L1193" s="448" t="s">
        <v>143</v>
      </c>
      <c r="M1193" s="448" t="s">
        <v>3324</v>
      </c>
    </row>
    <row r="1194" spans="1:13" ht="84">
      <c r="A1194" s="448">
        <v>1193</v>
      </c>
      <c r="B1194" s="452" t="s">
        <v>4590</v>
      </c>
      <c r="C1194" s="452" t="s">
        <v>1724</v>
      </c>
      <c r="D1194" s="452" t="s">
        <v>4119</v>
      </c>
      <c r="E1194" s="448">
        <v>10000</v>
      </c>
      <c r="F1194" s="448" t="s">
        <v>1728</v>
      </c>
      <c r="G1194" s="448" t="s">
        <v>4460</v>
      </c>
      <c r="H1194" s="449">
        <v>189000</v>
      </c>
      <c r="I1194" s="448" t="s">
        <v>107</v>
      </c>
      <c r="J1194" s="448" t="s">
        <v>48</v>
      </c>
      <c r="K1194" s="451">
        <v>46273</v>
      </c>
      <c r="L1194" s="448" t="s">
        <v>143</v>
      </c>
      <c r="M1194" s="448" t="s">
        <v>3324</v>
      </c>
    </row>
    <row r="1195" spans="1:13" ht="84">
      <c r="A1195" s="448">
        <v>1194</v>
      </c>
      <c r="B1195" s="452" t="s">
        <v>4591</v>
      </c>
      <c r="C1195" s="452" t="s">
        <v>1724</v>
      </c>
      <c r="D1195" s="452" t="s">
        <v>4119</v>
      </c>
      <c r="E1195" s="448">
        <v>1000</v>
      </c>
      <c r="F1195" s="448" t="s">
        <v>1728</v>
      </c>
      <c r="G1195" s="448" t="s">
        <v>4460</v>
      </c>
      <c r="H1195" s="449">
        <v>18700</v>
      </c>
      <c r="I1195" s="448" t="s">
        <v>107</v>
      </c>
      <c r="J1195" s="448" t="s">
        <v>48</v>
      </c>
      <c r="K1195" s="451">
        <v>46273</v>
      </c>
      <c r="L1195" s="448" t="s">
        <v>143</v>
      </c>
      <c r="M1195" s="448" t="s">
        <v>3324</v>
      </c>
    </row>
    <row r="1196" spans="1:13" ht="84">
      <c r="A1196" s="448">
        <v>1195</v>
      </c>
      <c r="B1196" s="452" t="s">
        <v>4592</v>
      </c>
      <c r="C1196" s="452" t="s">
        <v>1724</v>
      </c>
      <c r="D1196" s="452" t="s">
        <v>4119</v>
      </c>
      <c r="E1196" s="448">
        <v>1800</v>
      </c>
      <c r="F1196" s="448" t="s">
        <v>1728</v>
      </c>
      <c r="G1196" s="448" t="s">
        <v>4460</v>
      </c>
      <c r="H1196" s="449">
        <v>33840</v>
      </c>
      <c r="I1196" s="448" t="s">
        <v>107</v>
      </c>
      <c r="J1196" s="448" t="s">
        <v>48</v>
      </c>
      <c r="K1196" s="451">
        <v>46273</v>
      </c>
      <c r="L1196" s="448" t="s">
        <v>143</v>
      </c>
      <c r="M1196" s="448" t="s">
        <v>3324</v>
      </c>
    </row>
    <row r="1197" spans="1:13" ht="84">
      <c r="A1197" s="448">
        <v>1196</v>
      </c>
      <c r="B1197" s="452" t="s">
        <v>4593</v>
      </c>
      <c r="C1197" s="452" t="s">
        <v>1724</v>
      </c>
      <c r="D1197" s="452" t="s">
        <v>4119</v>
      </c>
      <c r="E1197" s="448">
        <v>2000</v>
      </c>
      <c r="F1197" s="448" t="s">
        <v>1728</v>
      </c>
      <c r="G1197" s="448" t="s">
        <v>4460</v>
      </c>
      <c r="H1197" s="449">
        <v>37600</v>
      </c>
      <c r="I1197" s="448" t="s">
        <v>107</v>
      </c>
      <c r="J1197" s="448" t="s">
        <v>48</v>
      </c>
      <c r="K1197" s="451">
        <v>46273</v>
      </c>
      <c r="L1197" s="448" t="s">
        <v>143</v>
      </c>
      <c r="M1197" s="448" t="s">
        <v>3324</v>
      </c>
    </row>
    <row r="1198" spans="1:13" ht="84">
      <c r="A1198" s="448">
        <v>1197</v>
      </c>
      <c r="B1198" s="452" t="s">
        <v>4594</v>
      </c>
      <c r="C1198" s="452" t="s">
        <v>1724</v>
      </c>
      <c r="D1198" s="452" t="s">
        <v>4119</v>
      </c>
      <c r="E1198" s="448">
        <v>300000</v>
      </c>
      <c r="F1198" s="448" t="s">
        <v>860</v>
      </c>
      <c r="G1198" s="448" t="s">
        <v>4460</v>
      </c>
      <c r="H1198" s="449">
        <v>24000</v>
      </c>
      <c r="I1198" s="448" t="s">
        <v>107</v>
      </c>
      <c r="J1198" s="448" t="s">
        <v>48</v>
      </c>
      <c r="K1198" s="451">
        <v>46273</v>
      </c>
      <c r="L1198" s="448" t="s">
        <v>143</v>
      </c>
      <c r="M1198" s="448" t="s">
        <v>3324</v>
      </c>
    </row>
    <row r="1199" spans="1:13" ht="84">
      <c r="A1199" s="448">
        <v>1198</v>
      </c>
      <c r="B1199" s="452" t="s">
        <v>4595</v>
      </c>
      <c r="C1199" s="452" t="s">
        <v>1724</v>
      </c>
      <c r="D1199" s="452" t="s">
        <v>4119</v>
      </c>
      <c r="E1199" s="448">
        <v>200</v>
      </c>
      <c r="F1199" s="448" t="s">
        <v>3676</v>
      </c>
      <c r="G1199" s="448" t="s">
        <v>4460</v>
      </c>
      <c r="H1199" s="449">
        <v>830</v>
      </c>
      <c r="I1199" s="448" t="s">
        <v>107</v>
      </c>
      <c r="J1199" s="448" t="s">
        <v>48</v>
      </c>
      <c r="K1199" s="451">
        <v>46273</v>
      </c>
      <c r="L1199" s="448" t="s">
        <v>143</v>
      </c>
      <c r="M1199" s="448" t="s">
        <v>3324</v>
      </c>
    </row>
    <row r="1200" spans="1:13" ht="84">
      <c r="A1200" s="448">
        <v>1199</v>
      </c>
      <c r="B1200" s="452" t="s">
        <v>4596</v>
      </c>
      <c r="C1200" s="452" t="s">
        <v>1724</v>
      </c>
      <c r="D1200" s="452" t="s">
        <v>4119</v>
      </c>
      <c r="E1200" s="448">
        <v>800</v>
      </c>
      <c r="F1200" s="448" t="s">
        <v>3676</v>
      </c>
      <c r="G1200" s="448" t="s">
        <v>4460</v>
      </c>
      <c r="H1200" s="449">
        <v>3040</v>
      </c>
      <c r="I1200" s="448" t="s">
        <v>107</v>
      </c>
      <c r="J1200" s="448" t="s">
        <v>48</v>
      </c>
      <c r="K1200" s="451">
        <v>46273</v>
      </c>
      <c r="L1200" s="448" t="s">
        <v>143</v>
      </c>
      <c r="M1200" s="448" t="s">
        <v>3324</v>
      </c>
    </row>
    <row r="1201" spans="1:13" ht="84">
      <c r="A1201" s="448">
        <v>1200</v>
      </c>
      <c r="B1201" s="452" t="s">
        <v>4597</v>
      </c>
      <c r="C1201" s="452" t="s">
        <v>1724</v>
      </c>
      <c r="D1201" s="452" t="s">
        <v>4119</v>
      </c>
      <c r="E1201" s="448">
        <v>40</v>
      </c>
      <c r="F1201" s="448" t="s">
        <v>860</v>
      </c>
      <c r="G1201" s="448" t="s">
        <v>4460</v>
      </c>
      <c r="H1201" s="449">
        <v>2960</v>
      </c>
      <c r="I1201" s="448" t="s">
        <v>107</v>
      </c>
      <c r="J1201" s="448" t="s">
        <v>48</v>
      </c>
      <c r="K1201" s="451">
        <v>46273</v>
      </c>
      <c r="L1201" s="448" t="s">
        <v>143</v>
      </c>
      <c r="M1201" s="448" t="s">
        <v>3324</v>
      </c>
    </row>
    <row r="1202" spans="1:13" ht="84">
      <c r="A1202" s="448">
        <v>1201</v>
      </c>
      <c r="B1202" s="452" t="s">
        <v>4598</v>
      </c>
      <c r="C1202" s="452" t="s">
        <v>1724</v>
      </c>
      <c r="D1202" s="452" t="s">
        <v>4119</v>
      </c>
      <c r="E1202" s="448">
        <v>20</v>
      </c>
      <c r="F1202" s="448" t="s">
        <v>860</v>
      </c>
      <c r="G1202" s="448" t="s">
        <v>4460</v>
      </c>
      <c r="H1202" s="449">
        <v>3062.6</v>
      </c>
      <c r="I1202" s="448" t="s">
        <v>107</v>
      </c>
      <c r="J1202" s="448" t="s">
        <v>48</v>
      </c>
      <c r="K1202" s="451">
        <v>46273</v>
      </c>
      <c r="L1202" s="448" t="s">
        <v>143</v>
      </c>
      <c r="M1202" s="448" t="s">
        <v>3324</v>
      </c>
    </row>
    <row r="1203" spans="1:13" ht="84">
      <c r="A1203" s="448">
        <v>1202</v>
      </c>
      <c r="B1203" s="452" t="s">
        <v>4599</v>
      </c>
      <c r="C1203" s="452" t="s">
        <v>1724</v>
      </c>
      <c r="D1203" s="452" t="s">
        <v>4119</v>
      </c>
      <c r="E1203" s="448">
        <v>300</v>
      </c>
      <c r="F1203" s="448" t="s">
        <v>860</v>
      </c>
      <c r="G1203" s="448" t="s">
        <v>4460</v>
      </c>
      <c r="H1203" s="449">
        <v>9600</v>
      </c>
      <c r="I1203" s="448" t="s">
        <v>107</v>
      </c>
      <c r="J1203" s="448" t="s">
        <v>48</v>
      </c>
      <c r="K1203" s="451">
        <v>46273</v>
      </c>
      <c r="L1203" s="448" t="s">
        <v>143</v>
      </c>
      <c r="M1203" s="448" t="s">
        <v>3324</v>
      </c>
    </row>
    <row r="1204" spans="1:13" ht="84">
      <c r="A1204" s="448">
        <v>1203</v>
      </c>
      <c r="B1204" s="452" t="s">
        <v>4600</v>
      </c>
      <c r="C1204" s="452" t="s">
        <v>1724</v>
      </c>
      <c r="D1204" s="452" t="s">
        <v>4119</v>
      </c>
      <c r="E1204" s="448">
        <v>300</v>
      </c>
      <c r="F1204" s="448" t="s">
        <v>860</v>
      </c>
      <c r="G1204" s="448" t="s">
        <v>4460</v>
      </c>
      <c r="H1204" s="449">
        <v>24000</v>
      </c>
      <c r="I1204" s="448" t="s">
        <v>107</v>
      </c>
      <c r="J1204" s="448" t="s">
        <v>48</v>
      </c>
      <c r="K1204" s="451">
        <v>46273</v>
      </c>
      <c r="L1204" s="448" t="s">
        <v>143</v>
      </c>
      <c r="M1204" s="448" t="s">
        <v>3324</v>
      </c>
    </row>
    <row r="1205" spans="1:13" ht="84">
      <c r="A1205" s="448">
        <v>1204</v>
      </c>
      <c r="B1205" s="452" t="s">
        <v>4601</v>
      </c>
      <c r="C1205" s="452" t="s">
        <v>1724</v>
      </c>
      <c r="D1205" s="452" t="s">
        <v>4119</v>
      </c>
      <c r="E1205" s="448">
        <v>300</v>
      </c>
      <c r="F1205" s="448" t="s">
        <v>860</v>
      </c>
      <c r="G1205" s="448" t="s">
        <v>4460</v>
      </c>
      <c r="H1205" s="449">
        <v>37170</v>
      </c>
      <c r="I1205" s="448" t="s">
        <v>107</v>
      </c>
      <c r="J1205" s="448" t="s">
        <v>48</v>
      </c>
      <c r="K1205" s="451">
        <v>46273</v>
      </c>
      <c r="L1205" s="448" t="s">
        <v>143</v>
      </c>
      <c r="M1205" s="448" t="s">
        <v>3324</v>
      </c>
    </row>
    <row r="1206" spans="1:13" ht="84">
      <c r="A1206" s="448">
        <v>1205</v>
      </c>
      <c r="B1206" s="452" t="s">
        <v>4602</v>
      </c>
      <c r="C1206" s="452" t="s">
        <v>1724</v>
      </c>
      <c r="D1206" s="452" t="s">
        <v>4119</v>
      </c>
      <c r="E1206" s="448">
        <v>100</v>
      </c>
      <c r="F1206" s="448" t="s">
        <v>860</v>
      </c>
      <c r="G1206" s="448" t="s">
        <v>4460</v>
      </c>
      <c r="H1206" s="449">
        <v>4000</v>
      </c>
      <c r="I1206" s="448" t="s">
        <v>107</v>
      </c>
      <c r="J1206" s="448" t="s">
        <v>48</v>
      </c>
      <c r="K1206" s="451">
        <v>46273</v>
      </c>
      <c r="L1206" s="448" t="s">
        <v>143</v>
      </c>
      <c r="M1206" s="448" t="s">
        <v>3324</v>
      </c>
    </row>
    <row r="1207" spans="1:13" ht="84">
      <c r="A1207" s="448">
        <v>1206</v>
      </c>
      <c r="B1207" s="452" t="s">
        <v>4603</v>
      </c>
      <c r="C1207" s="452" t="s">
        <v>1724</v>
      </c>
      <c r="D1207" s="452" t="s">
        <v>4119</v>
      </c>
      <c r="E1207" s="448">
        <v>100</v>
      </c>
      <c r="F1207" s="448" t="s">
        <v>860</v>
      </c>
      <c r="G1207" s="448" t="s">
        <v>4460</v>
      </c>
      <c r="H1207" s="449">
        <v>1416</v>
      </c>
      <c r="I1207" s="448" t="s">
        <v>107</v>
      </c>
      <c r="J1207" s="448" t="s">
        <v>48</v>
      </c>
      <c r="K1207" s="451">
        <v>46273</v>
      </c>
      <c r="L1207" s="448" t="s">
        <v>143</v>
      </c>
      <c r="M1207" s="448" t="s">
        <v>3324</v>
      </c>
    </row>
    <row r="1208" spans="1:13" ht="84">
      <c r="A1208" s="448">
        <v>1207</v>
      </c>
      <c r="B1208" s="452" t="s">
        <v>4604</v>
      </c>
      <c r="C1208" s="452" t="s">
        <v>1724</v>
      </c>
      <c r="D1208" s="452" t="s">
        <v>4119</v>
      </c>
      <c r="E1208" s="448">
        <v>100</v>
      </c>
      <c r="F1208" s="448" t="s">
        <v>860</v>
      </c>
      <c r="G1208" s="448" t="s">
        <v>4460</v>
      </c>
      <c r="H1208" s="449">
        <v>1700</v>
      </c>
      <c r="I1208" s="448" t="s">
        <v>107</v>
      </c>
      <c r="J1208" s="448" t="s">
        <v>48</v>
      </c>
      <c r="K1208" s="451">
        <v>46273</v>
      </c>
      <c r="L1208" s="448" t="s">
        <v>143</v>
      </c>
      <c r="M1208" s="448" t="s">
        <v>3324</v>
      </c>
    </row>
    <row r="1209" spans="1:13" ht="84">
      <c r="A1209" s="448">
        <v>1208</v>
      </c>
      <c r="B1209" s="452" t="s">
        <v>4605</v>
      </c>
      <c r="C1209" s="452" t="s">
        <v>1724</v>
      </c>
      <c r="D1209" s="452" t="s">
        <v>4119</v>
      </c>
      <c r="E1209" s="448">
        <v>100</v>
      </c>
      <c r="F1209" s="448" t="s">
        <v>860</v>
      </c>
      <c r="G1209" s="448" t="s">
        <v>4460</v>
      </c>
      <c r="H1209" s="449">
        <v>4000</v>
      </c>
      <c r="I1209" s="448" t="s">
        <v>107</v>
      </c>
      <c r="J1209" s="448" t="s">
        <v>48</v>
      </c>
      <c r="K1209" s="451">
        <v>46273</v>
      </c>
      <c r="L1209" s="448" t="s">
        <v>143</v>
      </c>
      <c r="M1209" s="448" t="s">
        <v>3324</v>
      </c>
    </row>
    <row r="1210" spans="1:13" ht="84">
      <c r="A1210" s="448">
        <v>1209</v>
      </c>
      <c r="B1210" s="452" t="s">
        <v>4606</v>
      </c>
      <c r="C1210" s="452" t="s">
        <v>1724</v>
      </c>
      <c r="D1210" s="452" t="s">
        <v>4119</v>
      </c>
      <c r="E1210" s="448">
        <v>100</v>
      </c>
      <c r="F1210" s="448" t="s">
        <v>860</v>
      </c>
      <c r="G1210" s="448" t="s">
        <v>4460</v>
      </c>
      <c r="H1210" s="449">
        <v>3404</v>
      </c>
      <c r="I1210" s="448" t="s">
        <v>107</v>
      </c>
      <c r="J1210" s="448" t="s">
        <v>48</v>
      </c>
      <c r="K1210" s="451">
        <v>46273</v>
      </c>
      <c r="L1210" s="448" t="s">
        <v>143</v>
      </c>
      <c r="M1210" s="448" t="s">
        <v>3324</v>
      </c>
    </row>
    <row r="1211" spans="1:13" ht="84">
      <c r="A1211" s="448">
        <v>1210</v>
      </c>
      <c r="B1211" s="452" t="s">
        <v>4607</v>
      </c>
      <c r="C1211" s="452" t="s">
        <v>1724</v>
      </c>
      <c r="D1211" s="452" t="s">
        <v>4119</v>
      </c>
      <c r="E1211" s="448">
        <v>80000</v>
      </c>
      <c r="F1211" s="448" t="s">
        <v>860</v>
      </c>
      <c r="G1211" s="448" t="s">
        <v>4460</v>
      </c>
      <c r="H1211" s="449">
        <v>19200</v>
      </c>
      <c r="I1211" s="448" t="s">
        <v>107</v>
      </c>
      <c r="J1211" s="448" t="s">
        <v>48</v>
      </c>
      <c r="K1211" s="451">
        <v>46273</v>
      </c>
      <c r="L1211" s="448" t="s">
        <v>143</v>
      </c>
      <c r="M1211" s="448" t="s">
        <v>3324</v>
      </c>
    </row>
    <row r="1212" spans="1:13" ht="84">
      <c r="A1212" s="448">
        <v>1211</v>
      </c>
      <c r="B1212" s="452" t="s">
        <v>4608</v>
      </c>
      <c r="C1212" s="452" t="s">
        <v>1724</v>
      </c>
      <c r="D1212" s="452" t="s">
        <v>4119</v>
      </c>
      <c r="E1212" s="448">
        <v>130000</v>
      </c>
      <c r="F1212" s="448" t="s">
        <v>860</v>
      </c>
      <c r="G1212" s="448" t="s">
        <v>4460</v>
      </c>
      <c r="H1212" s="449">
        <v>45500</v>
      </c>
      <c r="I1212" s="448" t="s">
        <v>107</v>
      </c>
      <c r="J1212" s="448" t="s">
        <v>48</v>
      </c>
      <c r="K1212" s="451">
        <v>46273</v>
      </c>
      <c r="L1212" s="448" t="s">
        <v>143</v>
      </c>
      <c r="M1212" s="448" t="s">
        <v>3324</v>
      </c>
    </row>
    <row r="1213" spans="1:13" ht="84">
      <c r="A1213" s="448">
        <v>1212</v>
      </c>
      <c r="B1213" s="452" t="s">
        <v>4609</v>
      </c>
      <c r="C1213" s="452" t="s">
        <v>1724</v>
      </c>
      <c r="D1213" s="452" t="s">
        <v>4119</v>
      </c>
      <c r="E1213" s="448">
        <v>1000</v>
      </c>
      <c r="F1213" s="448" t="s">
        <v>860</v>
      </c>
      <c r="G1213" s="448" t="s">
        <v>4460</v>
      </c>
      <c r="H1213" s="449">
        <v>230</v>
      </c>
      <c r="I1213" s="448" t="s">
        <v>107</v>
      </c>
      <c r="J1213" s="448" t="s">
        <v>48</v>
      </c>
      <c r="K1213" s="451">
        <v>46273</v>
      </c>
      <c r="L1213" s="448" t="s">
        <v>143</v>
      </c>
      <c r="M1213" s="448" t="s">
        <v>3324</v>
      </c>
    </row>
    <row r="1214" spans="1:13" ht="84">
      <c r="A1214" s="448">
        <v>1213</v>
      </c>
      <c r="B1214" s="452" t="s">
        <v>4610</v>
      </c>
      <c r="C1214" s="452" t="s">
        <v>1724</v>
      </c>
      <c r="D1214" s="452" t="s">
        <v>4119</v>
      </c>
      <c r="E1214" s="448">
        <v>30</v>
      </c>
      <c r="F1214" s="448" t="s">
        <v>860</v>
      </c>
      <c r="G1214" s="448" t="s">
        <v>4460</v>
      </c>
      <c r="H1214" s="449">
        <v>2160</v>
      </c>
      <c r="I1214" s="448" t="s">
        <v>107</v>
      </c>
      <c r="J1214" s="448" t="s">
        <v>48</v>
      </c>
      <c r="K1214" s="451">
        <v>46273</v>
      </c>
      <c r="L1214" s="448" t="s">
        <v>143</v>
      </c>
      <c r="M1214" s="448" t="s">
        <v>3324</v>
      </c>
    </row>
    <row r="1215" spans="1:13" ht="84">
      <c r="A1215" s="448">
        <v>1214</v>
      </c>
      <c r="B1215" s="452" t="s">
        <v>4611</v>
      </c>
      <c r="C1215" s="452" t="s">
        <v>1724</v>
      </c>
      <c r="D1215" s="452" t="s">
        <v>4119</v>
      </c>
      <c r="E1215" s="448">
        <v>120</v>
      </c>
      <c r="F1215" s="448" t="s">
        <v>571</v>
      </c>
      <c r="G1215" s="448" t="s">
        <v>4460</v>
      </c>
      <c r="H1215" s="449">
        <v>3408</v>
      </c>
      <c r="I1215" s="448" t="s">
        <v>107</v>
      </c>
      <c r="J1215" s="448" t="s">
        <v>48</v>
      </c>
      <c r="K1215" s="451">
        <v>46273</v>
      </c>
      <c r="L1215" s="448" t="s">
        <v>143</v>
      </c>
      <c r="M1215" s="448" t="s">
        <v>3324</v>
      </c>
    </row>
    <row r="1216" spans="1:13" ht="84">
      <c r="A1216" s="448">
        <v>1215</v>
      </c>
      <c r="B1216" s="452" t="s">
        <v>4612</v>
      </c>
      <c r="C1216" s="452" t="s">
        <v>1724</v>
      </c>
      <c r="D1216" s="452" t="s">
        <v>4119</v>
      </c>
      <c r="E1216" s="448">
        <v>120</v>
      </c>
      <c r="F1216" s="448" t="s">
        <v>571</v>
      </c>
      <c r="G1216" s="448" t="s">
        <v>4460</v>
      </c>
      <c r="H1216" s="449">
        <v>1368</v>
      </c>
      <c r="I1216" s="448" t="s">
        <v>107</v>
      </c>
      <c r="J1216" s="448" t="s">
        <v>48</v>
      </c>
      <c r="K1216" s="451">
        <v>46273</v>
      </c>
      <c r="L1216" s="448" t="s">
        <v>143</v>
      </c>
      <c r="M1216" s="448" t="s">
        <v>3324</v>
      </c>
    </row>
    <row r="1217" spans="1:13" ht="84">
      <c r="A1217" s="448">
        <v>1216</v>
      </c>
      <c r="B1217" s="452" t="s">
        <v>4613</v>
      </c>
      <c r="C1217" s="452" t="s">
        <v>1724</v>
      </c>
      <c r="D1217" s="452" t="s">
        <v>4119</v>
      </c>
      <c r="E1217" s="448">
        <v>120</v>
      </c>
      <c r="F1217" s="448" t="s">
        <v>571</v>
      </c>
      <c r="G1217" s="448" t="s">
        <v>4460</v>
      </c>
      <c r="H1217" s="449">
        <v>1782</v>
      </c>
      <c r="I1217" s="448" t="s">
        <v>107</v>
      </c>
      <c r="J1217" s="448" t="s">
        <v>48</v>
      </c>
      <c r="K1217" s="451">
        <v>46273</v>
      </c>
      <c r="L1217" s="448" t="s">
        <v>143</v>
      </c>
      <c r="M1217" s="448" t="s">
        <v>3324</v>
      </c>
    </row>
    <row r="1218" spans="1:13" ht="84">
      <c r="A1218" s="448">
        <v>1217</v>
      </c>
      <c r="B1218" s="452" t="s">
        <v>4614</v>
      </c>
      <c r="C1218" s="452" t="s">
        <v>1724</v>
      </c>
      <c r="D1218" s="452" t="s">
        <v>4119</v>
      </c>
      <c r="E1218" s="448">
        <v>2500</v>
      </c>
      <c r="F1218" s="448" t="s">
        <v>860</v>
      </c>
      <c r="G1218" s="448" t="s">
        <v>4460</v>
      </c>
      <c r="H1218" s="449">
        <v>500</v>
      </c>
      <c r="I1218" s="448" t="s">
        <v>107</v>
      </c>
      <c r="J1218" s="448" t="s">
        <v>48</v>
      </c>
      <c r="K1218" s="451">
        <v>46273</v>
      </c>
      <c r="L1218" s="448" t="s">
        <v>143</v>
      </c>
      <c r="M1218" s="448" t="s">
        <v>3324</v>
      </c>
    </row>
    <row r="1219" spans="1:13" ht="84">
      <c r="A1219" s="448">
        <v>1218</v>
      </c>
      <c r="B1219" s="452" t="s">
        <v>4615</v>
      </c>
      <c r="C1219" s="452" t="s">
        <v>1724</v>
      </c>
      <c r="D1219" s="452" t="s">
        <v>4119</v>
      </c>
      <c r="E1219" s="448">
        <v>6000</v>
      </c>
      <c r="F1219" s="448" t="s">
        <v>860</v>
      </c>
      <c r="G1219" s="448" t="s">
        <v>4460</v>
      </c>
      <c r="H1219" s="449">
        <v>1140</v>
      </c>
      <c r="I1219" s="448" t="s">
        <v>107</v>
      </c>
      <c r="J1219" s="448" t="s">
        <v>48</v>
      </c>
      <c r="K1219" s="451">
        <v>46273</v>
      </c>
      <c r="L1219" s="448" t="s">
        <v>143</v>
      </c>
      <c r="M1219" s="448" t="s">
        <v>3324</v>
      </c>
    </row>
    <row r="1220" spans="1:13" ht="84">
      <c r="A1220" s="448">
        <v>1219</v>
      </c>
      <c r="B1220" s="452" t="s">
        <v>4616</v>
      </c>
      <c r="C1220" s="452" t="s">
        <v>1724</v>
      </c>
      <c r="D1220" s="452" t="s">
        <v>4119</v>
      </c>
      <c r="E1220" s="448">
        <v>8000</v>
      </c>
      <c r="F1220" s="448" t="s">
        <v>860</v>
      </c>
      <c r="G1220" s="448" t="s">
        <v>4460</v>
      </c>
      <c r="H1220" s="449">
        <v>1520</v>
      </c>
      <c r="I1220" s="448" t="s">
        <v>107</v>
      </c>
      <c r="J1220" s="448" t="s">
        <v>48</v>
      </c>
      <c r="K1220" s="451">
        <v>46273</v>
      </c>
      <c r="L1220" s="448" t="s">
        <v>143</v>
      </c>
      <c r="M1220" s="448" t="s">
        <v>3324</v>
      </c>
    </row>
    <row r="1221" spans="1:13" ht="84">
      <c r="A1221" s="448">
        <v>1220</v>
      </c>
      <c r="B1221" s="452" t="s">
        <v>4617</v>
      </c>
      <c r="C1221" s="452" t="s">
        <v>1724</v>
      </c>
      <c r="D1221" s="452" t="s">
        <v>4119</v>
      </c>
      <c r="E1221" s="448">
        <v>7000</v>
      </c>
      <c r="F1221" s="448" t="s">
        <v>860</v>
      </c>
      <c r="G1221" s="448" t="s">
        <v>4460</v>
      </c>
      <c r="H1221" s="449">
        <v>1330</v>
      </c>
      <c r="I1221" s="448" t="s">
        <v>107</v>
      </c>
      <c r="J1221" s="448" t="s">
        <v>48</v>
      </c>
      <c r="K1221" s="451">
        <v>46273</v>
      </c>
      <c r="L1221" s="448" t="s">
        <v>143</v>
      </c>
      <c r="M1221" s="448" t="s">
        <v>3324</v>
      </c>
    </row>
    <row r="1222" spans="1:13" ht="84">
      <c r="A1222" s="448">
        <v>1221</v>
      </c>
      <c r="B1222" s="452" t="s">
        <v>4618</v>
      </c>
      <c r="C1222" s="452" t="s">
        <v>1724</v>
      </c>
      <c r="D1222" s="452" t="s">
        <v>4119</v>
      </c>
      <c r="E1222" s="448">
        <v>80000</v>
      </c>
      <c r="F1222" s="448" t="s">
        <v>860</v>
      </c>
      <c r="G1222" s="448" t="s">
        <v>4460</v>
      </c>
      <c r="H1222" s="449">
        <v>15200</v>
      </c>
      <c r="I1222" s="448" t="s">
        <v>107</v>
      </c>
      <c r="J1222" s="448" t="s">
        <v>48</v>
      </c>
      <c r="K1222" s="451">
        <v>46273</v>
      </c>
      <c r="L1222" s="448" t="s">
        <v>143</v>
      </c>
      <c r="M1222" s="448" t="s">
        <v>3324</v>
      </c>
    </row>
    <row r="1223" spans="1:13" ht="84">
      <c r="A1223" s="448">
        <v>1222</v>
      </c>
      <c r="B1223" s="452" t="s">
        <v>4619</v>
      </c>
      <c r="C1223" s="452" t="s">
        <v>1724</v>
      </c>
      <c r="D1223" s="452" t="s">
        <v>4119</v>
      </c>
      <c r="E1223" s="448">
        <v>6000</v>
      </c>
      <c r="F1223" s="448" t="s">
        <v>860</v>
      </c>
      <c r="G1223" s="448" t="s">
        <v>4460</v>
      </c>
      <c r="H1223" s="449">
        <v>1200</v>
      </c>
      <c r="I1223" s="448" t="s">
        <v>107</v>
      </c>
      <c r="J1223" s="448" t="s">
        <v>48</v>
      </c>
      <c r="K1223" s="451">
        <v>46273</v>
      </c>
      <c r="L1223" s="448" t="s">
        <v>143</v>
      </c>
      <c r="M1223" s="448" t="s">
        <v>3324</v>
      </c>
    </row>
    <row r="1224" spans="1:13" ht="84">
      <c r="A1224" s="448">
        <v>1223</v>
      </c>
      <c r="B1224" s="452" t="s">
        <v>4620</v>
      </c>
      <c r="C1224" s="452" t="s">
        <v>1724</v>
      </c>
      <c r="D1224" s="452" t="s">
        <v>4119</v>
      </c>
      <c r="E1224" s="448">
        <v>25000</v>
      </c>
      <c r="F1224" s="448" t="s">
        <v>860</v>
      </c>
      <c r="G1224" s="448" t="s">
        <v>4460</v>
      </c>
      <c r="H1224" s="449">
        <v>4750</v>
      </c>
      <c r="I1224" s="448" t="s">
        <v>107</v>
      </c>
      <c r="J1224" s="448" t="s">
        <v>48</v>
      </c>
      <c r="K1224" s="451">
        <v>46273</v>
      </c>
      <c r="L1224" s="448" t="s">
        <v>143</v>
      </c>
      <c r="M1224" s="448" t="s">
        <v>3324</v>
      </c>
    </row>
    <row r="1225" spans="1:13" ht="84">
      <c r="A1225" s="448">
        <v>1224</v>
      </c>
      <c r="B1225" s="452" t="s">
        <v>4621</v>
      </c>
      <c r="C1225" s="452" t="s">
        <v>1724</v>
      </c>
      <c r="D1225" s="452" t="s">
        <v>4119</v>
      </c>
      <c r="E1225" s="448">
        <v>35000</v>
      </c>
      <c r="F1225" s="448" t="s">
        <v>860</v>
      </c>
      <c r="G1225" s="448" t="s">
        <v>4460</v>
      </c>
      <c r="H1225" s="449">
        <v>7000</v>
      </c>
      <c r="I1225" s="448" t="s">
        <v>107</v>
      </c>
      <c r="J1225" s="448" t="s">
        <v>48</v>
      </c>
      <c r="K1225" s="451">
        <v>46273</v>
      </c>
      <c r="L1225" s="448" t="s">
        <v>143</v>
      </c>
      <c r="M1225" s="448" t="s">
        <v>3324</v>
      </c>
    </row>
    <row r="1226" spans="1:13" ht="84">
      <c r="A1226" s="448">
        <v>1225</v>
      </c>
      <c r="B1226" s="452" t="s">
        <v>4622</v>
      </c>
      <c r="C1226" s="452" t="s">
        <v>1724</v>
      </c>
      <c r="D1226" s="452" t="s">
        <v>4119</v>
      </c>
      <c r="E1226" s="448">
        <v>25000</v>
      </c>
      <c r="F1226" s="448" t="s">
        <v>860</v>
      </c>
      <c r="G1226" s="448" t="s">
        <v>4460</v>
      </c>
      <c r="H1226" s="449">
        <v>7250</v>
      </c>
      <c r="I1226" s="448" t="s">
        <v>107</v>
      </c>
      <c r="J1226" s="448" t="s">
        <v>48</v>
      </c>
      <c r="K1226" s="451">
        <v>46273</v>
      </c>
      <c r="L1226" s="448" t="s">
        <v>143</v>
      </c>
      <c r="M1226" s="448" t="s">
        <v>3324</v>
      </c>
    </row>
    <row r="1227" spans="1:13" ht="84">
      <c r="A1227" s="448">
        <v>1226</v>
      </c>
      <c r="B1227" s="452" t="s">
        <v>4623</v>
      </c>
      <c r="C1227" s="452" t="s">
        <v>1724</v>
      </c>
      <c r="D1227" s="452" t="s">
        <v>4119</v>
      </c>
      <c r="E1227" s="448">
        <v>35000</v>
      </c>
      <c r="F1227" s="448" t="s">
        <v>860</v>
      </c>
      <c r="G1227" s="448" t="s">
        <v>4460</v>
      </c>
      <c r="H1227" s="449">
        <v>3500</v>
      </c>
      <c r="I1227" s="448" t="s">
        <v>107</v>
      </c>
      <c r="J1227" s="448" t="s">
        <v>48</v>
      </c>
      <c r="K1227" s="451">
        <v>46273</v>
      </c>
      <c r="L1227" s="448" t="s">
        <v>143</v>
      </c>
      <c r="M1227" s="448" t="s">
        <v>3324</v>
      </c>
    </row>
    <row r="1228" spans="1:13" ht="84">
      <c r="A1228" s="448">
        <v>1227</v>
      </c>
      <c r="B1228" s="452" t="s">
        <v>4624</v>
      </c>
      <c r="C1228" s="452" t="s">
        <v>1724</v>
      </c>
      <c r="D1228" s="452" t="s">
        <v>4119</v>
      </c>
      <c r="E1228" s="448">
        <v>40000</v>
      </c>
      <c r="F1228" s="448" t="s">
        <v>860</v>
      </c>
      <c r="G1228" s="448" t="s">
        <v>4460</v>
      </c>
      <c r="H1228" s="449">
        <v>5200</v>
      </c>
      <c r="I1228" s="448" t="s">
        <v>107</v>
      </c>
      <c r="J1228" s="448" t="s">
        <v>48</v>
      </c>
      <c r="K1228" s="451">
        <v>46273</v>
      </c>
      <c r="L1228" s="448" t="s">
        <v>143</v>
      </c>
      <c r="M1228" s="448" t="s">
        <v>3324</v>
      </c>
    </row>
    <row r="1229" spans="1:13" ht="84">
      <c r="A1229" s="448">
        <v>1228</v>
      </c>
      <c r="B1229" s="452" t="s">
        <v>4625</v>
      </c>
      <c r="C1229" s="452" t="s">
        <v>1724</v>
      </c>
      <c r="D1229" s="452" t="s">
        <v>4119</v>
      </c>
      <c r="E1229" s="448">
        <v>6000</v>
      </c>
      <c r="F1229" s="448" t="s">
        <v>860</v>
      </c>
      <c r="G1229" s="448" t="s">
        <v>4460</v>
      </c>
      <c r="H1229" s="449">
        <v>18480</v>
      </c>
      <c r="I1229" s="448" t="s">
        <v>107</v>
      </c>
      <c r="J1229" s="448" t="s">
        <v>48</v>
      </c>
      <c r="K1229" s="451">
        <v>46273</v>
      </c>
      <c r="L1229" s="448" t="s">
        <v>143</v>
      </c>
      <c r="M1229" s="448" t="s">
        <v>3324</v>
      </c>
    </row>
    <row r="1230" spans="1:13" ht="84">
      <c r="A1230" s="448">
        <v>1229</v>
      </c>
      <c r="B1230" s="452" t="s">
        <v>4626</v>
      </c>
      <c r="C1230" s="452" t="s">
        <v>1724</v>
      </c>
      <c r="D1230" s="452" t="s">
        <v>4119</v>
      </c>
      <c r="E1230" s="448">
        <v>5000</v>
      </c>
      <c r="F1230" s="448" t="s">
        <v>860</v>
      </c>
      <c r="G1230" s="448" t="s">
        <v>4460</v>
      </c>
      <c r="H1230" s="449">
        <v>1100</v>
      </c>
      <c r="I1230" s="448" t="s">
        <v>107</v>
      </c>
      <c r="J1230" s="448" t="s">
        <v>48</v>
      </c>
      <c r="K1230" s="451">
        <v>46273</v>
      </c>
      <c r="L1230" s="448" t="s">
        <v>143</v>
      </c>
      <c r="M1230" s="448" t="s">
        <v>3324</v>
      </c>
    </row>
    <row r="1231" spans="1:13" ht="84">
      <c r="A1231" s="448">
        <v>1230</v>
      </c>
      <c r="B1231" s="452" t="s">
        <v>4627</v>
      </c>
      <c r="C1231" s="452" t="s">
        <v>1724</v>
      </c>
      <c r="D1231" s="452" t="s">
        <v>4119</v>
      </c>
      <c r="E1231" s="448">
        <v>8000</v>
      </c>
      <c r="F1231" s="448" t="s">
        <v>860</v>
      </c>
      <c r="G1231" s="448" t="s">
        <v>4460</v>
      </c>
      <c r="H1231" s="449">
        <v>29120</v>
      </c>
      <c r="I1231" s="448" t="s">
        <v>107</v>
      </c>
      <c r="J1231" s="448" t="s">
        <v>48</v>
      </c>
      <c r="K1231" s="451">
        <v>46273</v>
      </c>
      <c r="L1231" s="448" t="s">
        <v>143</v>
      </c>
      <c r="M1231" s="448" t="s">
        <v>3324</v>
      </c>
    </row>
    <row r="1232" spans="1:13" ht="84">
      <c r="A1232" s="448">
        <v>1231</v>
      </c>
      <c r="B1232" s="452" t="s">
        <v>4628</v>
      </c>
      <c r="C1232" s="452" t="s">
        <v>1724</v>
      </c>
      <c r="D1232" s="452" t="s">
        <v>4119</v>
      </c>
      <c r="E1232" s="448">
        <v>18000</v>
      </c>
      <c r="F1232" s="448" t="s">
        <v>860</v>
      </c>
      <c r="G1232" s="448" t="s">
        <v>4460</v>
      </c>
      <c r="H1232" s="449">
        <v>73440</v>
      </c>
      <c r="I1232" s="448" t="s">
        <v>107</v>
      </c>
      <c r="J1232" s="448" t="s">
        <v>48</v>
      </c>
      <c r="K1232" s="451">
        <v>46273</v>
      </c>
      <c r="L1232" s="448" t="s">
        <v>143</v>
      </c>
      <c r="M1232" s="448" t="s">
        <v>3324</v>
      </c>
    </row>
    <row r="1233" spans="1:13" ht="84">
      <c r="A1233" s="448">
        <v>1232</v>
      </c>
      <c r="B1233" s="452" t="s">
        <v>4629</v>
      </c>
      <c r="C1233" s="452" t="s">
        <v>1724</v>
      </c>
      <c r="D1233" s="452" t="s">
        <v>4119</v>
      </c>
      <c r="E1233" s="448">
        <v>10000</v>
      </c>
      <c r="F1233" s="448" t="s">
        <v>860</v>
      </c>
      <c r="G1233" s="448" t="s">
        <v>4460</v>
      </c>
      <c r="H1233" s="449">
        <v>38000</v>
      </c>
      <c r="I1233" s="448" t="s">
        <v>107</v>
      </c>
      <c r="J1233" s="448" t="s">
        <v>48</v>
      </c>
      <c r="K1233" s="451">
        <v>46273</v>
      </c>
      <c r="L1233" s="448" t="s">
        <v>143</v>
      </c>
      <c r="M1233" s="448" t="s">
        <v>3324</v>
      </c>
    </row>
    <row r="1234" spans="1:13" ht="84">
      <c r="A1234" s="448">
        <v>1233</v>
      </c>
      <c r="B1234" s="452" t="s">
        <v>4630</v>
      </c>
      <c r="C1234" s="452" t="s">
        <v>1724</v>
      </c>
      <c r="D1234" s="452" t="s">
        <v>4119</v>
      </c>
      <c r="E1234" s="448">
        <v>400</v>
      </c>
      <c r="F1234" s="448" t="s">
        <v>860</v>
      </c>
      <c r="G1234" s="448" t="s">
        <v>4460</v>
      </c>
      <c r="H1234" s="449">
        <v>3320</v>
      </c>
      <c r="I1234" s="448" t="s">
        <v>107</v>
      </c>
      <c r="J1234" s="448" t="s">
        <v>48</v>
      </c>
      <c r="K1234" s="451">
        <v>46273</v>
      </c>
      <c r="L1234" s="448" t="s">
        <v>143</v>
      </c>
      <c r="M1234" s="448" t="s">
        <v>3324</v>
      </c>
    </row>
    <row r="1235" spans="1:13" ht="84">
      <c r="A1235" s="448">
        <v>1234</v>
      </c>
      <c r="B1235" s="452" t="s">
        <v>4631</v>
      </c>
      <c r="C1235" s="452" t="s">
        <v>1724</v>
      </c>
      <c r="D1235" s="452" t="s">
        <v>4119</v>
      </c>
      <c r="E1235" s="448">
        <v>400</v>
      </c>
      <c r="F1235" s="448" t="s">
        <v>860</v>
      </c>
      <c r="G1235" s="448" t="s">
        <v>4460</v>
      </c>
      <c r="H1235" s="449">
        <v>1920</v>
      </c>
      <c r="I1235" s="448" t="s">
        <v>107</v>
      </c>
      <c r="J1235" s="448" t="s">
        <v>48</v>
      </c>
      <c r="K1235" s="451">
        <v>46273</v>
      </c>
      <c r="L1235" s="448" t="s">
        <v>143</v>
      </c>
      <c r="M1235" s="448" t="s">
        <v>3324</v>
      </c>
    </row>
    <row r="1236" spans="1:13" ht="84">
      <c r="A1236" s="448">
        <v>1235</v>
      </c>
      <c r="B1236" s="452" t="s">
        <v>4632</v>
      </c>
      <c r="C1236" s="452" t="s">
        <v>1724</v>
      </c>
      <c r="D1236" s="452" t="s">
        <v>4119</v>
      </c>
      <c r="E1236" s="448">
        <v>400</v>
      </c>
      <c r="F1236" s="448" t="s">
        <v>860</v>
      </c>
      <c r="G1236" s="448" t="s">
        <v>4460</v>
      </c>
      <c r="H1236" s="449">
        <v>1632</v>
      </c>
      <c r="I1236" s="448" t="s">
        <v>107</v>
      </c>
      <c r="J1236" s="448" t="s">
        <v>48</v>
      </c>
      <c r="K1236" s="451">
        <v>46273</v>
      </c>
      <c r="L1236" s="448" t="s">
        <v>143</v>
      </c>
      <c r="M1236" s="448" t="s">
        <v>3324</v>
      </c>
    </row>
    <row r="1237" spans="1:13" ht="84">
      <c r="A1237" s="448">
        <v>1236</v>
      </c>
      <c r="B1237" s="452" t="s">
        <v>4633</v>
      </c>
      <c r="C1237" s="452" t="s">
        <v>1724</v>
      </c>
      <c r="D1237" s="452" t="s">
        <v>4119</v>
      </c>
      <c r="E1237" s="448">
        <v>400</v>
      </c>
      <c r="F1237" s="448" t="s">
        <v>860</v>
      </c>
      <c r="G1237" s="448" t="s">
        <v>4460</v>
      </c>
      <c r="H1237" s="449">
        <v>2160</v>
      </c>
      <c r="I1237" s="448" t="s">
        <v>107</v>
      </c>
      <c r="J1237" s="448" t="s">
        <v>48</v>
      </c>
      <c r="K1237" s="451">
        <v>46273</v>
      </c>
      <c r="L1237" s="448" t="s">
        <v>143</v>
      </c>
      <c r="M1237" s="448" t="s">
        <v>3324</v>
      </c>
    </row>
    <row r="1238" spans="1:13" ht="84">
      <c r="A1238" s="448">
        <v>1237</v>
      </c>
      <c r="B1238" s="452" t="s">
        <v>4634</v>
      </c>
      <c r="C1238" s="452" t="s">
        <v>1724</v>
      </c>
      <c r="D1238" s="452" t="s">
        <v>4119</v>
      </c>
      <c r="E1238" s="448">
        <v>400</v>
      </c>
      <c r="F1238" s="448" t="s">
        <v>860</v>
      </c>
      <c r="G1238" s="448" t="s">
        <v>4460</v>
      </c>
      <c r="H1238" s="449">
        <v>1740</v>
      </c>
      <c r="I1238" s="448" t="s">
        <v>107</v>
      </c>
      <c r="J1238" s="448" t="s">
        <v>48</v>
      </c>
      <c r="K1238" s="451">
        <v>46273</v>
      </c>
      <c r="L1238" s="448" t="s">
        <v>143</v>
      </c>
      <c r="M1238" s="448" t="s">
        <v>3324</v>
      </c>
    </row>
    <row r="1239" spans="1:13" ht="84">
      <c r="A1239" s="448">
        <v>1238</v>
      </c>
      <c r="B1239" s="452" t="s">
        <v>4635</v>
      </c>
      <c r="C1239" s="452" t="s">
        <v>1724</v>
      </c>
      <c r="D1239" s="452" t="s">
        <v>4119</v>
      </c>
      <c r="E1239" s="448">
        <v>400</v>
      </c>
      <c r="F1239" s="448" t="s">
        <v>860</v>
      </c>
      <c r="G1239" s="448" t="s">
        <v>4460</v>
      </c>
      <c r="H1239" s="449">
        <v>2060</v>
      </c>
      <c r="I1239" s="448" t="s">
        <v>107</v>
      </c>
      <c r="J1239" s="448" t="s">
        <v>48</v>
      </c>
      <c r="K1239" s="451">
        <v>46273</v>
      </c>
      <c r="L1239" s="448" t="s">
        <v>143</v>
      </c>
      <c r="M1239" s="448" t="s">
        <v>3324</v>
      </c>
    </row>
    <row r="1240" spans="1:13" ht="84">
      <c r="A1240" s="448">
        <v>1239</v>
      </c>
      <c r="B1240" s="452" t="s">
        <v>4636</v>
      </c>
      <c r="C1240" s="452" t="s">
        <v>1724</v>
      </c>
      <c r="D1240" s="452" t="s">
        <v>4119</v>
      </c>
      <c r="E1240" s="448">
        <v>400</v>
      </c>
      <c r="F1240" s="448" t="s">
        <v>860</v>
      </c>
      <c r="G1240" s="448" t="s">
        <v>4460</v>
      </c>
      <c r="H1240" s="449">
        <v>1600</v>
      </c>
      <c r="I1240" s="448" t="s">
        <v>107</v>
      </c>
      <c r="J1240" s="448" t="s">
        <v>48</v>
      </c>
      <c r="K1240" s="451">
        <v>46273</v>
      </c>
      <c r="L1240" s="448" t="s">
        <v>143</v>
      </c>
      <c r="M1240" s="448" t="s">
        <v>3324</v>
      </c>
    </row>
    <row r="1241" spans="1:13" ht="84">
      <c r="A1241" s="448">
        <v>1240</v>
      </c>
      <c r="B1241" s="452" t="s">
        <v>4637</v>
      </c>
      <c r="C1241" s="452" t="s">
        <v>1724</v>
      </c>
      <c r="D1241" s="452" t="s">
        <v>4119</v>
      </c>
      <c r="E1241" s="448">
        <v>400</v>
      </c>
      <c r="F1241" s="448" t="s">
        <v>860</v>
      </c>
      <c r="G1241" s="448" t="s">
        <v>4460</v>
      </c>
      <c r="H1241" s="449">
        <v>1956</v>
      </c>
      <c r="I1241" s="448" t="s">
        <v>107</v>
      </c>
      <c r="J1241" s="448" t="s">
        <v>48</v>
      </c>
      <c r="K1241" s="451">
        <v>46273</v>
      </c>
      <c r="L1241" s="448" t="s">
        <v>143</v>
      </c>
      <c r="M1241" s="448" t="s">
        <v>3324</v>
      </c>
    </row>
    <row r="1242" spans="1:13" ht="84">
      <c r="A1242" s="448">
        <v>1241</v>
      </c>
      <c r="B1242" s="452" t="s">
        <v>4638</v>
      </c>
      <c r="C1242" s="452" t="s">
        <v>1724</v>
      </c>
      <c r="D1242" s="452" t="s">
        <v>4119</v>
      </c>
      <c r="E1242" s="448">
        <v>400</v>
      </c>
      <c r="F1242" s="448" t="s">
        <v>860</v>
      </c>
      <c r="G1242" s="448" t="s">
        <v>4460</v>
      </c>
      <c r="H1242" s="449">
        <v>2160</v>
      </c>
      <c r="I1242" s="448" t="s">
        <v>107</v>
      </c>
      <c r="J1242" s="448" t="s">
        <v>48</v>
      </c>
      <c r="K1242" s="451">
        <v>46273</v>
      </c>
      <c r="L1242" s="448" t="s">
        <v>143</v>
      </c>
      <c r="M1242" s="448" t="s">
        <v>3324</v>
      </c>
    </row>
    <row r="1243" spans="1:13" ht="84">
      <c r="A1243" s="448">
        <v>1242</v>
      </c>
      <c r="B1243" s="452" t="s">
        <v>4639</v>
      </c>
      <c r="C1243" s="452" t="s">
        <v>1724</v>
      </c>
      <c r="D1243" s="452" t="s">
        <v>4119</v>
      </c>
      <c r="E1243" s="448">
        <v>200</v>
      </c>
      <c r="F1243" s="448" t="s">
        <v>860</v>
      </c>
      <c r="G1243" s="448" t="s">
        <v>4460</v>
      </c>
      <c r="H1243" s="449">
        <v>410</v>
      </c>
      <c r="I1243" s="448" t="s">
        <v>107</v>
      </c>
      <c r="J1243" s="448" t="s">
        <v>48</v>
      </c>
      <c r="K1243" s="451">
        <v>46273</v>
      </c>
      <c r="L1243" s="448" t="s">
        <v>143</v>
      </c>
      <c r="M1243" s="448" t="s">
        <v>3324</v>
      </c>
    </row>
    <row r="1244" spans="1:13" ht="84">
      <c r="A1244" s="448">
        <v>1243</v>
      </c>
      <c r="B1244" s="452" t="s">
        <v>4640</v>
      </c>
      <c r="C1244" s="452" t="s">
        <v>1724</v>
      </c>
      <c r="D1244" s="452" t="s">
        <v>4119</v>
      </c>
      <c r="E1244" s="448">
        <v>200</v>
      </c>
      <c r="F1244" s="448" t="s">
        <v>860</v>
      </c>
      <c r="G1244" s="448" t="s">
        <v>4460</v>
      </c>
      <c r="H1244" s="449">
        <v>410</v>
      </c>
      <c r="I1244" s="448" t="s">
        <v>107</v>
      </c>
      <c r="J1244" s="448" t="s">
        <v>48</v>
      </c>
      <c r="K1244" s="451">
        <v>46273</v>
      </c>
      <c r="L1244" s="448" t="s">
        <v>143</v>
      </c>
      <c r="M1244" s="448" t="s">
        <v>3324</v>
      </c>
    </row>
    <row r="1245" spans="1:13" ht="84">
      <c r="A1245" s="448">
        <v>1244</v>
      </c>
      <c r="B1245" s="452" t="s">
        <v>4641</v>
      </c>
      <c r="C1245" s="452" t="s">
        <v>1724</v>
      </c>
      <c r="D1245" s="452" t="s">
        <v>4119</v>
      </c>
      <c r="E1245" s="448">
        <v>200</v>
      </c>
      <c r="F1245" s="448" t="s">
        <v>860</v>
      </c>
      <c r="G1245" s="448" t="s">
        <v>4460</v>
      </c>
      <c r="H1245" s="449">
        <v>410</v>
      </c>
      <c r="I1245" s="448" t="s">
        <v>107</v>
      </c>
      <c r="J1245" s="448" t="s">
        <v>48</v>
      </c>
      <c r="K1245" s="451">
        <v>46273</v>
      </c>
      <c r="L1245" s="448" t="s">
        <v>143</v>
      </c>
      <c r="M1245" s="448" t="s">
        <v>3324</v>
      </c>
    </row>
    <row r="1246" spans="1:13" ht="84">
      <c r="A1246" s="448">
        <v>1245</v>
      </c>
      <c r="B1246" s="452" t="s">
        <v>4642</v>
      </c>
      <c r="C1246" s="452" t="s">
        <v>1724</v>
      </c>
      <c r="D1246" s="452" t="s">
        <v>4119</v>
      </c>
      <c r="E1246" s="448">
        <v>400</v>
      </c>
      <c r="F1246" s="448" t="s">
        <v>860</v>
      </c>
      <c r="G1246" s="448" t="s">
        <v>4460</v>
      </c>
      <c r="H1246" s="449">
        <v>820</v>
      </c>
      <c r="I1246" s="448" t="s">
        <v>107</v>
      </c>
      <c r="J1246" s="448" t="s">
        <v>48</v>
      </c>
      <c r="K1246" s="451">
        <v>46273</v>
      </c>
      <c r="L1246" s="448" t="s">
        <v>143</v>
      </c>
      <c r="M1246" s="448" t="s">
        <v>3324</v>
      </c>
    </row>
    <row r="1247" spans="1:13" ht="84">
      <c r="A1247" s="448">
        <v>1246</v>
      </c>
      <c r="B1247" s="452" t="s">
        <v>4643</v>
      </c>
      <c r="C1247" s="452" t="s">
        <v>1724</v>
      </c>
      <c r="D1247" s="452" t="s">
        <v>4119</v>
      </c>
      <c r="E1247" s="448">
        <v>550</v>
      </c>
      <c r="F1247" s="448" t="s">
        <v>860</v>
      </c>
      <c r="G1247" s="448" t="s">
        <v>4460</v>
      </c>
      <c r="H1247" s="449">
        <v>1017.5</v>
      </c>
      <c r="I1247" s="448" t="s">
        <v>107</v>
      </c>
      <c r="J1247" s="448" t="s">
        <v>48</v>
      </c>
      <c r="K1247" s="451">
        <v>46273</v>
      </c>
      <c r="L1247" s="448" t="s">
        <v>143</v>
      </c>
      <c r="M1247" s="448" t="s">
        <v>3324</v>
      </c>
    </row>
    <row r="1248" spans="1:13" ht="84">
      <c r="A1248" s="448">
        <v>1247</v>
      </c>
      <c r="B1248" s="452" t="s">
        <v>4644</v>
      </c>
      <c r="C1248" s="452" t="s">
        <v>1724</v>
      </c>
      <c r="D1248" s="452" t="s">
        <v>4119</v>
      </c>
      <c r="E1248" s="448">
        <v>550</v>
      </c>
      <c r="F1248" s="448" t="s">
        <v>860</v>
      </c>
      <c r="G1248" s="448" t="s">
        <v>4460</v>
      </c>
      <c r="H1248" s="449">
        <v>1078</v>
      </c>
      <c r="I1248" s="448" t="s">
        <v>107</v>
      </c>
      <c r="J1248" s="448" t="s">
        <v>48</v>
      </c>
      <c r="K1248" s="451">
        <v>46273</v>
      </c>
      <c r="L1248" s="448" t="s">
        <v>143</v>
      </c>
      <c r="M1248" s="448" t="s">
        <v>3324</v>
      </c>
    </row>
    <row r="1249" spans="1:13" ht="84">
      <c r="A1249" s="448">
        <v>1248</v>
      </c>
      <c r="B1249" s="452" t="s">
        <v>4645</v>
      </c>
      <c r="C1249" s="452" t="s">
        <v>1724</v>
      </c>
      <c r="D1249" s="452" t="s">
        <v>4119</v>
      </c>
      <c r="E1249" s="448">
        <v>500</v>
      </c>
      <c r="F1249" s="448" t="s">
        <v>860</v>
      </c>
      <c r="G1249" s="448" t="s">
        <v>4460</v>
      </c>
      <c r="H1249" s="449">
        <v>980</v>
      </c>
      <c r="I1249" s="448" t="s">
        <v>107</v>
      </c>
      <c r="J1249" s="448" t="s">
        <v>48</v>
      </c>
      <c r="K1249" s="451">
        <v>46273</v>
      </c>
      <c r="L1249" s="448" t="s">
        <v>143</v>
      </c>
      <c r="M1249" s="448" t="s">
        <v>3324</v>
      </c>
    </row>
    <row r="1250" spans="1:13" ht="84">
      <c r="A1250" s="448">
        <v>1249</v>
      </c>
      <c r="B1250" s="452" t="s">
        <v>4646</v>
      </c>
      <c r="C1250" s="452" t="s">
        <v>1724</v>
      </c>
      <c r="D1250" s="452" t="s">
        <v>4119</v>
      </c>
      <c r="E1250" s="448">
        <v>5000</v>
      </c>
      <c r="F1250" s="448" t="s">
        <v>860</v>
      </c>
      <c r="G1250" s="448" t="s">
        <v>4460</v>
      </c>
      <c r="H1250" s="449">
        <v>2450</v>
      </c>
      <c r="I1250" s="448" t="s">
        <v>107</v>
      </c>
      <c r="J1250" s="448" t="s">
        <v>48</v>
      </c>
      <c r="K1250" s="451">
        <v>46273</v>
      </c>
      <c r="L1250" s="448" t="s">
        <v>143</v>
      </c>
      <c r="M1250" s="448" t="s">
        <v>3324</v>
      </c>
    </row>
    <row r="1251" spans="1:13" ht="84">
      <c r="A1251" s="448">
        <v>1250</v>
      </c>
      <c r="B1251" s="452" t="s">
        <v>4647</v>
      </c>
      <c r="C1251" s="452" t="s">
        <v>1724</v>
      </c>
      <c r="D1251" s="452" t="s">
        <v>4119</v>
      </c>
      <c r="E1251" s="448">
        <v>15000</v>
      </c>
      <c r="F1251" s="448" t="s">
        <v>860</v>
      </c>
      <c r="G1251" s="448" t="s">
        <v>4460</v>
      </c>
      <c r="H1251" s="449">
        <v>7500</v>
      </c>
      <c r="I1251" s="448" t="s">
        <v>107</v>
      </c>
      <c r="J1251" s="448" t="s">
        <v>48</v>
      </c>
      <c r="K1251" s="451">
        <v>46273</v>
      </c>
      <c r="L1251" s="448" t="s">
        <v>143</v>
      </c>
      <c r="M1251" s="448" t="s">
        <v>3324</v>
      </c>
    </row>
    <row r="1252" spans="1:13" ht="84">
      <c r="A1252" s="448">
        <v>1251</v>
      </c>
      <c r="B1252" s="452" t="s">
        <v>4648</v>
      </c>
      <c r="C1252" s="452" t="s">
        <v>1724</v>
      </c>
      <c r="D1252" s="452" t="s">
        <v>4119</v>
      </c>
      <c r="E1252" s="448">
        <v>4000</v>
      </c>
      <c r="F1252" s="448" t="s">
        <v>860</v>
      </c>
      <c r="G1252" s="448" t="s">
        <v>4460</v>
      </c>
      <c r="H1252" s="449">
        <v>2120</v>
      </c>
      <c r="I1252" s="448" t="s">
        <v>107</v>
      </c>
      <c r="J1252" s="448" t="s">
        <v>48</v>
      </c>
      <c r="K1252" s="451">
        <v>46273</v>
      </c>
      <c r="L1252" s="448" t="s">
        <v>143</v>
      </c>
      <c r="M1252" s="448" t="s">
        <v>3324</v>
      </c>
    </row>
    <row r="1253" spans="1:13" ht="84">
      <c r="A1253" s="448">
        <v>1252</v>
      </c>
      <c r="B1253" s="452" t="s">
        <v>4649</v>
      </c>
      <c r="C1253" s="452" t="s">
        <v>1724</v>
      </c>
      <c r="D1253" s="452" t="s">
        <v>4119</v>
      </c>
      <c r="E1253" s="448">
        <v>5000</v>
      </c>
      <c r="F1253" s="448" t="s">
        <v>860</v>
      </c>
      <c r="G1253" s="448" t="s">
        <v>4460</v>
      </c>
      <c r="H1253" s="449">
        <v>2250</v>
      </c>
      <c r="I1253" s="448" t="s">
        <v>107</v>
      </c>
      <c r="J1253" s="448" t="s">
        <v>48</v>
      </c>
      <c r="K1253" s="451">
        <v>46273</v>
      </c>
      <c r="L1253" s="448" t="s">
        <v>143</v>
      </c>
      <c r="M1253" s="448" t="s">
        <v>3324</v>
      </c>
    </row>
    <row r="1254" spans="1:13" ht="84">
      <c r="A1254" s="448">
        <v>1253</v>
      </c>
      <c r="B1254" s="452" t="s">
        <v>4650</v>
      </c>
      <c r="C1254" s="452" t="s">
        <v>1724</v>
      </c>
      <c r="D1254" s="452" t="s">
        <v>4119</v>
      </c>
      <c r="E1254" s="448">
        <v>15000</v>
      </c>
      <c r="F1254" s="448" t="s">
        <v>860</v>
      </c>
      <c r="G1254" s="448" t="s">
        <v>4460</v>
      </c>
      <c r="H1254" s="449">
        <v>7050</v>
      </c>
      <c r="I1254" s="448" t="s">
        <v>107</v>
      </c>
      <c r="J1254" s="448" t="s">
        <v>48</v>
      </c>
      <c r="K1254" s="451">
        <v>46273</v>
      </c>
      <c r="L1254" s="448" t="s">
        <v>143</v>
      </c>
      <c r="M1254" s="448" t="s">
        <v>3324</v>
      </c>
    </row>
    <row r="1255" spans="1:13" ht="84">
      <c r="A1255" s="448">
        <v>1254</v>
      </c>
      <c r="B1255" s="452" t="s">
        <v>4651</v>
      </c>
      <c r="C1255" s="452" t="s">
        <v>1724</v>
      </c>
      <c r="D1255" s="452" t="s">
        <v>4119</v>
      </c>
      <c r="E1255" s="448">
        <v>6000</v>
      </c>
      <c r="F1255" s="448" t="s">
        <v>860</v>
      </c>
      <c r="G1255" s="448" t="s">
        <v>4460</v>
      </c>
      <c r="H1255" s="449">
        <v>2640</v>
      </c>
      <c r="I1255" s="448" t="s">
        <v>107</v>
      </c>
      <c r="J1255" s="448" t="s">
        <v>48</v>
      </c>
      <c r="K1255" s="451">
        <v>46273</v>
      </c>
      <c r="L1255" s="448" t="s">
        <v>143</v>
      </c>
      <c r="M1255" s="448" t="s">
        <v>3324</v>
      </c>
    </row>
    <row r="1256" spans="1:13" ht="84">
      <c r="A1256" s="448">
        <v>1255</v>
      </c>
      <c r="B1256" s="452" t="s">
        <v>4652</v>
      </c>
      <c r="C1256" s="452" t="s">
        <v>1724</v>
      </c>
      <c r="D1256" s="452" t="s">
        <v>4119</v>
      </c>
      <c r="E1256" s="448">
        <v>18000</v>
      </c>
      <c r="F1256" s="448" t="s">
        <v>860</v>
      </c>
      <c r="G1256" s="448" t="s">
        <v>4460</v>
      </c>
      <c r="H1256" s="449">
        <v>8280</v>
      </c>
      <c r="I1256" s="448" t="s">
        <v>107</v>
      </c>
      <c r="J1256" s="448" t="s">
        <v>48</v>
      </c>
      <c r="K1256" s="451">
        <v>46273</v>
      </c>
      <c r="L1256" s="448" t="s">
        <v>143</v>
      </c>
      <c r="M1256" s="448" t="s">
        <v>3324</v>
      </c>
    </row>
    <row r="1257" spans="1:13" ht="84">
      <c r="A1257" s="448">
        <v>1256</v>
      </c>
      <c r="B1257" s="452" t="s">
        <v>4653</v>
      </c>
      <c r="C1257" s="452" t="s">
        <v>1724</v>
      </c>
      <c r="D1257" s="452" t="s">
        <v>4119</v>
      </c>
      <c r="E1257" s="448">
        <v>100000</v>
      </c>
      <c r="F1257" s="448" t="s">
        <v>860</v>
      </c>
      <c r="G1257" s="448" t="s">
        <v>4460</v>
      </c>
      <c r="H1257" s="449">
        <v>47000</v>
      </c>
      <c r="I1257" s="448" t="s">
        <v>107</v>
      </c>
      <c r="J1257" s="448" t="s">
        <v>48</v>
      </c>
      <c r="K1257" s="451">
        <v>46273</v>
      </c>
      <c r="L1257" s="448" t="s">
        <v>143</v>
      </c>
      <c r="M1257" s="448" t="s">
        <v>3324</v>
      </c>
    </row>
    <row r="1258" spans="1:13" ht="84">
      <c r="A1258" s="448">
        <v>1257</v>
      </c>
      <c r="B1258" s="452" t="s">
        <v>4654</v>
      </c>
      <c r="C1258" s="452" t="s">
        <v>1724</v>
      </c>
      <c r="D1258" s="452" t="s">
        <v>4119</v>
      </c>
      <c r="E1258" s="448">
        <v>55000</v>
      </c>
      <c r="F1258" s="448" t="s">
        <v>860</v>
      </c>
      <c r="G1258" s="448" t="s">
        <v>4460</v>
      </c>
      <c r="H1258" s="449">
        <v>26950</v>
      </c>
      <c r="I1258" s="448" t="s">
        <v>107</v>
      </c>
      <c r="J1258" s="448" t="s">
        <v>48</v>
      </c>
      <c r="K1258" s="451">
        <v>46273</v>
      </c>
      <c r="L1258" s="448" t="s">
        <v>143</v>
      </c>
      <c r="M1258" s="448" t="s">
        <v>3324</v>
      </c>
    </row>
    <row r="1259" spans="1:13" ht="84">
      <c r="A1259" s="448">
        <v>1258</v>
      </c>
      <c r="B1259" s="452" t="s">
        <v>4655</v>
      </c>
      <c r="C1259" s="452" t="s">
        <v>1724</v>
      </c>
      <c r="D1259" s="452" t="s">
        <v>4119</v>
      </c>
      <c r="E1259" s="448">
        <v>150</v>
      </c>
      <c r="F1259" s="448" t="s">
        <v>860</v>
      </c>
      <c r="G1259" s="448" t="s">
        <v>4460</v>
      </c>
      <c r="H1259" s="449">
        <v>2716.5</v>
      </c>
      <c r="I1259" s="448" t="s">
        <v>107</v>
      </c>
      <c r="J1259" s="448" t="s">
        <v>48</v>
      </c>
      <c r="K1259" s="451">
        <v>46273</v>
      </c>
      <c r="L1259" s="448" t="s">
        <v>143</v>
      </c>
      <c r="M1259" s="448" t="s">
        <v>3324</v>
      </c>
    </row>
    <row r="1260" spans="1:13" ht="84">
      <c r="A1260" s="448">
        <v>1259</v>
      </c>
      <c r="B1260" s="452" t="s">
        <v>4656</v>
      </c>
      <c r="C1260" s="452" t="s">
        <v>1724</v>
      </c>
      <c r="D1260" s="452" t="s">
        <v>4119</v>
      </c>
      <c r="E1260" s="448">
        <v>80</v>
      </c>
      <c r="F1260" s="448" t="s">
        <v>860</v>
      </c>
      <c r="G1260" s="448" t="s">
        <v>4460</v>
      </c>
      <c r="H1260" s="449">
        <v>1510.4</v>
      </c>
      <c r="I1260" s="448" t="s">
        <v>107</v>
      </c>
      <c r="J1260" s="448" t="s">
        <v>48</v>
      </c>
      <c r="K1260" s="451">
        <v>46273</v>
      </c>
      <c r="L1260" s="448" t="s">
        <v>143</v>
      </c>
      <c r="M1260" s="448" t="s">
        <v>3324</v>
      </c>
    </row>
    <row r="1261" spans="1:13" ht="84">
      <c r="A1261" s="448">
        <v>1260</v>
      </c>
      <c r="B1261" s="452" t="s">
        <v>4657</v>
      </c>
      <c r="C1261" s="452" t="s">
        <v>1724</v>
      </c>
      <c r="D1261" s="452" t="s">
        <v>4119</v>
      </c>
      <c r="E1261" s="448">
        <v>200</v>
      </c>
      <c r="F1261" s="448" t="s">
        <v>860</v>
      </c>
      <c r="G1261" s="448" t="s">
        <v>4460</v>
      </c>
      <c r="H1261" s="449">
        <v>4136</v>
      </c>
      <c r="I1261" s="448" t="s">
        <v>107</v>
      </c>
      <c r="J1261" s="448" t="s">
        <v>48</v>
      </c>
      <c r="K1261" s="451">
        <v>46273</v>
      </c>
      <c r="L1261" s="448" t="s">
        <v>143</v>
      </c>
      <c r="M1261" s="448" t="s">
        <v>3324</v>
      </c>
    </row>
    <row r="1262" spans="1:13" ht="84">
      <c r="A1262" s="448">
        <v>1261</v>
      </c>
      <c r="B1262" s="452" t="s">
        <v>4658</v>
      </c>
      <c r="C1262" s="452" t="s">
        <v>1724</v>
      </c>
      <c r="D1262" s="452" t="s">
        <v>4119</v>
      </c>
      <c r="E1262" s="448">
        <v>150</v>
      </c>
      <c r="F1262" s="448" t="s">
        <v>860</v>
      </c>
      <c r="G1262" s="448" t="s">
        <v>4460</v>
      </c>
      <c r="H1262" s="449">
        <v>3750</v>
      </c>
      <c r="I1262" s="448" t="s">
        <v>107</v>
      </c>
      <c r="J1262" s="448" t="s">
        <v>48</v>
      </c>
      <c r="K1262" s="451">
        <v>46273</v>
      </c>
      <c r="L1262" s="448" t="s">
        <v>143</v>
      </c>
      <c r="M1262" s="448" t="s">
        <v>3324</v>
      </c>
    </row>
    <row r="1263" spans="1:13" ht="84">
      <c r="A1263" s="448">
        <v>1262</v>
      </c>
      <c r="B1263" s="452" t="s">
        <v>4659</v>
      </c>
      <c r="C1263" s="452" t="s">
        <v>1724</v>
      </c>
      <c r="D1263" s="452" t="s">
        <v>4119</v>
      </c>
      <c r="E1263" s="448">
        <v>50</v>
      </c>
      <c r="F1263" s="448" t="s">
        <v>860</v>
      </c>
      <c r="G1263" s="448" t="s">
        <v>4460</v>
      </c>
      <c r="H1263" s="449">
        <v>525</v>
      </c>
      <c r="I1263" s="448" t="s">
        <v>107</v>
      </c>
      <c r="J1263" s="448" t="s">
        <v>48</v>
      </c>
      <c r="K1263" s="451">
        <v>46273</v>
      </c>
      <c r="L1263" s="448" t="s">
        <v>143</v>
      </c>
      <c r="M1263" s="448" t="s">
        <v>3324</v>
      </c>
    </row>
    <row r="1264" spans="1:13" ht="84">
      <c r="A1264" s="448">
        <v>1263</v>
      </c>
      <c r="B1264" s="452" t="s">
        <v>4660</v>
      </c>
      <c r="C1264" s="452" t="s">
        <v>1724</v>
      </c>
      <c r="D1264" s="452" t="s">
        <v>4119</v>
      </c>
      <c r="E1264" s="448">
        <v>50</v>
      </c>
      <c r="F1264" s="448" t="s">
        <v>860</v>
      </c>
      <c r="G1264" s="448" t="s">
        <v>4460</v>
      </c>
      <c r="H1264" s="449">
        <v>407.5</v>
      </c>
      <c r="I1264" s="448" t="s">
        <v>107</v>
      </c>
      <c r="J1264" s="448" t="s">
        <v>48</v>
      </c>
      <c r="K1264" s="451">
        <v>46273</v>
      </c>
      <c r="L1264" s="448" t="s">
        <v>143</v>
      </c>
      <c r="M1264" s="448" t="s">
        <v>3324</v>
      </c>
    </row>
    <row r="1265" spans="1:13" ht="84">
      <c r="A1265" s="448">
        <v>1264</v>
      </c>
      <c r="B1265" s="452" t="s">
        <v>4661</v>
      </c>
      <c r="C1265" s="452" t="s">
        <v>1724</v>
      </c>
      <c r="D1265" s="452" t="s">
        <v>4119</v>
      </c>
      <c r="E1265" s="448">
        <v>50</v>
      </c>
      <c r="F1265" s="448" t="s">
        <v>860</v>
      </c>
      <c r="G1265" s="448" t="s">
        <v>4460</v>
      </c>
      <c r="H1265" s="449">
        <v>341.5</v>
      </c>
      <c r="I1265" s="448" t="s">
        <v>107</v>
      </c>
      <c r="J1265" s="448" t="s">
        <v>48</v>
      </c>
      <c r="K1265" s="451">
        <v>46273</v>
      </c>
      <c r="L1265" s="448" t="s">
        <v>143</v>
      </c>
      <c r="M1265" s="448" t="s">
        <v>3324</v>
      </c>
    </row>
    <row r="1266" spans="1:13" ht="84">
      <c r="A1266" s="448">
        <v>1265</v>
      </c>
      <c r="B1266" s="452" t="s">
        <v>4662</v>
      </c>
      <c r="C1266" s="452" t="s">
        <v>1724</v>
      </c>
      <c r="D1266" s="452" t="s">
        <v>4119</v>
      </c>
      <c r="E1266" s="448">
        <v>50</v>
      </c>
      <c r="F1266" s="448" t="s">
        <v>860</v>
      </c>
      <c r="G1266" s="448" t="s">
        <v>4460</v>
      </c>
      <c r="H1266" s="449">
        <v>289.5</v>
      </c>
      <c r="I1266" s="448" t="s">
        <v>107</v>
      </c>
      <c r="J1266" s="448" t="s">
        <v>48</v>
      </c>
      <c r="K1266" s="451">
        <v>46273</v>
      </c>
      <c r="L1266" s="448" t="s">
        <v>143</v>
      </c>
      <c r="M1266" s="448" t="s">
        <v>3324</v>
      </c>
    </row>
    <row r="1267" spans="1:13" ht="84">
      <c r="A1267" s="448">
        <v>1266</v>
      </c>
      <c r="B1267" s="452" t="s">
        <v>4663</v>
      </c>
      <c r="C1267" s="452" t="s">
        <v>1724</v>
      </c>
      <c r="D1267" s="452" t="s">
        <v>4119</v>
      </c>
      <c r="E1267" s="448">
        <v>70</v>
      </c>
      <c r="F1267" s="448" t="s">
        <v>860</v>
      </c>
      <c r="G1267" s="448" t="s">
        <v>4460</v>
      </c>
      <c r="H1267" s="449">
        <v>4340</v>
      </c>
      <c r="I1267" s="448" t="s">
        <v>107</v>
      </c>
      <c r="J1267" s="448" t="s">
        <v>48</v>
      </c>
      <c r="K1267" s="451">
        <v>46273</v>
      </c>
      <c r="L1267" s="448" t="s">
        <v>143</v>
      </c>
      <c r="M1267" s="448" t="s">
        <v>3324</v>
      </c>
    </row>
    <row r="1268" spans="1:13" ht="84">
      <c r="A1268" s="448">
        <v>1267</v>
      </c>
      <c r="B1268" s="452" t="s">
        <v>4664</v>
      </c>
      <c r="C1268" s="452" t="s">
        <v>1724</v>
      </c>
      <c r="D1268" s="452" t="s">
        <v>4119</v>
      </c>
      <c r="E1268" s="448">
        <v>400</v>
      </c>
      <c r="F1268" s="448" t="s">
        <v>860</v>
      </c>
      <c r="G1268" s="448" t="s">
        <v>4460</v>
      </c>
      <c r="H1268" s="449">
        <v>4200</v>
      </c>
      <c r="I1268" s="448" t="s">
        <v>107</v>
      </c>
      <c r="J1268" s="448" t="s">
        <v>48</v>
      </c>
      <c r="K1268" s="451">
        <v>46273</v>
      </c>
      <c r="L1268" s="448" t="s">
        <v>143</v>
      </c>
      <c r="M1268" s="448" t="s">
        <v>3324</v>
      </c>
    </row>
    <row r="1269" spans="1:13" ht="84">
      <c r="A1269" s="448">
        <v>1268</v>
      </c>
      <c r="B1269" s="452" t="s">
        <v>4665</v>
      </c>
      <c r="C1269" s="452" t="s">
        <v>1724</v>
      </c>
      <c r="D1269" s="452" t="s">
        <v>4119</v>
      </c>
      <c r="E1269" s="448">
        <v>150</v>
      </c>
      <c r="F1269" s="448" t="s">
        <v>860</v>
      </c>
      <c r="G1269" s="448" t="s">
        <v>4460</v>
      </c>
      <c r="H1269" s="449">
        <v>10350</v>
      </c>
      <c r="I1269" s="448" t="s">
        <v>107</v>
      </c>
      <c r="J1269" s="448" t="s">
        <v>48</v>
      </c>
      <c r="K1269" s="451">
        <v>46273</v>
      </c>
      <c r="L1269" s="448" t="s">
        <v>143</v>
      </c>
      <c r="M1269" s="448" t="s">
        <v>3324</v>
      </c>
    </row>
    <row r="1270" spans="1:13" ht="84">
      <c r="A1270" s="448">
        <v>1269</v>
      </c>
      <c r="B1270" s="452" t="s">
        <v>4666</v>
      </c>
      <c r="C1270" s="452" t="s">
        <v>1724</v>
      </c>
      <c r="D1270" s="452" t="s">
        <v>4119</v>
      </c>
      <c r="E1270" s="448">
        <v>300</v>
      </c>
      <c r="F1270" s="448" t="s">
        <v>860</v>
      </c>
      <c r="G1270" s="448" t="s">
        <v>4460</v>
      </c>
      <c r="H1270" s="449">
        <v>16443</v>
      </c>
      <c r="I1270" s="448" t="s">
        <v>107</v>
      </c>
      <c r="J1270" s="448" t="s">
        <v>48</v>
      </c>
      <c r="K1270" s="451">
        <v>46273</v>
      </c>
      <c r="L1270" s="448" t="s">
        <v>143</v>
      </c>
      <c r="M1270" s="448" t="s">
        <v>3324</v>
      </c>
    </row>
    <row r="1271" spans="1:13" ht="84">
      <c r="A1271" s="448">
        <v>1270</v>
      </c>
      <c r="B1271" s="452" t="s">
        <v>4667</v>
      </c>
      <c r="C1271" s="452" t="s">
        <v>1724</v>
      </c>
      <c r="D1271" s="452" t="s">
        <v>4119</v>
      </c>
      <c r="E1271" s="448">
        <v>17000</v>
      </c>
      <c r="F1271" s="448" t="s">
        <v>860</v>
      </c>
      <c r="G1271" s="448" t="s">
        <v>4460</v>
      </c>
      <c r="H1271" s="449">
        <v>850</v>
      </c>
      <c r="I1271" s="448" t="s">
        <v>107</v>
      </c>
      <c r="J1271" s="448" t="s">
        <v>48</v>
      </c>
      <c r="K1271" s="451">
        <v>46273</v>
      </c>
      <c r="L1271" s="448" t="s">
        <v>143</v>
      </c>
      <c r="M1271" s="448" t="s">
        <v>3324</v>
      </c>
    </row>
    <row r="1272" spans="1:13" ht="84">
      <c r="A1272" s="448">
        <v>1271</v>
      </c>
      <c r="B1272" s="452" t="s">
        <v>4668</v>
      </c>
      <c r="C1272" s="452" t="s">
        <v>3321</v>
      </c>
      <c r="D1272" s="452" t="s">
        <v>3901</v>
      </c>
      <c r="E1272" s="448">
        <v>550</v>
      </c>
      <c r="F1272" s="448" t="s">
        <v>3573</v>
      </c>
      <c r="G1272" s="448" t="s">
        <v>4669</v>
      </c>
      <c r="H1272" s="449">
        <v>82500</v>
      </c>
      <c r="I1272" s="448" t="s">
        <v>107</v>
      </c>
      <c r="J1272" s="448" t="s">
        <v>48</v>
      </c>
      <c r="K1272" s="451">
        <v>46276</v>
      </c>
      <c r="L1272" s="448" t="s">
        <v>4670</v>
      </c>
      <c r="M1272" s="448" t="s">
        <v>3324</v>
      </c>
    </row>
    <row r="1273" spans="1:13" ht="84">
      <c r="A1273" s="448">
        <v>1272</v>
      </c>
      <c r="B1273" s="452" t="s">
        <v>4671</v>
      </c>
      <c r="C1273" s="452" t="s">
        <v>3321</v>
      </c>
      <c r="D1273" s="452" t="s">
        <v>3901</v>
      </c>
      <c r="E1273" s="452">
        <v>185</v>
      </c>
      <c r="F1273" s="452" t="s">
        <v>3573</v>
      </c>
      <c r="G1273" s="452" t="s">
        <v>4669</v>
      </c>
      <c r="H1273" s="453">
        <v>20350</v>
      </c>
      <c r="I1273" s="452" t="s">
        <v>107</v>
      </c>
      <c r="J1273" s="452" t="s">
        <v>48</v>
      </c>
      <c r="K1273" s="465">
        <v>46276</v>
      </c>
      <c r="L1273" s="452" t="s">
        <v>4670</v>
      </c>
      <c r="M1273" s="448" t="s">
        <v>3324</v>
      </c>
    </row>
    <row r="1274" spans="1:13" ht="154">
      <c r="A1274" s="448">
        <v>1273</v>
      </c>
      <c r="B1274" s="454" t="s">
        <v>4672</v>
      </c>
      <c r="C1274" s="454" t="s">
        <v>1724</v>
      </c>
      <c r="D1274" s="454" t="s">
        <v>3641</v>
      </c>
      <c r="E1274" s="454">
        <v>33600</v>
      </c>
      <c r="F1274" s="454" t="s">
        <v>860</v>
      </c>
      <c r="G1274" s="454" t="s">
        <v>4673</v>
      </c>
      <c r="H1274" s="455">
        <v>156576</v>
      </c>
      <c r="I1274" s="454" t="s">
        <v>107</v>
      </c>
      <c r="J1274" s="454" t="s">
        <v>48</v>
      </c>
      <c r="K1274" s="466">
        <v>46284</v>
      </c>
      <c r="L1274" s="454" t="s">
        <v>4674</v>
      </c>
      <c r="M1274" s="448" t="s">
        <v>3324</v>
      </c>
    </row>
    <row r="1275" spans="1:13" ht="56">
      <c r="A1275" s="448">
        <v>1274</v>
      </c>
      <c r="B1275" s="454" t="s">
        <v>4675</v>
      </c>
      <c r="C1275" s="452" t="s">
        <v>3321</v>
      </c>
      <c r="D1275" s="452" t="s">
        <v>3901</v>
      </c>
      <c r="E1275" s="454">
        <v>130</v>
      </c>
      <c r="F1275" s="454" t="s">
        <v>3573</v>
      </c>
      <c r="G1275" s="448" t="s">
        <v>4676</v>
      </c>
      <c r="H1275" s="455">
        <v>30616.3</v>
      </c>
      <c r="I1275" s="454" t="s">
        <v>107</v>
      </c>
      <c r="J1275" s="454" t="s">
        <v>48</v>
      </c>
      <c r="K1275" s="466">
        <v>46293</v>
      </c>
      <c r="L1275" s="454" t="s">
        <v>143</v>
      </c>
      <c r="M1275" s="448" t="s">
        <v>3324</v>
      </c>
    </row>
    <row r="1276" spans="1:13" ht="56">
      <c r="A1276" s="448">
        <v>1275</v>
      </c>
      <c r="B1276" s="454" t="s">
        <v>4677</v>
      </c>
      <c r="C1276" s="452" t="s">
        <v>3321</v>
      </c>
      <c r="D1276" s="452" t="s">
        <v>3901</v>
      </c>
      <c r="E1276" s="454">
        <v>120</v>
      </c>
      <c r="F1276" s="454" t="s">
        <v>3573</v>
      </c>
      <c r="G1276" s="448" t="s">
        <v>4676</v>
      </c>
      <c r="H1276" s="455">
        <v>27697.200000000001</v>
      </c>
      <c r="I1276" s="454" t="s">
        <v>107</v>
      </c>
      <c r="J1276" s="454" t="s">
        <v>48</v>
      </c>
      <c r="K1276" s="466">
        <v>46293</v>
      </c>
      <c r="L1276" s="454" t="s">
        <v>143</v>
      </c>
      <c r="M1276" s="448" t="s">
        <v>3324</v>
      </c>
    </row>
    <row r="1277" spans="1:13" ht="56">
      <c r="A1277" s="448">
        <v>1276</v>
      </c>
      <c r="B1277" s="454" t="s">
        <v>4678</v>
      </c>
      <c r="C1277" s="452" t="s">
        <v>3321</v>
      </c>
      <c r="D1277" s="452" t="s">
        <v>3901</v>
      </c>
      <c r="E1277" s="454">
        <v>500</v>
      </c>
      <c r="F1277" s="454" t="s">
        <v>3573</v>
      </c>
      <c r="G1277" s="448" t="s">
        <v>4676</v>
      </c>
      <c r="H1277" s="455">
        <v>111860</v>
      </c>
      <c r="I1277" s="454" t="s">
        <v>107</v>
      </c>
      <c r="J1277" s="454" t="s">
        <v>48</v>
      </c>
      <c r="K1277" s="466">
        <v>46293</v>
      </c>
      <c r="L1277" s="454" t="s">
        <v>143</v>
      </c>
      <c r="M1277" s="448" t="s">
        <v>3324</v>
      </c>
    </row>
    <row r="1278" spans="1:13" ht="56">
      <c r="A1278" s="448">
        <v>1277</v>
      </c>
      <c r="B1278" s="454" t="s">
        <v>4679</v>
      </c>
      <c r="C1278" s="452" t="s">
        <v>3321</v>
      </c>
      <c r="D1278" s="452" t="s">
        <v>3901</v>
      </c>
      <c r="E1278" s="454">
        <v>80</v>
      </c>
      <c r="F1278" s="454" t="s">
        <v>3573</v>
      </c>
      <c r="G1278" s="448" t="s">
        <v>4676</v>
      </c>
      <c r="H1278" s="455">
        <v>18070.400000000001</v>
      </c>
      <c r="I1278" s="454" t="s">
        <v>107</v>
      </c>
      <c r="J1278" s="454" t="s">
        <v>48</v>
      </c>
      <c r="K1278" s="466">
        <v>46293</v>
      </c>
      <c r="L1278" s="454" t="s">
        <v>143</v>
      </c>
      <c r="M1278" s="448" t="s">
        <v>3324</v>
      </c>
    </row>
    <row r="1279" spans="1:13" ht="56">
      <c r="A1279" s="448">
        <v>1278</v>
      </c>
      <c r="B1279" s="454" t="s">
        <v>4680</v>
      </c>
      <c r="C1279" s="452" t="s">
        <v>3321</v>
      </c>
      <c r="D1279" s="452" t="s">
        <v>3901</v>
      </c>
      <c r="E1279" s="454">
        <v>200</v>
      </c>
      <c r="F1279" s="454" t="s">
        <v>3573</v>
      </c>
      <c r="G1279" s="448" t="s">
        <v>4676</v>
      </c>
      <c r="H1279" s="455">
        <v>23790</v>
      </c>
      <c r="I1279" s="454" t="s">
        <v>107</v>
      </c>
      <c r="J1279" s="454" t="s">
        <v>48</v>
      </c>
      <c r="K1279" s="466">
        <v>46293</v>
      </c>
      <c r="L1279" s="454" t="s">
        <v>143</v>
      </c>
      <c r="M1279" s="448" t="s">
        <v>3324</v>
      </c>
    </row>
    <row r="1280" spans="1:13" ht="56">
      <c r="A1280" s="448">
        <v>1279</v>
      </c>
      <c r="B1280" s="454" t="s">
        <v>4681</v>
      </c>
      <c r="C1280" s="452" t="s">
        <v>3321</v>
      </c>
      <c r="D1280" s="452" t="s">
        <v>3901</v>
      </c>
      <c r="E1280" s="454">
        <v>250</v>
      </c>
      <c r="F1280" s="454" t="s">
        <v>3573</v>
      </c>
      <c r="G1280" s="448" t="s">
        <v>4676</v>
      </c>
      <c r="H1280" s="455">
        <v>50847.5</v>
      </c>
      <c r="I1280" s="454" t="s">
        <v>107</v>
      </c>
      <c r="J1280" s="454" t="s">
        <v>48</v>
      </c>
      <c r="K1280" s="466">
        <v>46293</v>
      </c>
      <c r="L1280" s="454" t="s">
        <v>143</v>
      </c>
      <c r="M1280" s="448" t="s">
        <v>3324</v>
      </c>
    </row>
    <row r="1281" spans="1:13" ht="56">
      <c r="A1281" s="448">
        <v>1280</v>
      </c>
      <c r="B1281" s="454" t="s">
        <v>4682</v>
      </c>
      <c r="C1281" s="452" t="s">
        <v>3321</v>
      </c>
      <c r="D1281" s="452" t="s">
        <v>3901</v>
      </c>
      <c r="E1281" s="454">
        <v>500</v>
      </c>
      <c r="F1281" s="454" t="s">
        <v>3573</v>
      </c>
      <c r="G1281" s="448" t="s">
        <v>4676</v>
      </c>
      <c r="H1281" s="455">
        <v>50850</v>
      </c>
      <c r="I1281" s="454" t="s">
        <v>107</v>
      </c>
      <c r="J1281" s="454" t="s">
        <v>48</v>
      </c>
      <c r="K1281" s="466">
        <v>46293</v>
      </c>
      <c r="L1281" s="454" t="s">
        <v>143</v>
      </c>
      <c r="M1281" s="448" t="s">
        <v>3324</v>
      </c>
    </row>
    <row r="1282" spans="1:13" ht="56">
      <c r="A1282" s="448">
        <v>1281</v>
      </c>
      <c r="B1282" s="454" t="s">
        <v>4683</v>
      </c>
      <c r="C1282" s="452" t="s">
        <v>3321</v>
      </c>
      <c r="D1282" s="452" t="s">
        <v>3901</v>
      </c>
      <c r="E1282" s="454">
        <v>300</v>
      </c>
      <c r="F1282" s="454" t="s">
        <v>3573</v>
      </c>
      <c r="G1282" s="448" t="s">
        <v>4676</v>
      </c>
      <c r="H1282" s="455">
        <v>32442</v>
      </c>
      <c r="I1282" s="454" t="s">
        <v>107</v>
      </c>
      <c r="J1282" s="454" t="s">
        <v>48</v>
      </c>
      <c r="K1282" s="466">
        <v>46293</v>
      </c>
      <c r="L1282" s="454" t="s">
        <v>143</v>
      </c>
      <c r="M1282" s="448" t="s">
        <v>3324</v>
      </c>
    </row>
    <row r="1283" spans="1:13" ht="56">
      <c r="A1283" s="448">
        <v>1282</v>
      </c>
      <c r="B1283" s="454" t="s">
        <v>4684</v>
      </c>
      <c r="C1283" s="452" t="s">
        <v>3321</v>
      </c>
      <c r="D1283" s="452" t="s">
        <v>3901</v>
      </c>
      <c r="E1283" s="454">
        <v>2500</v>
      </c>
      <c r="F1283" s="454" t="s">
        <v>3573</v>
      </c>
      <c r="G1283" s="448" t="s">
        <v>4676</v>
      </c>
      <c r="H1283" s="455">
        <v>270350</v>
      </c>
      <c r="I1283" s="454" t="s">
        <v>107</v>
      </c>
      <c r="J1283" s="454" t="s">
        <v>48</v>
      </c>
      <c r="K1283" s="466">
        <v>46293</v>
      </c>
      <c r="L1283" s="454" t="s">
        <v>143</v>
      </c>
      <c r="M1283" s="448" t="s">
        <v>3324</v>
      </c>
    </row>
    <row r="1284" spans="1:13" ht="56">
      <c r="A1284" s="448">
        <v>1283</v>
      </c>
      <c r="B1284" s="454" t="s">
        <v>4685</v>
      </c>
      <c r="C1284" s="452" t="s">
        <v>3321</v>
      </c>
      <c r="D1284" s="452" t="s">
        <v>3901</v>
      </c>
      <c r="E1284" s="454">
        <v>800</v>
      </c>
      <c r="F1284" s="454" t="s">
        <v>3573</v>
      </c>
      <c r="G1284" s="448" t="s">
        <v>4676</v>
      </c>
      <c r="H1284" s="455">
        <v>86512</v>
      </c>
      <c r="I1284" s="454" t="s">
        <v>107</v>
      </c>
      <c r="J1284" s="454" t="s">
        <v>48</v>
      </c>
      <c r="K1284" s="466">
        <v>46293</v>
      </c>
      <c r="L1284" s="454" t="s">
        <v>143</v>
      </c>
      <c r="M1284" s="448" t="s">
        <v>3324</v>
      </c>
    </row>
    <row r="1285" spans="1:13" ht="56">
      <c r="A1285" s="448">
        <v>1284</v>
      </c>
      <c r="B1285" s="454" t="s">
        <v>4686</v>
      </c>
      <c r="C1285" s="452" t="s">
        <v>3321</v>
      </c>
      <c r="D1285" s="452" t="s">
        <v>3901</v>
      </c>
      <c r="E1285" s="454">
        <v>1600</v>
      </c>
      <c r="F1285" s="454" t="s">
        <v>3573</v>
      </c>
      <c r="G1285" s="448" t="s">
        <v>4676</v>
      </c>
      <c r="H1285" s="455">
        <v>171280</v>
      </c>
      <c r="I1285" s="454" t="s">
        <v>107</v>
      </c>
      <c r="J1285" s="454" t="s">
        <v>48</v>
      </c>
      <c r="K1285" s="466">
        <v>46293</v>
      </c>
      <c r="L1285" s="454" t="s">
        <v>143</v>
      </c>
      <c r="M1285" s="448" t="s">
        <v>3324</v>
      </c>
    </row>
    <row r="1286" spans="1:13" ht="56">
      <c r="A1286" s="448">
        <v>1285</v>
      </c>
      <c r="B1286" s="454" t="s">
        <v>4687</v>
      </c>
      <c r="C1286" s="452" t="s">
        <v>3321</v>
      </c>
      <c r="D1286" s="452" t="s">
        <v>3901</v>
      </c>
      <c r="E1286" s="454">
        <v>100</v>
      </c>
      <c r="F1286" s="454" t="s">
        <v>3573</v>
      </c>
      <c r="G1286" s="448" t="s">
        <v>4676</v>
      </c>
      <c r="H1286" s="455">
        <v>10386</v>
      </c>
      <c r="I1286" s="454" t="s">
        <v>107</v>
      </c>
      <c r="J1286" s="454" t="s">
        <v>48</v>
      </c>
      <c r="K1286" s="466">
        <v>46293</v>
      </c>
      <c r="L1286" s="454" t="s">
        <v>143</v>
      </c>
      <c r="M1286" s="448" t="s">
        <v>3324</v>
      </c>
    </row>
    <row r="1287" spans="1:13" ht="56">
      <c r="A1287" s="448">
        <v>1286</v>
      </c>
      <c r="B1287" s="454" t="s">
        <v>4688</v>
      </c>
      <c r="C1287" s="452" t="s">
        <v>3321</v>
      </c>
      <c r="D1287" s="452" t="s">
        <v>3901</v>
      </c>
      <c r="E1287" s="454">
        <v>15</v>
      </c>
      <c r="F1287" s="454" t="s">
        <v>3573</v>
      </c>
      <c r="G1287" s="448" t="s">
        <v>4676</v>
      </c>
      <c r="H1287" s="455">
        <v>2837.1</v>
      </c>
      <c r="I1287" s="454" t="s">
        <v>107</v>
      </c>
      <c r="J1287" s="454" t="s">
        <v>48</v>
      </c>
      <c r="K1287" s="466">
        <v>46293</v>
      </c>
      <c r="L1287" s="454" t="s">
        <v>143</v>
      </c>
      <c r="M1287" s="448" t="s">
        <v>3324</v>
      </c>
    </row>
    <row r="1288" spans="1:13" ht="56">
      <c r="A1288" s="448">
        <v>1287</v>
      </c>
      <c r="B1288" s="454" t="s">
        <v>4689</v>
      </c>
      <c r="C1288" s="452" t="s">
        <v>3321</v>
      </c>
      <c r="D1288" s="452" t="s">
        <v>3901</v>
      </c>
      <c r="E1288" s="454">
        <v>250</v>
      </c>
      <c r="F1288" s="454" t="s">
        <v>3573</v>
      </c>
      <c r="G1288" s="448" t="s">
        <v>4676</v>
      </c>
      <c r="H1288" s="455">
        <v>25450</v>
      </c>
      <c r="I1288" s="454" t="s">
        <v>107</v>
      </c>
      <c r="J1288" s="454" t="s">
        <v>48</v>
      </c>
      <c r="K1288" s="466">
        <v>46293</v>
      </c>
      <c r="L1288" s="454" t="s">
        <v>143</v>
      </c>
      <c r="M1288" s="448" t="s">
        <v>3324</v>
      </c>
    </row>
    <row r="1289" spans="1:13" ht="56">
      <c r="A1289" s="448">
        <v>1288</v>
      </c>
      <c r="B1289" s="454" t="s">
        <v>4690</v>
      </c>
      <c r="C1289" s="452" t="s">
        <v>3321</v>
      </c>
      <c r="D1289" s="452" t="s">
        <v>3901</v>
      </c>
      <c r="E1289" s="454">
        <v>40</v>
      </c>
      <c r="F1289" s="454" t="s">
        <v>3573</v>
      </c>
      <c r="G1289" s="448" t="s">
        <v>4676</v>
      </c>
      <c r="H1289" s="455">
        <v>8785.2000000000007</v>
      </c>
      <c r="I1289" s="454" t="s">
        <v>107</v>
      </c>
      <c r="J1289" s="454" t="s">
        <v>48</v>
      </c>
      <c r="K1289" s="466">
        <v>46293</v>
      </c>
      <c r="L1289" s="454" t="s">
        <v>143</v>
      </c>
      <c r="M1289" s="448" t="s">
        <v>3324</v>
      </c>
    </row>
    <row r="1290" spans="1:13" ht="56">
      <c r="A1290" s="448">
        <v>1289</v>
      </c>
      <c r="B1290" s="454" t="s">
        <v>4691</v>
      </c>
      <c r="C1290" s="452" t="s">
        <v>3321</v>
      </c>
      <c r="D1290" s="452" t="s">
        <v>3901</v>
      </c>
      <c r="E1290" s="454">
        <v>60</v>
      </c>
      <c r="F1290" s="454" t="s">
        <v>3573</v>
      </c>
      <c r="G1290" s="448" t="s">
        <v>4676</v>
      </c>
      <c r="H1290" s="455">
        <v>6423</v>
      </c>
      <c r="I1290" s="454" t="s">
        <v>107</v>
      </c>
      <c r="J1290" s="454" t="s">
        <v>48</v>
      </c>
      <c r="K1290" s="466">
        <v>46293</v>
      </c>
      <c r="L1290" s="454" t="s">
        <v>143</v>
      </c>
      <c r="M1290" s="448" t="s">
        <v>3324</v>
      </c>
    </row>
    <row r="1291" spans="1:13" ht="56">
      <c r="A1291" s="448">
        <v>1290</v>
      </c>
      <c r="B1291" s="454" t="s">
        <v>4692</v>
      </c>
      <c r="C1291" s="452" t="s">
        <v>3321</v>
      </c>
      <c r="D1291" s="452" t="s">
        <v>3901</v>
      </c>
      <c r="E1291" s="454">
        <v>180</v>
      </c>
      <c r="F1291" s="454" t="s">
        <v>3573</v>
      </c>
      <c r="G1291" s="448" t="s">
        <v>4676</v>
      </c>
      <c r="H1291" s="455">
        <v>19269</v>
      </c>
      <c r="I1291" s="454" t="s">
        <v>107</v>
      </c>
      <c r="J1291" s="454" t="s">
        <v>48</v>
      </c>
      <c r="K1291" s="466">
        <v>46293</v>
      </c>
      <c r="L1291" s="454" t="s">
        <v>143</v>
      </c>
      <c r="M1291" s="448" t="s">
        <v>3324</v>
      </c>
    </row>
    <row r="1292" spans="1:13" ht="56">
      <c r="A1292" s="448">
        <v>1291</v>
      </c>
      <c r="B1292" s="454" t="s">
        <v>4693</v>
      </c>
      <c r="C1292" s="452" t="s">
        <v>3321</v>
      </c>
      <c r="D1292" s="452" t="s">
        <v>3901</v>
      </c>
      <c r="E1292" s="454">
        <v>20</v>
      </c>
      <c r="F1292" s="454" t="s">
        <v>3573</v>
      </c>
      <c r="G1292" s="448" t="s">
        <v>4676</v>
      </c>
      <c r="H1292" s="455">
        <v>3331.3999999999996</v>
      </c>
      <c r="I1292" s="454" t="s">
        <v>107</v>
      </c>
      <c r="J1292" s="454" t="s">
        <v>48</v>
      </c>
      <c r="K1292" s="466">
        <v>46293</v>
      </c>
      <c r="L1292" s="454" t="s">
        <v>143</v>
      </c>
      <c r="M1292" s="448" t="s">
        <v>3324</v>
      </c>
    </row>
    <row r="1293" spans="1:13" ht="56">
      <c r="A1293" s="448">
        <v>1292</v>
      </c>
      <c r="B1293" s="454" t="s">
        <v>4694</v>
      </c>
      <c r="C1293" s="452" t="s">
        <v>3321</v>
      </c>
      <c r="D1293" s="452" t="s">
        <v>3901</v>
      </c>
      <c r="E1293" s="454">
        <v>2600</v>
      </c>
      <c r="F1293" s="454" t="s">
        <v>3573</v>
      </c>
      <c r="G1293" s="448" t="s">
        <v>4676</v>
      </c>
      <c r="H1293" s="455">
        <v>281164</v>
      </c>
      <c r="I1293" s="454" t="s">
        <v>107</v>
      </c>
      <c r="J1293" s="454" t="s">
        <v>48</v>
      </c>
      <c r="K1293" s="466">
        <v>46293</v>
      </c>
      <c r="L1293" s="454" t="s">
        <v>143</v>
      </c>
      <c r="M1293" s="448" t="s">
        <v>3324</v>
      </c>
    </row>
    <row r="1294" spans="1:13" ht="56">
      <c r="A1294" s="448">
        <v>1293</v>
      </c>
      <c r="B1294" s="454" t="s">
        <v>4695</v>
      </c>
      <c r="C1294" s="452" t="s">
        <v>3321</v>
      </c>
      <c r="D1294" s="452" t="s">
        <v>3901</v>
      </c>
      <c r="E1294" s="454">
        <v>600</v>
      </c>
      <c r="F1294" s="454" t="s">
        <v>3573</v>
      </c>
      <c r="G1294" s="448" t="s">
        <v>4676</v>
      </c>
      <c r="H1294" s="455">
        <v>144174</v>
      </c>
      <c r="I1294" s="454" t="s">
        <v>107</v>
      </c>
      <c r="J1294" s="454" t="s">
        <v>48</v>
      </c>
      <c r="K1294" s="466">
        <v>46293</v>
      </c>
      <c r="L1294" s="454" t="s">
        <v>143</v>
      </c>
      <c r="M1294" s="448" t="s">
        <v>3324</v>
      </c>
    </row>
    <row r="1295" spans="1:13" ht="56">
      <c r="A1295" s="448">
        <v>1294</v>
      </c>
      <c r="B1295" s="454" t="s">
        <v>4696</v>
      </c>
      <c r="C1295" s="452" t="s">
        <v>3321</v>
      </c>
      <c r="D1295" s="452" t="s">
        <v>3901</v>
      </c>
      <c r="E1295" s="454">
        <v>400</v>
      </c>
      <c r="F1295" s="454" t="s">
        <v>3573</v>
      </c>
      <c r="G1295" s="448" t="s">
        <v>4676</v>
      </c>
      <c r="H1295" s="455">
        <v>40720</v>
      </c>
      <c r="I1295" s="454" t="s">
        <v>107</v>
      </c>
      <c r="J1295" s="454" t="s">
        <v>48</v>
      </c>
      <c r="K1295" s="466">
        <v>46293</v>
      </c>
      <c r="L1295" s="454" t="s">
        <v>143</v>
      </c>
      <c r="M1295" s="448" t="s">
        <v>3324</v>
      </c>
    </row>
    <row r="1296" spans="1:13" ht="56">
      <c r="A1296" s="448">
        <v>1295</v>
      </c>
      <c r="B1296" s="454" t="s">
        <v>4697</v>
      </c>
      <c r="C1296" s="452" t="s">
        <v>3321</v>
      </c>
      <c r="D1296" s="452" t="s">
        <v>3901</v>
      </c>
      <c r="E1296" s="454">
        <v>2000</v>
      </c>
      <c r="F1296" s="454" t="s">
        <v>3573</v>
      </c>
      <c r="G1296" s="448" t="s">
        <v>4676</v>
      </c>
      <c r="H1296" s="455">
        <v>211940</v>
      </c>
      <c r="I1296" s="454" t="s">
        <v>107</v>
      </c>
      <c r="J1296" s="454" t="s">
        <v>48</v>
      </c>
      <c r="K1296" s="466">
        <v>46293</v>
      </c>
      <c r="L1296" s="454" t="s">
        <v>143</v>
      </c>
      <c r="M1296" s="448" t="s">
        <v>3324</v>
      </c>
    </row>
    <row r="1297" spans="1:13" ht="56">
      <c r="A1297" s="448">
        <v>1296</v>
      </c>
      <c r="B1297" s="454" t="s">
        <v>4698</v>
      </c>
      <c r="C1297" s="452" t="s">
        <v>3321</v>
      </c>
      <c r="D1297" s="452" t="s">
        <v>3901</v>
      </c>
      <c r="E1297" s="454">
        <v>1000</v>
      </c>
      <c r="F1297" s="454" t="s">
        <v>3573</v>
      </c>
      <c r="G1297" s="448" t="s">
        <v>4676</v>
      </c>
      <c r="H1297" s="455">
        <v>186580</v>
      </c>
      <c r="I1297" s="454" t="s">
        <v>107</v>
      </c>
      <c r="J1297" s="454" t="s">
        <v>48</v>
      </c>
      <c r="K1297" s="466">
        <v>46293</v>
      </c>
      <c r="L1297" s="454" t="s">
        <v>143</v>
      </c>
      <c r="M1297" s="448" t="s">
        <v>3324</v>
      </c>
    </row>
    <row r="1298" spans="1:13" ht="56">
      <c r="A1298" s="448">
        <v>1297</v>
      </c>
      <c r="B1298" s="454" t="s">
        <v>4699</v>
      </c>
      <c r="C1298" s="452" t="s">
        <v>3321</v>
      </c>
      <c r="D1298" s="452" t="s">
        <v>3901</v>
      </c>
      <c r="E1298" s="454">
        <v>350</v>
      </c>
      <c r="F1298" s="454" t="s">
        <v>3573</v>
      </c>
      <c r="G1298" s="448" t="s">
        <v>4676</v>
      </c>
      <c r="H1298" s="455">
        <v>32308.5</v>
      </c>
      <c r="I1298" s="454" t="s">
        <v>107</v>
      </c>
      <c r="J1298" s="454" t="s">
        <v>48</v>
      </c>
      <c r="K1298" s="466">
        <v>46293</v>
      </c>
      <c r="L1298" s="454" t="s">
        <v>143</v>
      </c>
      <c r="M1298" s="448" t="s">
        <v>3324</v>
      </c>
    </row>
    <row r="1299" spans="1:13" ht="56">
      <c r="A1299" s="448">
        <v>1298</v>
      </c>
      <c r="B1299" s="454" t="s">
        <v>4700</v>
      </c>
      <c r="C1299" s="452" t="s">
        <v>3321</v>
      </c>
      <c r="D1299" s="452" t="s">
        <v>3901</v>
      </c>
      <c r="E1299" s="454">
        <v>850</v>
      </c>
      <c r="F1299" s="454" t="s">
        <v>3573</v>
      </c>
      <c r="G1299" s="448" t="s">
        <v>4676</v>
      </c>
      <c r="H1299" s="455">
        <v>80070</v>
      </c>
      <c r="I1299" s="454" t="s">
        <v>107</v>
      </c>
      <c r="J1299" s="454" t="s">
        <v>48</v>
      </c>
      <c r="K1299" s="466">
        <v>46293</v>
      </c>
      <c r="L1299" s="454" t="s">
        <v>143</v>
      </c>
      <c r="M1299" s="448" t="s">
        <v>3324</v>
      </c>
    </row>
    <row r="1300" spans="1:13" ht="56">
      <c r="A1300" s="448">
        <v>1299</v>
      </c>
      <c r="B1300" s="454" t="s">
        <v>4701</v>
      </c>
      <c r="C1300" s="452" t="s">
        <v>3321</v>
      </c>
      <c r="D1300" s="452" t="s">
        <v>3901</v>
      </c>
      <c r="E1300" s="454">
        <v>80</v>
      </c>
      <c r="F1300" s="454" t="s">
        <v>3573</v>
      </c>
      <c r="G1300" s="448" t="s">
        <v>4676</v>
      </c>
      <c r="H1300" s="455">
        <v>16914.400000000001</v>
      </c>
      <c r="I1300" s="454" t="s">
        <v>107</v>
      </c>
      <c r="J1300" s="454" t="s">
        <v>48</v>
      </c>
      <c r="K1300" s="466">
        <v>46293</v>
      </c>
      <c r="L1300" s="454" t="s">
        <v>143</v>
      </c>
      <c r="M1300" s="448" t="s">
        <v>3324</v>
      </c>
    </row>
    <row r="1301" spans="1:13" ht="56">
      <c r="A1301" s="448">
        <v>1300</v>
      </c>
      <c r="B1301" s="454" t="s">
        <v>4702</v>
      </c>
      <c r="C1301" s="452" t="s">
        <v>3321</v>
      </c>
      <c r="D1301" s="452" t="s">
        <v>3901</v>
      </c>
      <c r="E1301" s="454">
        <v>2000</v>
      </c>
      <c r="F1301" s="454" t="s">
        <v>3573</v>
      </c>
      <c r="G1301" s="448" t="s">
        <v>4676</v>
      </c>
      <c r="H1301" s="455">
        <v>199540</v>
      </c>
      <c r="I1301" s="454" t="s">
        <v>107</v>
      </c>
      <c r="J1301" s="454" t="s">
        <v>48</v>
      </c>
      <c r="K1301" s="466">
        <v>46293</v>
      </c>
      <c r="L1301" s="454" t="s">
        <v>143</v>
      </c>
      <c r="M1301" s="448" t="s">
        <v>3324</v>
      </c>
    </row>
    <row r="1302" spans="1:13" ht="56">
      <c r="A1302" s="448">
        <v>1301</v>
      </c>
      <c r="B1302" s="454" t="s">
        <v>4703</v>
      </c>
      <c r="C1302" s="452" t="s">
        <v>3321</v>
      </c>
      <c r="D1302" s="454" t="s">
        <v>3483</v>
      </c>
      <c r="E1302" s="454">
        <v>13</v>
      </c>
      <c r="F1302" s="454" t="s">
        <v>860</v>
      </c>
      <c r="G1302" s="454" t="s">
        <v>4704</v>
      </c>
      <c r="H1302" s="455">
        <v>4041.5</v>
      </c>
      <c r="I1302" s="454" t="s">
        <v>107</v>
      </c>
      <c r="J1302" s="454" t="s">
        <v>48</v>
      </c>
      <c r="K1302" s="466">
        <v>46295</v>
      </c>
      <c r="L1302" s="454" t="s">
        <v>143</v>
      </c>
      <c r="M1302" s="448" t="s">
        <v>3324</v>
      </c>
    </row>
    <row r="1303" spans="1:13" ht="28">
      <c r="A1303" s="448">
        <v>1302</v>
      </c>
      <c r="B1303" s="454" t="s">
        <v>4705</v>
      </c>
      <c r="C1303" s="454" t="s">
        <v>1724</v>
      </c>
      <c r="D1303" s="454" t="s">
        <v>3499</v>
      </c>
      <c r="E1303" s="454">
        <v>5</v>
      </c>
      <c r="F1303" s="454" t="s">
        <v>571</v>
      </c>
      <c r="G1303" s="454" t="s">
        <v>4706</v>
      </c>
      <c r="H1303" s="455">
        <v>202.25</v>
      </c>
      <c r="I1303" s="454" t="s">
        <v>107</v>
      </c>
      <c r="J1303" s="454" t="s">
        <v>68</v>
      </c>
      <c r="K1303" s="466">
        <v>46296</v>
      </c>
      <c r="L1303" s="454" t="s">
        <v>143</v>
      </c>
      <c r="M1303" s="448" t="s">
        <v>3324</v>
      </c>
    </row>
    <row r="1304" spans="1:13" ht="28">
      <c r="A1304" s="448">
        <v>1303</v>
      </c>
      <c r="B1304" s="454" t="s">
        <v>4707</v>
      </c>
      <c r="C1304" s="454" t="s">
        <v>1724</v>
      </c>
      <c r="D1304" s="454" t="s">
        <v>3499</v>
      </c>
      <c r="E1304" s="454">
        <v>1000</v>
      </c>
      <c r="F1304" s="454" t="s">
        <v>4708</v>
      </c>
      <c r="G1304" s="454" t="s">
        <v>4706</v>
      </c>
      <c r="H1304" s="455">
        <v>3580</v>
      </c>
      <c r="I1304" s="454" t="s">
        <v>107</v>
      </c>
      <c r="J1304" s="454" t="s">
        <v>68</v>
      </c>
      <c r="K1304" s="466">
        <v>46296</v>
      </c>
      <c r="L1304" s="454" t="s">
        <v>143</v>
      </c>
      <c r="M1304" s="448" t="s">
        <v>3324</v>
      </c>
    </row>
    <row r="1305" spans="1:13" ht="28">
      <c r="A1305" s="448">
        <v>1304</v>
      </c>
      <c r="B1305" s="454" t="s">
        <v>4709</v>
      </c>
      <c r="C1305" s="454" t="s">
        <v>1724</v>
      </c>
      <c r="D1305" s="454" t="s">
        <v>3499</v>
      </c>
      <c r="E1305" s="454">
        <v>12</v>
      </c>
      <c r="F1305" s="454" t="s">
        <v>4708</v>
      </c>
      <c r="G1305" s="454" t="s">
        <v>4706</v>
      </c>
      <c r="H1305" s="455">
        <v>230.64</v>
      </c>
      <c r="I1305" s="454" t="s">
        <v>107</v>
      </c>
      <c r="J1305" s="454" t="s">
        <v>68</v>
      </c>
      <c r="K1305" s="466">
        <v>46296</v>
      </c>
      <c r="L1305" s="454" t="s">
        <v>143</v>
      </c>
      <c r="M1305" s="448" t="s">
        <v>3324</v>
      </c>
    </row>
    <row r="1306" spans="1:13" ht="28">
      <c r="A1306" s="448">
        <v>1305</v>
      </c>
      <c r="B1306" s="454" t="s">
        <v>4710</v>
      </c>
      <c r="C1306" s="454" t="s">
        <v>1724</v>
      </c>
      <c r="D1306" s="454" t="s">
        <v>3499</v>
      </c>
      <c r="E1306" s="454">
        <v>10</v>
      </c>
      <c r="F1306" s="454" t="s">
        <v>4708</v>
      </c>
      <c r="G1306" s="454" t="s">
        <v>4706</v>
      </c>
      <c r="H1306" s="455">
        <v>117.2</v>
      </c>
      <c r="I1306" s="454" t="s">
        <v>107</v>
      </c>
      <c r="J1306" s="454" t="s">
        <v>68</v>
      </c>
      <c r="K1306" s="466">
        <v>46296</v>
      </c>
      <c r="L1306" s="454" t="s">
        <v>143</v>
      </c>
      <c r="M1306" s="448" t="s">
        <v>3324</v>
      </c>
    </row>
    <row r="1307" spans="1:13" ht="28">
      <c r="A1307" s="448">
        <v>1306</v>
      </c>
      <c r="B1307" s="454" t="s">
        <v>4711</v>
      </c>
      <c r="C1307" s="454" t="s">
        <v>1724</v>
      </c>
      <c r="D1307" s="454" t="s">
        <v>3499</v>
      </c>
      <c r="E1307" s="454">
        <v>10</v>
      </c>
      <c r="F1307" s="454" t="s">
        <v>4708</v>
      </c>
      <c r="G1307" s="454" t="s">
        <v>4706</v>
      </c>
      <c r="H1307" s="455">
        <v>67.699999999999989</v>
      </c>
      <c r="I1307" s="454" t="s">
        <v>107</v>
      </c>
      <c r="J1307" s="454" t="s">
        <v>68</v>
      </c>
      <c r="K1307" s="466">
        <v>46296</v>
      </c>
      <c r="L1307" s="454" t="s">
        <v>143</v>
      </c>
      <c r="M1307" s="448" t="s">
        <v>3324</v>
      </c>
    </row>
    <row r="1308" spans="1:13" ht="28">
      <c r="A1308" s="448">
        <v>1307</v>
      </c>
      <c r="B1308" s="454" t="s">
        <v>4712</v>
      </c>
      <c r="C1308" s="454" t="s">
        <v>1724</v>
      </c>
      <c r="D1308" s="454" t="s">
        <v>3499</v>
      </c>
      <c r="E1308" s="454">
        <v>2</v>
      </c>
      <c r="F1308" s="454" t="s">
        <v>4713</v>
      </c>
      <c r="G1308" s="454" t="s">
        <v>4706</v>
      </c>
      <c r="H1308" s="455">
        <v>105.54</v>
      </c>
      <c r="I1308" s="454" t="s">
        <v>107</v>
      </c>
      <c r="J1308" s="454" t="s">
        <v>68</v>
      </c>
      <c r="K1308" s="466">
        <v>46296</v>
      </c>
      <c r="L1308" s="454" t="s">
        <v>143</v>
      </c>
      <c r="M1308" s="448" t="s">
        <v>3324</v>
      </c>
    </row>
    <row r="1309" spans="1:13" ht="28">
      <c r="A1309" s="448">
        <v>1308</v>
      </c>
      <c r="B1309" s="454" t="s">
        <v>4714</v>
      </c>
      <c r="C1309" s="454" t="s">
        <v>1724</v>
      </c>
      <c r="D1309" s="454" t="s">
        <v>3499</v>
      </c>
      <c r="E1309" s="454">
        <v>10</v>
      </c>
      <c r="F1309" s="454" t="s">
        <v>4713</v>
      </c>
      <c r="G1309" s="454" t="s">
        <v>4706</v>
      </c>
      <c r="H1309" s="455">
        <v>831.3</v>
      </c>
      <c r="I1309" s="454" t="s">
        <v>107</v>
      </c>
      <c r="J1309" s="454" t="s">
        <v>68</v>
      </c>
      <c r="K1309" s="466">
        <v>46296</v>
      </c>
      <c r="L1309" s="454" t="s">
        <v>143</v>
      </c>
      <c r="M1309" s="448" t="s">
        <v>3324</v>
      </c>
    </row>
    <row r="1310" spans="1:13" ht="28">
      <c r="A1310" s="448">
        <v>1309</v>
      </c>
      <c r="B1310" s="454" t="s">
        <v>4715</v>
      </c>
      <c r="C1310" s="454" t="s">
        <v>1724</v>
      </c>
      <c r="D1310" s="454" t="s">
        <v>3499</v>
      </c>
      <c r="E1310" s="454">
        <v>10</v>
      </c>
      <c r="F1310" s="454" t="s">
        <v>571</v>
      </c>
      <c r="G1310" s="454" t="s">
        <v>4706</v>
      </c>
      <c r="H1310" s="455">
        <v>112</v>
      </c>
      <c r="I1310" s="454" t="s">
        <v>107</v>
      </c>
      <c r="J1310" s="454" t="s">
        <v>68</v>
      </c>
      <c r="K1310" s="466">
        <v>46296</v>
      </c>
      <c r="L1310" s="454" t="s">
        <v>143</v>
      </c>
      <c r="M1310" s="448" t="s">
        <v>3324</v>
      </c>
    </row>
    <row r="1311" spans="1:13" ht="28">
      <c r="A1311" s="448">
        <v>1310</v>
      </c>
      <c r="B1311" s="454" t="s">
        <v>4716</v>
      </c>
      <c r="C1311" s="454" t="s">
        <v>1724</v>
      </c>
      <c r="D1311" s="454" t="s">
        <v>3499</v>
      </c>
      <c r="E1311" s="454">
        <v>10</v>
      </c>
      <c r="F1311" s="454" t="s">
        <v>571</v>
      </c>
      <c r="G1311" s="454" t="s">
        <v>4706</v>
      </c>
      <c r="H1311" s="455">
        <v>325.79999999999995</v>
      </c>
      <c r="I1311" s="454" t="s">
        <v>107</v>
      </c>
      <c r="J1311" s="454" t="s">
        <v>68</v>
      </c>
      <c r="K1311" s="466">
        <v>46296</v>
      </c>
      <c r="L1311" s="454" t="s">
        <v>143</v>
      </c>
      <c r="M1311" s="448" t="s">
        <v>3324</v>
      </c>
    </row>
    <row r="1312" spans="1:13" ht="28">
      <c r="A1312" s="448">
        <v>1311</v>
      </c>
      <c r="B1312" s="454" t="s">
        <v>4717</v>
      </c>
      <c r="C1312" s="454" t="s">
        <v>1724</v>
      </c>
      <c r="D1312" s="454" t="s">
        <v>3499</v>
      </c>
      <c r="E1312" s="454">
        <v>5</v>
      </c>
      <c r="F1312" s="454" t="s">
        <v>4708</v>
      </c>
      <c r="G1312" s="454" t="s">
        <v>4706</v>
      </c>
      <c r="H1312" s="455">
        <v>333.5</v>
      </c>
      <c r="I1312" s="454" t="s">
        <v>107</v>
      </c>
      <c r="J1312" s="454" t="s">
        <v>68</v>
      </c>
      <c r="K1312" s="466">
        <v>46296</v>
      </c>
      <c r="L1312" s="454" t="s">
        <v>143</v>
      </c>
      <c r="M1312" s="448" t="s">
        <v>3324</v>
      </c>
    </row>
    <row r="1313" spans="1:13" ht="28">
      <c r="A1313" s="448">
        <v>1312</v>
      </c>
      <c r="B1313" s="454" t="s">
        <v>4718</v>
      </c>
      <c r="C1313" s="454" t="s">
        <v>1724</v>
      </c>
      <c r="D1313" s="454" t="s">
        <v>3499</v>
      </c>
      <c r="E1313" s="454">
        <v>2</v>
      </c>
      <c r="F1313" s="454" t="s">
        <v>4713</v>
      </c>
      <c r="G1313" s="454" t="s">
        <v>4706</v>
      </c>
      <c r="H1313" s="455">
        <v>161.1</v>
      </c>
      <c r="I1313" s="454" t="s">
        <v>107</v>
      </c>
      <c r="J1313" s="454" t="s">
        <v>68</v>
      </c>
      <c r="K1313" s="466">
        <v>46296</v>
      </c>
      <c r="L1313" s="454" t="s">
        <v>143</v>
      </c>
      <c r="M1313" s="448" t="s">
        <v>3324</v>
      </c>
    </row>
    <row r="1314" spans="1:13" ht="28">
      <c r="A1314" s="448">
        <v>1313</v>
      </c>
      <c r="B1314" s="454" t="s">
        <v>4719</v>
      </c>
      <c r="C1314" s="454" t="s">
        <v>1724</v>
      </c>
      <c r="D1314" s="454" t="s">
        <v>3499</v>
      </c>
      <c r="E1314" s="454">
        <v>2</v>
      </c>
      <c r="F1314" s="454" t="s">
        <v>4713</v>
      </c>
      <c r="G1314" s="454" t="s">
        <v>4706</v>
      </c>
      <c r="H1314" s="455">
        <v>170.96</v>
      </c>
      <c r="I1314" s="454" t="s">
        <v>107</v>
      </c>
      <c r="J1314" s="454" t="s">
        <v>68</v>
      </c>
      <c r="K1314" s="466">
        <v>46296</v>
      </c>
      <c r="L1314" s="454" t="s">
        <v>143</v>
      </c>
      <c r="M1314" s="448" t="s">
        <v>3324</v>
      </c>
    </row>
    <row r="1315" spans="1:13" ht="28">
      <c r="A1315" s="448">
        <v>1314</v>
      </c>
      <c r="B1315" s="454" t="s">
        <v>4720</v>
      </c>
      <c r="C1315" s="454" t="s">
        <v>1724</v>
      </c>
      <c r="D1315" s="454" t="s">
        <v>3499</v>
      </c>
      <c r="E1315" s="454">
        <v>5</v>
      </c>
      <c r="F1315" s="454" t="s">
        <v>4713</v>
      </c>
      <c r="G1315" s="454" t="s">
        <v>4706</v>
      </c>
      <c r="H1315" s="455">
        <v>330.4</v>
      </c>
      <c r="I1315" s="454" t="s">
        <v>107</v>
      </c>
      <c r="J1315" s="454" t="s">
        <v>68</v>
      </c>
      <c r="K1315" s="466">
        <v>46296</v>
      </c>
      <c r="L1315" s="454" t="s">
        <v>143</v>
      </c>
      <c r="M1315" s="448" t="s">
        <v>3324</v>
      </c>
    </row>
    <row r="1316" spans="1:13" ht="42">
      <c r="A1316" s="448">
        <v>1315</v>
      </c>
      <c r="B1316" s="454" t="s">
        <v>4721</v>
      </c>
      <c r="C1316" s="454" t="s">
        <v>1724</v>
      </c>
      <c r="D1316" s="454" t="s">
        <v>3499</v>
      </c>
      <c r="E1316" s="454">
        <v>200</v>
      </c>
      <c r="F1316" s="454" t="s">
        <v>571</v>
      </c>
      <c r="G1316" s="454" t="s">
        <v>4706</v>
      </c>
      <c r="H1316" s="455">
        <v>2882</v>
      </c>
      <c r="I1316" s="454" t="s">
        <v>107</v>
      </c>
      <c r="J1316" s="454" t="s">
        <v>68</v>
      </c>
      <c r="K1316" s="466">
        <v>46296</v>
      </c>
      <c r="L1316" s="454" t="s">
        <v>143</v>
      </c>
      <c r="M1316" s="448" t="s">
        <v>3324</v>
      </c>
    </row>
    <row r="1317" spans="1:13" ht="28">
      <c r="A1317" s="448">
        <v>1316</v>
      </c>
      <c r="B1317" s="454" t="s">
        <v>4722</v>
      </c>
      <c r="C1317" s="454" t="s">
        <v>1724</v>
      </c>
      <c r="D1317" s="454" t="s">
        <v>3499</v>
      </c>
      <c r="E1317" s="454">
        <v>10</v>
      </c>
      <c r="F1317" s="454" t="s">
        <v>4713</v>
      </c>
      <c r="G1317" s="454" t="s">
        <v>4706</v>
      </c>
      <c r="H1317" s="455">
        <v>86.199999999999989</v>
      </c>
      <c r="I1317" s="454" t="s">
        <v>107</v>
      </c>
      <c r="J1317" s="454" t="s">
        <v>68</v>
      </c>
      <c r="K1317" s="466">
        <v>46296</v>
      </c>
      <c r="L1317" s="454" t="s">
        <v>143</v>
      </c>
      <c r="M1317" s="448" t="s">
        <v>3324</v>
      </c>
    </row>
    <row r="1318" spans="1:13" ht="28">
      <c r="A1318" s="448">
        <v>1317</v>
      </c>
      <c r="B1318" s="454" t="s">
        <v>4723</v>
      </c>
      <c r="C1318" s="454" t="s">
        <v>1724</v>
      </c>
      <c r="D1318" s="454" t="s">
        <v>3499</v>
      </c>
      <c r="E1318" s="454">
        <v>20</v>
      </c>
      <c r="F1318" s="454" t="s">
        <v>4708</v>
      </c>
      <c r="G1318" s="454" t="s">
        <v>4706</v>
      </c>
      <c r="H1318" s="455">
        <v>713.6</v>
      </c>
      <c r="I1318" s="454" t="s">
        <v>107</v>
      </c>
      <c r="J1318" s="454" t="s">
        <v>68</v>
      </c>
      <c r="K1318" s="466">
        <v>46296</v>
      </c>
      <c r="L1318" s="454" t="s">
        <v>143</v>
      </c>
      <c r="M1318" s="448" t="s">
        <v>3324</v>
      </c>
    </row>
    <row r="1319" spans="1:13" ht="28">
      <c r="A1319" s="448">
        <v>1318</v>
      </c>
      <c r="B1319" s="454" t="s">
        <v>4724</v>
      </c>
      <c r="C1319" s="454" t="s">
        <v>1724</v>
      </c>
      <c r="D1319" s="454" t="s">
        <v>3499</v>
      </c>
      <c r="E1319" s="454">
        <v>15</v>
      </c>
      <c r="F1319" s="454" t="s">
        <v>4713</v>
      </c>
      <c r="G1319" s="454" t="s">
        <v>4706</v>
      </c>
      <c r="H1319" s="455">
        <v>1458.45</v>
      </c>
      <c r="I1319" s="454" t="s">
        <v>107</v>
      </c>
      <c r="J1319" s="454" t="s">
        <v>68</v>
      </c>
      <c r="K1319" s="466">
        <v>46296</v>
      </c>
      <c r="L1319" s="454" t="s">
        <v>143</v>
      </c>
      <c r="M1319" s="448" t="s">
        <v>3324</v>
      </c>
    </row>
    <row r="1320" spans="1:13" ht="56">
      <c r="A1320" s="448">
        <v>1319</v>
      </c>
      <c r="B1320" s="454" t="s">
        <v>4725</v>
      </c>
      <c r="C1320" s="454" t="s">
        <v>1724</v>
      </c>
      <c r="D1320" s="454" t="s">
        <v>3499</v>
      </c>
      <c r="E1320" s="454">
        <v>8000</v>
      </c>
      <c r="F1320" s="454" t="s">
        <v>4708</v>
      </c>
      <c r="G1320" s="454" t="s">
        <v>4706</v>
      </c>
      <c r="H1320" s="455">
        <v>93760</v>
      </c>
      <c r="I1320" s="454" t="s">
        <v>107</v>
      </c>
      <c r="J1320" s="454" t="s">
        <v>68</v>
      </c>
      <c r="K1320" s="466">
        <v>46296</v>
      </c>
      <c r="L1320" s="454" t="s">
        <v>143</v>
      </c>
      <c r="M1320" s="448" t="s">
        <v>3324</v>
      </c>
    </row>
    <row r="1321" spans="1:13" ht="28">
      <c r="A1321" s="448">
        <v>1320</v>
      </c>
      <c r="B1321" s="454" t="s">
        <v>4726</v>
      </c>
      <c r="C1321" s="454" t="s">
        <v>1724</v>
      </c>
      <c r="D1321" s="454" t="s">
        <v>3499</v>
      </c>
      <c r="E1321" s="454">
        <v>30</v>
      </c>
      <c r="F1321" s="454" t="s">
        <v>571</v>
      </c>
      <c r="G1321" s="454" t="s">
        <v>4706</v>
      </c>
      <c r="H1321" s="455">
        <v>247.5</v>
      </c>
      <c r="I1321" s="454" t="s">
        <v>107</v>
      </c>
      <c r="J1321" s="454" t="s">
        <v>68</v>
      </c>
      <c r="K1321" s="466">
        <v>46296</v>
      </c>
      <c r="L1321" s="454" t="s">
        <v>143</v>
      </c>
      <c r="M1321" s="448" t="s">
        <v>3324</v>
      </c>
    </row>
    <row r="1322" spans="1:13" ht="28">
      <c r="A1322" s="448">
        <v>1321</v>
      </c>
      <c r="B1322" s="454" t="s">
        <v>4727</v>
      </c>
      <c r="C1322" s="454" t="s">
        <v>1724</v>
      </c>
      <c r="D1322" s="454" t="s">
        <v>3499</v>
      </c>
      <c r="E1322" s="454">
        <v>30</v>
      </c>
      <c r="F1322" s="454" t="s">
        <v>571</v>
      </c>
      <c r="G1322" s="454" t="s">
        <v>4706</v>
      </c>
      <c r="H1322" s="455">
        <v>247.5</v>
      </c>
      <c r="I1322" s="454" t="s">
        <v>107</v>
      </c>
      <c r="J1322" s="454" t="s">
        <v>68</v>
      </c>
      <c r="K1322" s="466">
        <v>46296</v>
      </c>
      <c r="L1322" s="454" t="s">
        <v>143</v>
      </c>
      <c r="M1322" s="448" t="s">
        <v>3324</v>
      </c>
    </row>
    <row r="1323" spans="1:13" ht="42">
      <c r="A1323" s="448">
        <v>1322</v>
      </c>
      <c r="B1323" s="454" t="s">
        <v>4728</v>
      </c>
      <c r="C1323" s="454" t="s">
        <v>1724</v>
      </c>
      <c r="D1323" s="454" t="s">
        <v>3499</v>
      </c>
      <c r="E1323" s="454">
        <v>2000</v>
      </c>
      <c r="F1323" s="454" t="s">
        <v>4708</v>
      </c>
      <c r="G1323" s="454" t="s">
        <v>4706</v>
      </c>
      <c r="H1323" s="455">
        <v>14000</v>
      </c>
      <c r="I1323" s="454" t="s">
        <v>107</v>
      </c>
      <c r="J1323" s="454" t="s">
        <v>68</v>
      </c>
      <c r="K1323" s="466">
        <v>46296</v>
      </c>
      <c r="L1323" s="454" t="s">
        <v>143</v>
      </c>
      <c r="M1323" s="448" t="s">
        <v>3324</v>
      </c>
    </row>
    <row r="1324" spans="1:13" ht="70">
      <c r="A1324" s="448">
        <v>1323</v>
      </c>
      <c r="B1324" s="454" t="s">
        <v>4729</v>
      </c>
      <c r="C1324" s="454" t="s">
        <v>1724</v>
      </c>
      <c r="D1324" s="454" t="s">
        <v>3499</v>
      </c>
      <c r="E1324" s="454">
        <v>10</v>
      </c>
      <c r="F1324" s="454" t="s">
        <v>4708</v>
      </c>
      <c r="G1324" s="454" t="s">
        <v>4706</v>
      </c>
      <c r="H1324" s="455">
        <v>3916.7000000000003</v>
      </c>
      <c r="I1324" s="454" t="s">
        <v>107</v>
      </c>
      <c r="J1324" s="454" t="s">
        <v>68</v>
      </c>
      <c r="K1324" s="466">
        <v>46296</v>
      </c>
      <c r="L1324" s="454" t="s">
        <v>143</v>
      </c>
      <c r="M1324" s="448" t="s">
        <v>3324</v>
      </c>
    </row>
    <row r="1325" spans="1:13" ht="28">
      <c r="A1325" s="448">
        <v>1324</v>
      </c>
      <c r="B1325" s="454" t="s">
        <v>4730</v>
      </c>
      <c r="C1325" s="454" t="s">
        <v>1724</v>
      </c>
      <c r="D1325" s="454" t="s">
        <v>3499</v>
      </c>
      <c r="E1325" s="454">
        <v>25</v>
      </c>
      <c r="F1325" s="454" t="s">
        <v>4708</v>
      </c>
      <c r="G1325" s="454" t="s">
        <v>4706</v>
      </c>
      <c r="H1325" s="455">
        <v>722.5</v>
      </c>
      <c r="I1325" s="454" t="s">
        <v>107</v>
      </c>
      <c r="J1325" s="454" t="s">
        <v>68</v>
      </c>
      <c r="K1325" s="466">
        <v>46296</v>
      </c>
      <c r="L1325" s="454" t="s">
        <v>143</v>
      </c>
      <c r="M1325" s="448" t="s">
        <v>3324</v>
      </c>
    </row>
    <row r="1326" spans="1:13" ht="28">
      <c r="A1326" s="448">
        <v>1325</v>
      </c>
      <c r="B1326" s="454" t="s">
        <v>4731</v>
      </c>
      <c r="C1326" s="454" t="s">
        <v>1724</v>
      </c>
      <c r="D1326" s="454" t="s">
        <v>3499</v>
      </c>
      <c r="E1326" s="454">
        <v>25</v>
      </c>
      <c r="F1326" s="454" t="s">
        <v>4708</v>
      </c>
      <c r="G1326" s="454" t="s">
        <v>4706</v>
      </c>
      <c r="H1326" s="455">
        <v>752.5</v>
      </c>
      <c r="I1326" s="454" t="s">
        <v>107</v>
      </c>
      <c r="J1326" s="454" t="s">
        <v>68</v>
      </c>
      <c r="K1326" s="466">
        <v>46296</v>
      </c>
      <c r="L1326" s="454" t="s">
        <v>143</v>
      </c>
      <c r="M1326" s="448" t="s">
        <v>3324</v>
      </c>
    </row>
    <row r="1327" spans="1:13" ht="28">
      <c r="A1327" s="448">
        <v>1326</v>
      </c>
      <c r="B1327" s="454" t="s">
        <v>4732</v>
      </c>
      <c r="C1327" s="454" t="s">
        <v>1724</v>
      </c>
      <c r="D1327" s="454" t="s">
        <v>3499</v>
      </c>
      <c r="E1327" s="454">
        <v>1200</v>
      </c>
      <c r="F1327" s="454" t="s">
        <v>4708</v>
      </c>
      <c r="G1327" s="454" t="s">
        <v>4706</v>
      </c>
      <c r="H1327" s="455">
        <v>16620</v>
      </c>
      <c r="I1327" s="454" t="s">
        <v>107</v>
      </c>
      <c r="J1327" s="454" t="s">
        <v>68</v>
      </c>
      <c r="K1327" s="466">
        <v>46296</v>
      </c>
      <c r="L1327" s="454" t="s">
        <v>143</v>
      </c>
      <c r="M1327" s="448" t="s">
        <v>3324</v>
      </c>
    </row>
    <row r="1328" spans="1:13" ht="56">
      <c r="A1328" s="448">
        <v>1327</v>
      </c>
      <c r="B1328" s="454" t="s">
        <v>4733</v>
      </c>
      <c r="C1328" s="454" t="s">
        <v>1724</v>
      </c>
      <c r="D1328" s="454" t="s">
        <v>3499</v>
      </c>
      <c r="E1328" s="454">
        <v>10</v>
      </c>
      <c r="F1328" s="454" t="s">
        <v>4708</v>
      </c>
      <c r="G1328" s="454" t="s">
        <v>4706</v>
      </c>
      <c r="H1328" s="455">
        <v>3916.7000000000003</v>
      </c>
      <c r="I1328" s="454" t="s">
        <v>107</v>
      </c>
      <c r="J1328" s="454" t="s">
        <v>68</v>
      </c>
      <c r="K1328" s="466">
        <v>46296</v>
      </c>
      <c r="L1328" s="454" t="s">
        <v>143</v>
      </c>
      <c r="M1328" s="448" t="s">
        <v>3324</v>
      </c>
    </row>
    <row r="1329" spans="1:13" ht="56">
      <c r="A1329" s="448">
        <v>1328</v>
      </c>
      <c r="B1329" s="454" t="s">
        <v>4734</v>
      </c>
      <c r="C1329" s="454" t="s">
        <v>1724</v>
      </c>
      <c r="D1329" s="454" t="s">
        <v>3499</v>
      </c>
      <c r="E1329" s="454">
        <v>10</v>
      </c>
      <c r="F1329" s="454" t="s">
        <v>4708</v>
      </c>
      <c r="G1329" s="454" t="s">
        <v>4706</v>
      </c>
      <c r="H1329" s="455">
        <v>3916.7000000000003</v>
      </c>
      <c r="I1329" s="454" t="s">
        <v>107</v>
      </c>
      <c r="J1329" s="454" t="s">
        <v>68</v>
      </c>
      <c r="K1329" s="466">
        <v>46296</v>
      </c>
      <c r="L1329" s="454" t="s">
        <v>143</v>
      </c>
      <c r="M1329" s="448" t="s">
        <v>3324</v>
      </c>
    </row>
    <row r="1330" spans="1:13" ht="42">
      <c r="A1330" s="448">
        <v>1329</v>
      </c>
      <c r="B1330" s="454" t="s">
        <v>4735</v>
      </c>
      <c r="C1330" s="454" t="s">
        <v>1724</v>
      </c>
      <c r="D1330" s="454" t="s">
        <v>3499</v>
      </c>
      <c r="E1330" s="454">
        <v>10</v>
      </c>
      <c r="F1330" s="454" t="s">
        <v>4708</v>
      </c>
      <c r="G1330" s="454" t="s">
        <v>4706</v>
      </c>
      <c r="H1330" s="455">
        <v>3916.7000000000003</v>
      </c>
      <c r="I1330" s="454" t="s">
        <v>107</v>
      </c>
      <c r="J1330" s="454" t="s">
        <v>68</v>
      </c>
      <c r="K1330" s="466">
        <v>46296</v>
      </c>
      <c r="L1330" s="454" t="s">
        <v>143</v>
      </c>
      <c r="M1330" s="448" t="s">
        <v>3324</v>
      </c>
    </row>
    <row r="1331" spans="1:13" ht="56">
      <c r="A1331" s="448">
        <v>1330</v>
      </c>
      <c r="B1331" s="454" t="s">
        <v>4736</v>
      </c>
      <c r="C1331" s="454" t="s">
        <v>1724</v>
      </c>
      <c r="D1331" s="454" t="s">
        <v>3499</v>
      </c>
      <c r="E1331" s="454">
        <v>10</v>
      </c>
      <c r="F1331" s="454" t="s">
        <v>4708</v>
      </c>
      <c r="G1331" s="454" t="s">
        <v>4706</v>
      </c>
      <c r="H1331" s="455">
        <v>3916.7000000000003</v>
      </c>
      <c r="I1331" s="454" t="s">
        <v>107</v>
      </c>
      <c r="J1331" s="454" t="s">
        <v>68</v>
      </c>
      <c r="K1331" s="466">
        <v>46296</v>
      </c>
      <c r="L1331" s="454" t="s">
        <v>143</v>
      </c>
      <c r="M1331" s="448" t="s">
        <v>3324</v>
      </c>
    </row>
    <row r="1332" spans="1:13" ht="28">
      <c r="A1332" s="448">
        <v>1331</v>
      </c>
      <c r="B1332" s="454" t="s">
        <v>4737</v>
      </c>
      <c r="C1332" s="454" t="s">
        <v>1724</v>
      </c>
      <c r="D1332" s="454" t="s">
        <v>3499</v>
      </c>
      <c r="E1332" s="454">
        <v>15</v>
      </c>
      <c r="F1332" s="454" t="s">
        <v>4708</v>
      </c>
      <c r="G1332" s="454" t="s">
        <v>4706</v>
      </c>
      <c r="H1332" s="455">
        <v>4699.95</v>
      </c>
      <c r="I1332" s="454" t="s">
        <v>107</v>
      </c>
      <c r="J1332" s="454" t="s">
        <v>68</v>
      </c>
      <c r="K1332" s="466">
        <v>46296</v>
      </c>
      <c r="L1332" s="454" t="s">
        <v>143</v>
      </c>
      <c r="M1332" s="448" t="s">
        <v>3324</v>
      </c>
    </row>
    <row r="1333" spans="1:13" ht="28">
      <c r="A1333" s="448">
        <v>1332</v>
      </c>
      <c r="B1333" s="454" t="s">
        <v>4738</v>
      </c>
      <c r="C1333" s="454" t="s">
        <v>1724</v>
      </c>
      <c r="D1333" s="454" t="s">
        <v>3499</v>
      </c>
      <c r="E1333" s="454">
        <v>2</v>
      </c>
      <c r="F1333" s="454" t="s">
        <v>4713</v>
      </c>
      <c r="G1333" s="454" t="s">
        <v>4706</v>
      </c>
      <c r="H1333" s="455">
        <v>54.2</v>
      </c>
      <c r="I1333" s="454" t="s">
        <v>107</v>
      </c>
      <c r="J1333" s="454" t="s">
        <v>68</v>
      </c>
      <c r="K1333" s="466">
        <v>46296</v>
      </c>
      <c r="L1333" s="454" t="s">
        <v>143</v>
      </c>
      <c r="M1333" s="448" t="s">
        <v>3324</v>
      </c>
    </row>
    <row r="1334" spans="1:13" ht="28">
      <c r="A1334" s="448">
        <v>1333</v>
      </c>
      <c r="B1334" s="454" t="s">
        <v>4739</v>
      </c>
      <c r="C1334" s="454" t="s">
        <v>1724</v>
      </c>
      <c r="D1334" s="454" t="s">
        <v>3499</v>
      </c>
      <c r="E1334" s="454">
        <v>2</v>
      </c>
      <c r="F1334" s="454" t="s">
        <v>4713</v>
      </c>
      <c r="G1334" s="454" t="s">
        <v>4706</v>
      </c>
      <c r="H1334" s="455">
        <v>54.2</v>
      </c>
      <c r="I1334" s="454" t="s">
        <v>107</v>
      </c>
      <c r="J1334" s="454" t="s">
        <v>68</v>
      </c>
      <c r="K1334" s="466">
        <v>46296</v>
      </c>
      <c r="L1334" s="454" t="s">
        <v>143</v>
      </c>
      <c r="M1334" s="448" t="s">
        <v>3324</v>
      </c>
    </row>
    <row r="1335" spans="1:13" ht="28">
      <c r="A1335" s="448">
        <v>1334</v>
      </c>
      <c r="B1335" s="454" t="s">
        <v>4740</v>
      </c>
      <c r="C1335" s="454" t="s">
        <v>1724</v>
      </c>
      <c r="D1335" s="454" t="s">
        <v>3499</v>
      </c>
      <c r="E1335" s="454">
        <v>2</v>
      </c>
      <c r="F1335" s="454" t="s">
        <v>4708</v>
      </c>
      <c r="G1335" s="454" t="s">
        <v>4706</v>
      </c>
      <c r="H1335" s="455">
        <v>18.600000000000001</v>
      </c>
      <c r="I1335" s="454" t="s">
        <v>107</v>
      </c>
      <c r="J1335" s="454" t="s">
        <v>68</v>
      </c>
      <c r="K1335" s="466">
        <v>46296</v>
      </c>
      <c r="L1335" s="454" t="s">
        <v>143</v>
      </c>
      <c r="M1335" s="448" t="s">
        <v>3324</v>
      </c>
    </row>
    <row r="1336" spans="1:13" ht="28">
      <c r="A1336" s="448">
        <v>1335</v>
      </c>
      <c r="B1336" s="454" t="s">
        <v>4741</v>
      </c>
      <c r="C1336" s="454" t="s">
        <v>1724</v>
      </c>
      <c r="D1336" s="454" t="s">
        <v>3499</v>
      </c>
      <c r="E1336" s="454">
        <v>5</v>
      </c>
      <c r="F1336" s="454" t="s">
        <v>4708</v>
      </c>
      <c r="G1336" s="454" t="s">
        <v>4706</v>
      </c>
      <c r="H1336" s="455">
        <v>79.150000000000006</v>
      </c>
      <c r="I1336" s="454" t="s">
        <v>107</v>
      </c>
      <c r="J1336" s="454" t="s">
        <v>68</v>
      </c>
      <c r="K1336" s="466">
        <v>46296</v>
      </c>
      <c r="L1336" s="454" t="s">
        <v>143</v>
      </c>
      <c r="M1336" s="448" t="s">
        <v>3324</v>
      </c>
    </row>
    <row r="1337" spans="1:13" ht="28">
      <c r="A1337" s="448">
        <v>1336</v>
      </c>
      <c r="B1337" s="454" t="s">
        <v>4742</v>
      </c>
      <c r="C1337" s="454" t="s">
        <v>1724</v>
      </c>
      <c r="D1337" s="454" t="s">
        <v>3499</v>
      </c>
      <c r="E1337" s="454">
        <v>2</v>
      </c>
      <c r="F1337" s="454" t="s">
        <v>4713</v>
      </c>
      <c r="G1337" s="454" t="s">
        <v>4706</v>
      </c>
      <c r="H1337" s="455">
        <v>107.5</v>
      </c>
      <c r="I1337" s="454" t="s">
        <v>107</v>
      </c>
      <c r="J1337" s="454" t="s">
        <v>68</v>
      </c>
      <c r="K1337" s="466">
        <v>46296</v>
      </c>
      <c r="L1337" s="454" t="s">
        <v>143</v>
      </c>
      <c r="M1337" s="448" t="s">
        <v>3324</v>
      </c>
    </row>
    <row r="1338" spans="1:13" ht="28">
      <c r="A1338" s="448">
        <v>1337</v>
      </c>
      <c r="B1338" s="454" t="s">
        <v>4743</v>
      </c>
      <c r="C1338" s="454" t="s">
        <v>1724</v>
      </c>
      <c r="D1338" s="454" t="s">
        <v>3499</v>
      </c>
      <c r="E1338" s="454">
        <v>15</v>
      </c>
      <c r="F1338" s="454" t="s">
        <v>4713</v>
      </c>
      <c r="G1338" s="454" t="s">
        <v>4706</v>
      </c>
      <c r="H1338" s="455">
        <v>1218.3</v>
      </c>
      <c r="I1338" s="454" t="s">
        <v>107</v>
      </c>
      <c r="J1338" s="454" t="s">
        <v>68</v>
      </c>
      <c r="K1338" s="466">
        <v>46296</v>
      </c>
      <c r="L1338" s="454" t="s">
        <v>143</v>
      </c>
      <c r="M1338" s="448" t="s">
        <v>3324</v>
      </c>
    </row>
    <row r="1339" spans="1:13" ht="28">
      <c r="A1339" s="448">
        <v>1338</v>
      </c>
      <c r="B1339" s="454" t="s">
        <v>4744</v>
      </c>
      <c r="C1339" s="454" t="s">
        <v>1724</v>
      </c>
      <c r="D1339" s="454" t="s">
        <v>3499</v>
      </c>
      <c r="E1339" s="454">
        <v>20</v>
      </c>
      <c r="F1339" s="454" t="s">
        <v>4713</v>
      </c>
      <c r="G1339" s="454" t="s">
        <v>4706</v>
      </c>
      <c r="H1339" s="455">
        <v>1081.5999999999999</v>
      </c>
      <c r="I1339" s="454" t="s">
        <v>107</v>
      </c>
      <c r="J1339" s="454" t="s">
        <v>68</v>
      </c>
      <c r="K1339" s="466">
        <v>46296</v>
      </c>
      <c r="L1339" s="454" t="s">
        <v>143</v>
      </c>
      <c r="M1339" s="448" t="s">
        <v>3324</v>
      </c>
    </row>
    <row r="1340" spans="1:13" ht="28">
      <c r="A1340" s="448">
        <v>1339</v>
      </c>
      <c r="B1340" s="454" t="s">
        <v>4745</v>
      </c>
      <c r="C1340" s="454" t="s">
        <v>1724</v>
      </c>
      <c r="D1340" s="454" t="s">
        <v>3499</v>
      </c>
      <c r="E1340" s="454">
        <v>25</v>
      </c>
      <c r="F1340" s="454" t="s">
        <v>4713</v>
      </c>
      <c r="G1340" s="454" t="s">
        <v>4706</v>
      </c>
      <c r="H1340" s="455">
        <v>1272.5</v>
      </c>
      <c r="I1340" s="454" t="s">
        <v>107</v>
      </c>
      <c r="J1340" s="454" t="s">
        <v>68</v>
      </c>
      <c r="K1340" s="466">
        <v>46296</v>
      </c>
      <c r="L1340" s="454" t="s">
        <v>143</v>
      </c>
      <c r="M1340" s="448" t="s">
        <v>3324</v>
      </c>
    </row>
    <row r="1341" spans="1:13" ht="28">
      <c r="A1341" s="448">
        <v>1340</v>
      </c>
      <c r="B1341" s="454" t="s">
        <v>4746</v>
      </c>
      <c r="C1341" s="454" t="s">
        <v>1724</v>
      </c>
      <c r="D1341" s="454" t="s">
        <v>3499</v>
      </c>
      <c r="E1341" s="454">
        <v>5</v>
      </c>
      <c r="F1341" s="454" t="s">
        <v>4713</v>
      </c>
      <c r="G1341" s="454" t="s">
        <v>4706</v>
      </c>
      <c r="H1341" s="455">
        <v>44.400000000000006</v>
      </c>
      <c r="I1341" s="454" t="s">
        <v>107</v>
      </c>
      <c r="J1341" s="454" t="s">
        <v>68</v>
      </c>
      <c r="K1341" s="466">
        <v>46296</v>
      </c>
      <c r="L1341" s="454" t="s">
        <v>143</v>
      </c>
      <c r="M1341" s="448" t="s">
        <v>3324</v>
      </c>
    </row>
    <row r="1342" spans="1:13" ht="28">
      <c r="A1342" s="448">
        <v>1341</v>
      </c>
      <c r="B1342" s="454" t="s">
        <v>4747</v>
      </c>
      <c r="C1342" s="454" t="s">
        <v>1724</v>
      </c>
      <c r="D1342" s="454" t="s">
        <v>3499</v>
      </c>
      <c r="E1342" s="454">
        <v>50</v>
      </c>
      <c r="F1342" s="454" t="s">
        <v>4748</v>
      </c>
      <c r="G1342" s="454" t="s">
        <v>4706</v>
      </c>
      <c r="H1342" s="455">
        <v>1112.5</v>
      </c>
      <c r="I1342" s="454" t="s">
        <v>107</v>
      </c>
      <c r="J1342" s="454" t="s">
        <v>68</v>
      </c>
      <c r="K1342" s="466">
        <v>46296</v>
      </c>
      <c r="L1342" s="454" t="s">
        <v>143</v>
      </c>
      <c r="M1342" s="448" t="s">
        <v>3324</v>
      </c>
    </row>
    <row r="1343" spans="1:13" ht="28">
      <c r="A1343" s="448">
        <v>1342</v>
      </c>
      <c r="B1343" s="454" t="s">
        <v>4749</v>
      </c>
      <c r="C1343" s="454" t="s">
        <v>1724</v>
      </c>
      <c r="D1343" s="454" t="s">
        <v>3499</v>
      </c>
      <c r="E1343" s="454">
        <v>10</v>
      </c>
      <c r="F1343" s="454" t="s">
        <v>4750</v>
      </c>
      <c r="G1343" s="454" t="s">
        <v>4706</v>
      </c>
      <c r="H1343" s="455">
        <v>75</v>
      </c>
      <c r="I1343" s="454" t="s">
        <v>107</v>
      </c>
      <c r="J1343" s="454" t="s">
        <v>68</v>
      </c>
      <c r="K1343" s="466">
        <v>46296</v>
      </c>
      <c r="L1343" s="454" t="s">
        <v>143</v>
      </c>
      <c r="M1343" s="448" t="s">
        <v>3324</v>
      </c>
    </row>
    <row r="1344" spans="1:13" ht="28">
      <c r="A1344" s="448">
        <v>1343</v>
      </c>
      <c r="B1344" s="454" t="s">
        <v>4751</v>
      </c>
      <c r="C1344" s="454" t="s">
        <v>1724</v>
      </c>
      <c r="D1344" s="454" t="s">
        <v>3499</v>
      </c>
      <c r="E1344" s="454">
        <v>10</v>
      </c>
      <c r="F1344" s="454" t="s">
        <v>4708</v>
      </c>
      <c r="G1344" s="454" t="s">
        <v>4706</v>
      </c>
      <c r="H1344" s="455">
        <v>463.29999999999995</v>
      </c>
      <c r="I1344" s="454" t="s">
        <v>107</v>
      </c>
      <c r="J1344" s="454" t="s">
        <v>68</v>
      </c>
      <c r="K1344" s="466">
        <v>46296</v>
      </c>
      <c r="L1344" s="454" t="s">
        <v>143</v>
      </c>
      <c r="M1344" s="448" t="s">
        <v>3324</v>
      </c>
    </row>
    <row r="1345" spans="1:13" ht="28">
      <c r="A1345" s="448">
        <v>1344</v>
      </c>
      <c r="B1345" s="454" t="s">
        <v>4752</v>
      </c>
      <c r="C1345" s="454" t="s">
        <v>1724</v>
      </c>
      <c r="D1345" s="454" t="s">
        <v>3499</v>
      </c>
      <c r="E1345" s="454">
        <v>2</v>
      </c>
      <c r="F1345" s="454" t="s">
        <v>4713</v>
      </c>
      <c r="G1345" s="454" t="s">
        <v>4706</v>
      </c>
      <c r="H1345" s="455">
        <v>83.3</v>
      </c>
      <c r="I1345" s="454" t="s">
        <v>107</v>
      </c>
      <c r="J1345" s="454" t="s">
        <v>68</v>
      </c>
      <c r="K1345" s="466">
        <v>46296</v>
      </c>
      <c r="L1345" s="454" t="s">
        <v>143</v>
      </c>
      <c r="M1345" s="448" t="s">
        <v>3324</v>
      </c>
    </row>
    <row r="1346" spans="1:13" ht="28">
      <c r="A1346" s="448">
        <v>1345</v>
      </c>
      <c r="B1346" s="454" t="s">
        <v>4753</v>
      </c>
      <c r="C1346" s="454" t="s">
        <v>1724</v>
      </c>
      <c r="D1346" s="454" t="s">
        <v>3499</v>
      </c>
      <c r="E1346" s="454">
        <v>30</v>
      </c>
      <c r="F1346" s="454" t="s">
        <v>4713</v>
      </c>
      <c r="G1346" s="454" t="s">
        <v>4706</v>
      </c>
      <c r="H1346" s="455">
        <v>1635</v>
      </c>
      <c r="I1346" s="454" t="s">
        <v>107</v>
      </c>
      <c r="J1346" s="454" t="s">
        <v>68</v>
      </c>
      <c r="K1346" s="466">
        <v>46296</v>
      </c>
      <c r="L1346" s="454" t="s">
        <v>143</v>
      </c>
      <c r="M1346" s="448" t="s">
        <v>3324</v>
      </c>
    </row>
    <row r="1347" spans="1:13" ht="28">
      <c r="A1347" s="448">
        <v>1346</v>
      </c>
      <c r="B1347" s="454" t="s">
        <v>4754</v>
      </c>
      <c r="C1347" s="454" t="s">
        <v>1724</v>
      </c>
      <c r="D1347" s="454" t="s">
        <v>3499</v>
      </c>
      <c r="E1347" s="454">
        <v>10</v>
      </c>
      <c r="F1347" s="454" t="s">
        <v>4708</v>
      </c>
      <c r="G1347" s="454" t="s">
        <v>4706</v>
      </c>
      <c r="H1347" s="455">
        <v>258.29999999999995</v>
      </c>
      <c r="I1347" s="454" t="s">
        <v>107</v>
      </c>
      <c r="J1347" s="454" t="s">
        <v>68</v>
      </c>
      <c r="K1347" s="466">
        <v>46296</v>
      </c>
      <c r="L1347" s="454" t="s">
        <v>143</v>
      </c>
      <c r="M1347" s="448" t="s">
        <v>3324</v>
      </c>
    </row>
    <row r="1348" spans="1:13" ht="28">
      <c r="A1348" s="448">
        <v>1347</v>
      </c>
      <c r="B1348" s="454" t="s">
        <v>4755</v>
      </c>
      <c r="C1348" s="454" t="s">
        <v>1724</v>
      </c>
      <c r="D1348" s="454" t="s">
        <v>3499</v>
      </c>
      <c r="E1348" s="454">
        <v>50</v>
      </c>
      <c r="F1348" s="454" t="s">
        <v>4708</v>
      </c>
      <c r="G1348" s="454" t="s">
        <v>4706</v>
      </c>
      <c r="H1348" s="455">
        <v>381</v>
      </c>
      <c r="I1348" s="454" t="s">
        <v>107</v>
      </c>
      <c r="J1348" s="454" t="s">
        <v>68</v>
      </c>
      <c r="K1348" s="466">
        <v>46296</v>
      </c>
      <c r="L1348" s="454" t="s">
        <v>143</v>
      </c>
      <c r="M1348" s="448" t="s">
        <v>3324</v>
      </c>
    </row>
    <row r="1349" spans="1:13" ht="28">
      <c r="A1349" s="448">
        <v>1348</v>
      </c>
      <c r="B1349" s="454" t="s">
        <v>4756</v>
      </c>
      <c r="C1349" s="454" t="s">
        <v>1724</v>
      </c>
      <c r="D1349" s="454" t="s">
        <v>3499</v>
      </c>
      <c r="E1349" s="454">
        <v>5</v>
      </c>
      <c r="F1349" s="454" t="s">
        <v>4713</v>
      </c>
      <c r="G1349" s="454" t="s">
        <v>4706</v>
      </c>
      <c r="H1349" s="455">
        <v>137</v>
      </c>
      <c r="I1349" s="454" t="s">
        <v>107</v>
      </c>
      <c r="J1349" s="454" t="s">
        <v>68</v>
      </c>
      <c r="K1349" s="466">
        <v>46296</v>
      </c>
      <c r="L1349" s="454" t="s">
        <v>143</v>
      </c>
      <c r="M1349" s="448" t="s">
        <v>3324</v>
      </c>
    </row>
    <row r="1350" spans="1:13" ht="28">
      <c r="A1350" s="448">
        <v>1349</v>
      </c>
      <c r="B1350" s="454" t="s">
        <v>4757</v>
      </c>
      <c r="C1350" s="454" t="s">
        <v>1724</v>
      </c>
      <c r="D1350" s="454" t="s">
        <v>3499</v>
      </c>
      <c r="E1350" s="454">
        <v>10</v>
      </c>
      <c r="F1350" s="454" t="s">
        <v>4708</v>
      </c>
      <c r="G1350" s="454" t="s">
        <v>4706</v>
      </c>
      <c r="H1350" s="455">
        <v>86.8</v>
      </c>
      <c r="I1350" s="454" t="s">
        <v>107</v>
      </c>
      <c r="J1350" s="454" t="s">
        <v>68</v>
      </c>
      <c r="K1350" s="466">
        <v>46296</v>
      </c>
      <c r="L1350" s="454" t="s">
        <v>143</v>
      </c>
      <c r="M1350" s="448" t="s">
        <v>3324</v>
      </c>
    </row>
    <row r="1351" spans="1:13" ht="28">
      <c r="A1351" s="448">
        <v>1350</v>
      </c>
      <c r="B1351" s="454" t="s">
        <v>4758</v>
      </c>
      <c r="C1351" s="454" t="s">
        <v>1724</v>
      </c>
      <c r="D1351" s="454" t="s">
        <v>3499</v>
      </c>
      <c r="E1351" s="454">
        <v>10</v>
      </c>
      <c r="F1351" s="454" t="s">
        <v>571</v>
      </c>
      <c r="G1351" s="454" t="s">
        <v>4706</v>
      </c>
      <c r="H1351" s="455">
        <v>108.2</v>
      </c>
      <c r="I1351" s="454" t="s">
        <v>107</v>
      </c>
      <c r="J1351" s="454" t="s">
        <v>68</v>
      </c>
      <c r="K1351" s="466">
        <v>46296</v>
      </c>
      <c r="L1351" s="454" t="s">
        <v>143</v>
      </c>
      <c r="M1351" s="448" t="s">
        <v>3324</v>
      </c>
    </row>
    <row r="1352" spans="1:13" ht="28">
      <c r="A1352" s="448">
        <v>1351</v>
      </c>
      <c r="B1352" s="454" t="s">
        <v>4759</v>
      </c>
      <c r="C1352" s="454" t="s">
        <v>1724</v>
      </c>
      <c r="D1352" s="454" t="s">
        <v>3499</v>
      </c>
      <c r="E1352" s="454">
        <v>10</v>
      </c>
      <c r="F1352" s="454" t="s">
        <v>4708</v>
      </c>
      <c r="G1352" s="454" t="s">
        <v>4706</v>
      </c>
      <c r="H1352" s="455">
        <v>61.5</v>
      </c>
      <c r="I1352" s="454" t="s">
        <v>107</v>
      </c>
      <c r="J1352" s="454" t="s">
        <v>68</v>
      </c>
      <c r="K1352" s="466">
        <v>46296</v>
      </c>
      <c r="L1352" s="454" t="s">
        <v>143</v>
      </c>
      <c r="M1352" s="448" t="s">
        <v>3324</v>
      </c>
    </row>
    <row r="1353" spans="1:13" ht="28">
      <c r="A1353" s="448">
        <v>1352</v>
      </c>
      <c r="B1353" s="454" t="s">
        <v>4760</v>
      </c>
      <c r="C1353" s="454" t="s">
        <v>1724</v>
      </c>
      <c r="D1353" s="454" t="s">
        <v>3499</v>
      </c>
      <c r="E1353" s="454">
        <v>30</v>
      </c>
      <c r="F1353" s="454" t="s">
        <v>571</v>
      </c>
      <c r="G1353" s="454" t="s">
        <v>4706</v>
      </c>
      <c r="H1353" s="455">
        <v>189.9</v>
      </c>
      <c r="I1353" s="454" t="s">
        <v>107</v>
      </c>
      <c r="J1353" s="454" t="s">
        <v>68</v>
      </c>
      <c r="K1353" s="466">
        <v>46296</v>
      </c>
      <c r="L1353" s="454" t="s">
        <v>143</v>
      </c>
      <c r="M1353" s="448" t="s">
        <v>3324</v>
      </c>
    </row>
    <row r="1354" spans="1:13" ht="28">
      <c r="A1354" s="448">
        <v>1353</v>
      </c>
      <c r="B1354" s="454" t="s">
        <v>4761</v>
      </c>
      <c r="C1354" s="454" t="s">
        <v>1724</v>
      </c>
      <c r="D1354" s="454" t="s">
        <v>3499</v>
      </c>
      <c r="E1354" s="454">
        <v>30</v>
      </c>
      <c r="F1354" s="454" t="s">
        <v>4713</v>
      </c>
      <c r="G1354" s="454" t="s">
        <v>4706</v>
      </c>
      <c r="H1354" s="455">
        <v>467.1</v>
      </c>
      <c r="I1354" s="454" t="s">
        <v>107</v>
      </c>
      <c r="J1354" s="454" t="s">
        <v>68</v>
      </c>
      <c r="K1354" s="466">
        <v>46296</v>
      </c>
      <c r="L1354" s="454" t="s">
        <v>143</v>
      </c>
      <c r="M1354" s="448" t="s">
        <v>3324</v>
      </c>
    </row>
    <row r="1355" spans="1:13" ht="28">
      <c r="A1355" s="448">
        <v>1354</v>
      </c>
      <c r="B1355" s="454" t="s">
        <v>4762</v>
      </c>
      <c r="C1355" s="454" t="s">
        <v>1724</v>
      </c>
      <c r="D1355" s="454" t="s">
        <v>3499</v>
      </c>
      <c r="E1355" s="454">
        <v>15</v>
      </c>
      <c r="F1355" s="454" t="s">
        <v>4713</v>
      </c>
      <c r="G1355" s="454" t="s">
        <v>4706</v>
      </c>
      <c r="H1355" s="455">
        <v>553.5</v>
      </c>
      <c r="I1355" s="454" t="s">
        <v>107</v>
      </c>
      <c r="J1355" s="454" t="s">
        <v>68</v>
      </c>
      <c r="K1355" s="466">
        <v>46296</v>
      </c>
      <c r="L1355" s="454" t="s">
        <v>143</v>
      </c>
      <c r="M1355" s="448" t="s">
        <v>3324</v>
      </c>
    </row>
    <row r="1356" spans="1:13" ht="28">
      <c r="A1356" s="448">
        <v>1355</v>
      </c>
      <c r="B1356" s="454" t="s">
        <v>4763</v>
      </c>
      <c r="C1356" s="454" t="s">
        <v>1724</v>
      </c>
      <c r="D1356" s="454" t="s">
        <v>3499</v>
      </c>
      <c r="E1356" s="454">
        <v>2</v>
      </c>
      <c r="F1356" s="454" t="s">
        <v>4708</v>
      </c>
      <c r="G1356" s="454" t="s">
        <v>4706</v>
      </c>
      <c r="H1356" s="455">
        <v>60.26</v>
      </c>
      <c r="I1356" s="454" t="s">
        <v>107</v>
      </c>
      <c r="J1356" s="454" t="s">
        <v>68</v>
      </c>
      <c r="K1356" s="466">
        <v>46296</v>
      </c>
      <c r="L1356" s="454" t="s">
        <v>143</v>
      </c>
      <c r="M1356" s="448" t="s">
        <v>3324</v>
      </c>
    </row>
    <row r="1357" spans="1:13" ht="28">
      <c r="A1357" s="448">
        <v>1356</v>
      </c>
      <c r="B1357" s="454" t="s">
        <v>4764</v>
      </c>
      <c r="C1357" s="454" t="s">
        <v>1724</v>
      </c>
      <c r="D1357" s="454" t="s">
        <v>3499</v>
      </c>
      <c r="E1357" s="454">
        <v>10</v>
      </c>
      <c r="F1357" s="454" t="s">
        <v>4713</v>
      </c>
      <c r="G1357" s="454" t="s">
        <v>4706</v>
      </c>
      <c r="H1357" s="455">
        <v>573</v>
      </c>
      <c r="I1357" s="454" t="s">
        <v>107</v>
      </c>
      <c r="J1357" s="454" t="s">
        <v>68</v>
      </c>
      <c r="K1357" s="466">
        <v>46296</v>
      </c>
      <c r="L1357" s="454" t="s">
        <v>143</v>
      </c>
      <c r="M1357" s="448" t="s">
        <v>3324</v>
      </c>
    </row>
    <row r="1358" spans="1:13" ht="28">
      <c r="A1358" s="448">
        <v>1357</v>
      </c>
      <c r="B1358" s="454" t="s">
        <v>4765</v>
      </c>
      <c r="C1358" s="454" t="s">
        <v>1724</v>
      </c>
      <c r="D1358" s="454" t="s">
        <v>3499</v>
      </c>
      <c r="E1358" s="454">
        <v>100</v>
      </c>
      <c r="F1358" s="454" t="s">
        <v>4708</v>
      </c>
      <c r="G1358" s="454" t="s">
        <v>4706</v>
      </c>
      <c r="H1358" s="455">
        <v>27167</v>
      </c>
      <c r="I1358" s="454" t="s">
        <v>107</v>
      </c>
      <c r="J1358" s="454" t="s">
        <v>68</v>
      </c>
      <c r="K1358" s="466">
        <v>46296</v>
      </c>
      <c r="L1358" s="454" t="s">
        <v>143</v>
      </c>
      <c r="M1358" s="448" t="s">
        <v>3324</v>
      </c>
    </row>
    <row r="1359" spans="1:13" ht="28">
      <c r="A1359" s="448">
        <v>1358</v>
      </c>
      <c r="B1359" s="454" t="s">
        <v>4766</v>
      </c>
      <c r="C1359" s="454" t="s">
        <v>1724</v>
      </c>
      <c r="D1359" s="454" t="s">
        <v>3499</v>
      </c>
      <c r="E1359" s="454">
        <v>50</v>
      </c>
      <c r="F1359" s="454" t="s">
        <v>4708</v>
      </c>
      <c r="G1359" s="454" t="s">
        <v>4706</v>
      </c>
      <c r="H1359" s="455">
        <v>12833.5</v>
      </c>
      <c r="I1359" s="454" t="s">
        <v>107</v>
      </c>
      <c r="J1359" s="454" t="s">
        <v>68</v>
      </c>
      <c r="K1359" s="466">
        <v>46296</v>
      </c>
      <c r="L1359" s="454" t="s">
        <v>143</v>
      </c>
      <c r="M1359" s="448" t="s">
        <v>3324</v>
      </c>
    </row>
    <row r="1360" spans="1:13" ht="28">
      <c r="A1360" s="448">
        <v>1359</v>
      </c>
      <c r="B1360" s="454" t="s">
        <v>4767</v>
      </c>
      <c r="C1360" s="454" t="s">
        <v>1724</v>
      </c>
      <c r="D1360" s="454" t="s">
        <v>3499</v>
      </c>
      <c r="E1360" s="454">
        <v>80</v>
      </c>
      <c r="F1360" s="454" t="s">
        <v>4708</v>
      </c>
      <c r="G1360" s="454" t="s">
        <v>4706</v>
      </c>
      <c r="H1360" s="455">
        <v>20933.600000000002</v>
      </c>
      <c r="I1360" s="454" t="s">
        <v>107</v>
      </c>
      <c r="J1360" s="454" t="s">
        <v>68</v>
      </c>
      <c r="K1360" s="466">
        <v>46296</v>
      </c>
      <c r="L1360" s="454" t="s">
        <v>143</v>
      </c>
      <c r="M1360" s="448" t="s">
        <v>3324</v>
      </c>
    </row>
    <row r="1361" spans="1:13" ht="28">
      <c r="A1361" s="448">
        <v>1360</v>
      </c>
      <c r="B1361" s="454" t="s">
        <v>4768</v>
      </c>
      <c r="C1361" s="454" t="s">
        <v>1724</v>
      </c>
      <c r="D1361" s="454" t="s">
        <v>3499</v>
      </c>
      <c r="E1361" s="454">
        <v>20</v>
      </c>
      <c r="F1361" s="454" t="s">
        <v>4713</v>
      </c>
      <c r="G1361" s="454" t="s">
        <v>4706</v>
      </c>
      <c r="H1361" s="455">
        <v>211</v>
      </c>
      <c r="I1361" s="454" t="s">
        <v>107</v>
      </c>
      <c r="J1361" s="454" t="s">
        <v>68</v>
      </c>
      <c r="K1361" s="466">
        <v>46296</v>
      </c>
      <c r="L1361" s="454" t="s">
        <v>143</v>
      </c>
      <c r="M1361" s="448" t="s">
        <v>3324</v>
      </c>
    </row>
    <row r="1362" spans="1:13" ht="28">
      <c r="A1362" s="448">
        <v>1361</v>
      </c>
      <c r="B1362" s="454" t="s">
        <v>4768</v>
      </c>
      <c r="C1362" s="454" t="s">
        <v>1724</v>
      </c>
      <c r="D1362" s="454" t="s">
        <v>3499</v>
      </c>
      <c r="E1362" s="454">
        <v>10</v>
      </c>
      <c r="F1362" s="454" t="s">
        <v>4713</v>
      </c>
      <c r="G1362" s="454" t="s">
        <v>4706</v>
      </c>
      <c r="H1362" s="455">
        <v>138.1</v>
      </c>
      <c r="I1362" s="454" t="s">
        <v>107</v>
      </c>
      <c r="J1362" s="454" t="s">
        <v>68</v>
      </c>
      <c r="K1362" s="466">
        <v>46296</v>
      </c>
      <c r="L1362" s="454" t="s">
        <v>143</v>
      </c>
      <c r="M1362" s="448" t="s">
        <v>3324</v>
      </c>
    </row>
    <row r="1363" spans="1:13" ht="28">
      <c r="A1363" s="448">
        <v>1362</v>
      </c>
      <c r="B1363" s="454" t="s">
        <v>4769</v>
      </c>
      <c r="C1363" s="454" t="s">
        <v>1724</v>
      </c>
      <c r="D1363" s="454" t="s">
        <v>3499</v>
      </c>
      <c r="E1363" s="454">
        <v>30</v>
      </c>
      <c r="F1363" s="454" t="s">
        <v>1169</v>
      </c>
      <c r="G1363" s="454" t="s">
        <v>4706</v>
      </c>
      <c r="H1363" s="455">
        <v>503.09999999999997</v>
      </c>
      <c r="I1363" s="454" t="s">
        <v>107</v>
      </c>
      <c r="J1363" s="454" t="s">
        <v>68</v>
      </c>
      <c r="K1363" s="466">
        <v>46296</v>
      </c>
      <c r="L1363" s="454" t="s">
        <v>143</v>
      </c>
      <c r="M1363" s="448" t="s">
        <v>3324</v>
      </c>
    </row>
    <row r="1364" spans="1:13" ht="28">
      <c r="A1364" s="448">
        <v>1363</v>
      </c>
      <c r="B1364" s="454" t="s">
        <v>4770</v>
      </c>
      <c r="C1364" s="454" t="s">
        <v>1724</v>
      </c>
      <c r="D1364" s="454" t="s">
        <v>3499</v>
      </c>
      <c r="E1364" s="454">
        <v>5</v>
      </c>
      <c r="F1364" s="454" t="s">
        <v>1169</v>
      </c>
      <c r="G1364" s="454" t="s">
        <v>4706</v>
      </c>
      <c r="H1364" s="455">
        <v>243.1</v>
      </c>
      <c r="I1364" s="454" t="s">
        <v>107</v>
      </c>
      <c r="J1364" s="454" t="s">
        <v>68</v>
      </c>
      <c r="K1364" s="466">
        <v>46296</v>
      </c>
      <c r="L1364" s="454" t="s">
        <v>143</v>
      </c>
      <c r="M1364" s="448" t="s">
        <v>3324</v>
      </c>
    </row>
    <row r="1365" spans="1:13" ht="28">
      <c r="A1365" s="448">
        <v>1364</v>
      </c>
      <c r="B1365" s="454" t="s">
        <v>4771</v>
      </c>
      <c r="C1365" s="454" t="s">
        <v>1724</v>
      </c>
      <c r="D1365" s="454" t="s">
        <v>3499</v>
      </c>
      <c r="E1365" s="454">
        <v>60</v>
      </c>
      <c r="F1365" s="454" t="s">
        <v>4772</v>
      </c>
      <c r="G1365" s="454" t="s">
        <v>4706</v>
      </c>
      <c r="H1365" s="455">
        <v>583.80000000000007</v>
      </c>
      <c r="I1365" s="454" t="s">
        <v>107</v>
      </c>
      <c r="J1365" s="454" t="s">
        <v>68</v>
      </c>
      <c r="K1365" s="466">
        <v>46296</v>
      </c>
      <c r="L1365" s="454" t="s">
        <v>143</v>
      </c>
      <c r="M1365" s="448" t="s">
        <v>3324</v>
      </c>
    </row>
    <row r="1366" spans="1:13" ht="28">
      <c r="A1366" s="448">
        <v>1365</v>
      </c>
      <c r="B1366" s="454" t="s">
        <v>4773</v>
      </c>
      <c r="C1366" s="454" t="s">
        <v>1724</v>
      </c>
      <c r="D1366" s="454" t="s">
        <v>3499</v>
      </c>
      <c r="E1366" s="454">
        <v>10</v>
      </c>
      <c r="F1366" s="454" t="s">
        <v>4713</v>
      </c>
      <c r="G1366" s="454" t="s">
        <v>4706</v>
      </c>
      <c r="H1366" s="455">
        <v>99.7</v>
      </c>
      <c r="I1366" s="454" t="s">
        <v>107</v>
      </c>
      <c r="J1366" s="454" t="s">
        <v>68</v>
      </c>
      <c r="K1366" s="466">
        <v>46296</v>
      </c>
      <c r="L1366" s="454" t="s">
        <v>143</v>
      </c>
      <c r="M1366" s="448" t="s">
        <v>3324</v>
      </c>
    </row>
    <row r="1367" spans="1:13" ht="28">
      <c r="A1367" s="448">
        <v>1366</v>
      </c>
      <c r="B1367" s="454" t="s">
        <v>4774</v>
      </c>
      <c r="C1367" s="454" t="s">
        <v>1724</v>
      </c>
      <c r="D1367" s="454" t="s">
        <v>3499</v>
      </c>
      <c r="E1367" s="454">
        <v>5</v>
      </c>
      <c r="F1367" s="454" t="s">
        <v>4708</v>
      </c>
      <c r="G1367" s="454" t="s">
        <v>4706</v>
      </c>
      <c r="H1367" s="455">
        <v>694.65000000000009</v>
      </c>
      <c r="I1367" s="454" t="s">
        <v>107</v>
      </c>
      <c r="J1367" s="454" t="s">
        <v>68</v>
      </c>
      <c r="K1367" s="466">
        <v>46296</v>
      </c>
      <c r="L1367" s="454" t="s">
        <v>143</v>
      </c>
      <c r="M1367" s="448" t="s">
        <v>3324</v>
      </c>
    </row>
    <row r="1368" spans="1:13" ht="28">
      <c r="A1368" s="448">
        <v>1367</v>
      </c>
      <c r="B1368" s="454" t="s">
        <v>4775</v>
      </c>
      <c r="C1368" s="454" t="s">
        <v>1724</v>
      </c>
      <c r="D1368" s="454" t="s">
        <v>3499</v>
      </c>
      <c r="E1368" s="454">
        <v>10</v>
      </c>
      <c r="F1368" s="454" t="s">
        <v>4713</v>
      </c>
      <c r="G1368" s="454" t="s">
        <v>4706</v>
      </c>
      <c r="H1368" s="455">
        <v>417.5</v>
      </c>
      <c r="I1368" s="454" t="s">
        <v>107</v>
      </c>
      <c r="J1368" s="454" t="s">
        <v>68</v>
      </c>
      <c r="K1368" s="466">
        <v>46296</v>
      </c>
      <c r="L1368" s="454" t="s">
        <v>143</v>
      </c>
      <c r="M1368" s="448" t="s">
        <v>3324</v>
      </c>
    </row>
    <row r="1369" spans="1:13" ht="28">
      <c r="A1369" s="448">
        <v>1368</v>
      </c>
      <c r="B1369" s="454" t="s">
        <v>4776</v>
      </c>
      <c r="C1369" s="454" t="s">
        <v>1724</v>
      </c>
      <c r="D1369" s="454" t="s">
        <v>3499</v>
      </c>
      <c r="E1369" s="454">
        <v>10</v>
      </c>
      <c r="F1369" s="454" t="s">
        <v>571</v>
      </c>
      <c r="G1369" s="454" t="s">
        <v>4706</v>
      </c>
      <c r="H1369" s="455">
        <v>93</v>
      </c>
      <c r="I1369" s="454" t="s">
        <v>107</v>
      </c>
      <c r="J1369" s="454" t="s">
        <v>68</v>
      </c>
      <c r="K1369" s="466">
        <v>46296</v>
      </c>
      <c r="L1369" s="454" t="s">
        <v>143</v>
      </c>
      <c r="M1369" s="448" t="s">
        <v>3324</v>
      </c>
    </row>
    <row r="1370" spans="1:13" ht="28">
      <c r="A1370" s="448">
        <v>1369</v>
      </c>
      <c r="B1370" s="454" t="s">
        <v>4777</v>
      </c>
      <c r="C1370" s="454" t="s">
        <v>1724</v>
      </c>
      <c r="D1370" s="454" t="s">
        <v>3499</v>
      </c>
      <c r="E1370" s="454">
        <v>30</v>
      </c>
      <c r="F1370" s="454" t="s">
        <v>4713</v>
      </c>
      <c r="G1370" s="454" t="s">
        <v>4706</v>
      </c>
      <c r="H1370" s="455">
        <v>690.90000000000009</v>
      </c>
      <c r="I1370" s="454" t="s">
        <v>107</v>
      </c>
      <c r="J1370" s="454" t="s">
        <v>68</v>
      </c>
      <c r="K1370" s="466">
        <v>46296</v>
      </c>
      <c r="L1370" s="454" t="s">
        <v>143</v>
      </c>
      <c r="M1370" s="448" t="s">
        <v>3324</v>
      </c>
    </row>
    <row r="1371" spans="1:13" ht="28">
      <c r="A1371" s="448">
        <v>1370</v>
      </c>
      <c r="B1371" s="454" t="s">
        <v>4778</v>
      </c>
      <c r="C1371" s="454" t="s">
        <v>1724</v>
      </c>
      <c r="D1371" s="454" t="s">
        <v>3499</v>
      </c>
      <c r="E1371" s="454">
        <v>10</v>
      </c>
      <c r="F1371" s="454" t="s">
        <v>4713</v>
      </c>
      <c r="G1371" s="454" t="s">
        <v>4706</v>
      </c>
      <c r="H1371" s="455">
        <v>111.5</v>
      </c>
      <c r="I1371" s="454" t="s">
        <v>107</v>
      </c>
      <c r="J1371" s="454" t="s">
        <v>68</v>
      </c>
      <c r="K1371" s="466">
        <v>46296</v>
      </c>
      <c r="L1371" s="454" t="s">
        <v>143</v>
      </c>
      <c r="M1371" s="448" t="s">
        <v>3324</v>
      </c>
    </row>
    <row r="1372" spans="1:13" ht="28">
      <c r="A1372" s="448">
        <v>1371</v>
      </c>
      <c r="B1372" s="454" t="s">
        <v>4779</v>
      </c>
      <c r="C1372" s="454" t="s">
        <v>1724</v>
      </c>
      <c r="D1372" s="454" t="s">
        <v>3499</v>
      </c>
      <c r="E1372" s="454">
        <v>10</v>
      </c>
      <c r="F1372" s="454" t="s">
        <v>4708</v>
      </c>
      <c r="G1372" s="454" t="s">
        <v>4706</v>
      </c>
      <c r="H1372" s="455">
        <v>139.1</v>
      </c>
      <c r="I1372" s="454" t="s">
        <v>107</v>
      </c>
      <c r="J1372" s="454" t="s">
        <v>68</v>
      </c>
      <c r="K1372" s="466">
        <v>46296</v>
      </c>
      <c r="L1372" s="454" t="s">
        <v>143</v>
      </c>
      <c r="M1372" s="448" t="s">
        <v>3324</v>
      </c>
    </row>
    <row r="1373" spans="1:13" ht="28">
      <c r="A1373" s="448">
        <v>1372</v>
      </c>
      <c r="B1373" s="454" t="s">
        <v>4780</v>
      </c>
      <c r="C1373" s="454" t="s">
        <v>1724</v>
      </c>
      <c r="D1373" s="454" t="s">
        <v>3499</v>
      </c>
      <c r="E1373" s="454">
        <v>2</v>
      </c>
      <c r="F1373" s="454" t="s">
        <v>4748</v>
      </c>
      <c r="G1373" s="454" t="s">
        <v>4706</v>
      </c>
      <c r="H1373" s="455">
        <v>343.34</v>
      </c>
      <c r="I1373" s="454" t="s">
        <v>107</v>
      </c>
      <c r="J1373" s="454" t="s">
        <v>68</v>
      </c>
      <c r="K1373" s="466">
        <v>46296</v>
      </c>
      <c r="L1373" s="454" t="s">
        <v>143</v>
      </c>
      <c r="M1373" s="448" t="s">
        <v>3324</v>
      </c>
    </row>
    <row r="1374" spans="1:13" ht="28">
      <c r="A1374" s="448">
        <v>1373</v>
      </c>
      <c r="B1374" s="454" t="s">
        <v>4781</v>
      </c>
      <c r="C1374" s="454" t="s">
        <v>1724</v>
      </c>
      <c r="D1374" s="454" t="s">
        <v>3499</v>
      </c>
      <c r="E1374" s="454">
        <v>15</v>
      </c>
      <c r="F1374" s="454" t="s">
        <v>4713</v>
      </c>
      <c r="G1374" s="454" t="s">
        <v>4706</v>
      </c>
      <c r="H1374" s="455">
        <v>102</v>
      </c>
      <c r="I1374" s="454" t="s">
        <v>107</v>
      </c>
      <c r="J1374" s="454" t="s">
        <v>68</v>
      </c>
      <c r="K1374" s="466">
        <v>46296</v>
      </c>
      <c r="L1374" s="454" t="s">
        <v>143</v>
      </c>
      <c r="M1374" s="448" t="s">
        <v>3324</v>
      </c>
    </row>
    <row r="1375" spans="1:13" ht="28">
      <c r="A1375" s="448">
        <v>1374</v>
      </c>
      <c r="B1375" s="454" t="s">
        <v>4782</v>
      </c>
      <c r="C1375" s="454" t="s">
        <v>1724</v>
      </c>
      <c r="D1375" s="454" t="s">
        <v>3499</v>
      </c>
      <c r="E1375" s="454">
        <v>10</v>
      </c>
      <c r="F1375" s="454" t="s">
        <v>4713</v>
      </c>
      <c r="G1375" s="454" t="s">
        <v>4706</v>
      </c>
      <c r="H1375" s="455">
        <v>183.29999999999998</v>
      </c>
      <c r="I1375" s="454" t="s">
        <v>107</v>
      </c>
      <c r="J1375" s="454" t="s">
        <v>68</v>
      </c>
      <c r="K1375" s="466">
        <v>46296</v>
      </c>
      <c r="L1375" s="454" t="s">
        <v>143</v>
      </c>
      <c r="M1375" s="448" t="s">
        <v>3324</v>
      </c>
    </row>
    <row r="1376" spans="1:13" ht="28">
      <c r="A1376" s="448">
        <v>1375</v>
      </c>
      <c r="B1376" s="454" t="s">
        <v>4783</v>
      </c>
      <c r="C1376" s="454" t="s">
        <v>1724</v>
      </c>
      <c r="D1376" s="454" t="s">
        <v>3499</v>
      </c>
      <c r="E1376" s="454">
        <v>60</v>
      </c>
      <c r="F1376" s="454" t="s">
        <v>4713</v>
      </c>
      <c r="G1376" s="454" t="s">
        <v>4706</v>
      </c>
      <c r="H1376" s="455">
        <v>837</v>
      </c>
      <c r="I1376" s="454" t="s">
        <v>107</v>
      </c>
      <c r="J1376" s="454" t="s">
        <v>68</v>
      </c>
      <c r="K1376" s="466">
        <v>46296</v>
      </c>
      <c r="L1376" s="454" t="s">
        <v>143</v>
      </c>
      <c r="M1376" s="448" t="s">
        <v>3324</v>
      </c>
    </row>
    <row r="1377" spans="1:13" ht="28">
      <c r="A1377" s="448">
        <v>1376</v>
      </c>
      <c r="B1377" s="454" t="s">
        <v>4784</v>
      </c>
      <c r="C1377" s="454" t="s">
        <v>1724</v>
      </c>
      <c r="D1377" s="454" t="s">
        <v>3499</v>
      </c>
      <c r="E1377" s="454">
        <v>10</v>
      </c>
      <c r="F1377" s="454" t="s">
        <v>4708</v>
      </c>
      <c r="G1377" s="454" t="s">
        <v>4706</v>
      </c>
      <c r="H1377" s="455">
        <v>61.3</v>
      </c>
      <c r="I1377" s="454" t="s">
        <v>107</v>
      </c>
      <c r="J1377" s="454" t="s">
        <v>68</v>
      </c>
      <c r="K1377" s="466">
        <v>46296</v>
      </c>
      <c r="L1377" s="454" t="s">
        <v>143</v>
      </c>
      <c r="M1377" s="448" t="s">
        <v>3324</v>
      </c>
    </row>
    <row r="1378" spans="1:13" ht="28">
      <c r="A1378" s="448">
        <v>1377</v>
      </c>
      <c r="B1378" s="454" t="s">
        <v>1663</v>
      </c>
      <c r="C1378" s="454" t="s">
        <v>1724</v>
      </c>
      <c r="D1378" s="454" t="s">
        <v>3499</v>
      </c>
      <c r="E1378" s="454">
        <v>1000</v>
      </c>
      <c r="F1378" s="454" t="s">
        <v>4708</v>
      </c>
      <c r="G1378" s="454" t="s">
        <v>4706</v>
      </c>
      <c r="H1378" s="455">
        <v>14780</v>
      </c>
      <c r="I1378" s="454" t="s">
        <v>107</v>
      </c>
      <c r="J1378" s="454" t="s">
        <v>68</v>
      </c>
      <c r="K1378" s="466">
        <v>46296</v>
      </c>
      <c r="L1378" s="454" t="s">
        <v>143</v>
      </c>
      <c r="M1378" s="448" t="s">
        <v>3324</v>
      </c>
    </row>
    <row r="1379" spans="1:13" ht="28">
      <c r="A1379" s="448">
        <v>1378</v>
      </c>
      <c r="B1379" s="454" t="s">
        <v>4785</v>
      </c>
      <c r="C1379" s="454" t="s">
        <v>1724</v>
      </c>
      <c r="D1379" s="454" t="s">
        <v>3499</v>
      </c>
      <c r="E1379" s="454">
        <v>60</v>
      </c>
      <c r="F1379" s="454" t="s">
        <v>571</v>
      </c>
      <c r="G1379" s="454" t="s">
        <v>4706</v>
      </c>
      <c r="H1379" s="455">
        <v>301.8</v>
      </c>
      <c r="I1379" s="454" t="s">
        <v>107</v>
      </c>
      <c r="J1379" s="454" t="s">
        <v>68</v>
      </c>
      <c r="K1379" s="466">
        <v>46296</v>
      </c>
      <c r="L1379" s="454" t="s">
        <v>143</v>
      </c>
      <c r="M1379" s="448" t="s">
        <v>3324</v>
      </c>
    </row>
    <row r="1380" spans="1:13" ht="28">
      <c r="A1380" s="448">
        <v>1379</v>
      </c>
      <c r="B1380" s="454" t="s">
        <v>4786</v>
      </c>
      <c r="C1380" s="454" t="s">
        <v>1724</v>
      </c>
      <c r="D1380" s="454" t="s">
        <v>3499</v>
      </c>
      <c r="E1380" s="454">
        <v>10</v>
      </c>
      <c r="F1380" s="454" t="s">
        <v>4713</v>
      </c>
      <c r="G1380" s="454" t="s">
        <v>4706</v>
      </c>
      <c r="H1380" s="455">
        <v>373.29999999999995</v>
      </c>
      <c r="I1380" s="454" t="s">
        <v>107</v>
      </c>
      <c r="J1380" s="454" t="s">
        <v>68</v>
      </c>
      <c r="K1380" s="466">
        <v>46296</v>
      </c>
      <c r="L1380" s="454" t="s">
        <v>143</v>
      </c>
      <c r="M1380" s="448" t="s">
        <v>3324</v>
      </c>
    </row>
    <row r="1381" spans="1:13" ht="28">
      <c r="A1381" s="448">
        <v>1380</v>
      </c>
      <c r="B1381" s="454" t="s">
        <v>4787</v>
      </c>
      <c r="C1381" s="454" t="s">
        <v>1724</v>
      </c>
      <c r="D1381" s="454" t="s">
        <v>3499</v>
      </c>
      <c r="E1381" s="454">
        <v>2</v>
      </c>
      <c r="F1381" s="454" t="s">
        <v>4708</v>
      </c>
      <c r="G1381" s="454" t="s">
        <v>4706</v>
      </c>
      <c r="H1381" s="455">
        <v>39.659999999999997</v>
      </c>
      <c r="I1381" s="454" t="s">
        <v>107</v>
      </c>
      <c r="J1381" s="454" t="s">
        <v>68</v>
      </c>
      <c r="K1381" s="466">
        <v>46296</v>
      </c>
      <c r="L1381" s="454" t="s">
        <v>143</v>
      </c>
      <c r="M1381" s="448" t="s">
        <v>3324</v>
      </c>
    </row>
    <row r="1382" spans="1:13" ht="28">
      <c r="A1382" s="448">
        <v>1381</v>
      </c>
      <c r="B1382" s="454" t="s">
        <v>4788</v>
      </c>
      <c r="C1382" s="454" t="s">
        <v>1724</v>
      </c>
      <c r="D1382" s="454" t="s">
        <v>3499</v>
      </c>
      <c r="E1382" s="454">
        <v>10</v>
      </c>
      <c r="F1382" s="454" t="s">
        <v>4713</v>
      </c>
      <c r="G1382" s="454" t="s">
        <v>4706</v>
      </c>
      <c r="H1382" s="455">
        <v>765</v>
      </c>
      <c r="I1382" s="454" t="s">
        <v>107</v>
      </c>
      <c r="J1382" s="454" t="s">
        <v>68</v>
      </c>
      <c r="K1382" s="466">
        <v>46296</v>
      </c>
      <c r="L1382" s="454" t="s">
        <v>143</v>
      </c>
      <c r="M1382" s="448" t="s">
        <v>3324</v>
      </c>
    </row>
    <row r="1383" spans="1:13" ht="28">
      <c r="A1383" s="448">
        <v>1382</v>
      </c>
      <c r="B1383" s="454" t="s">
        <v>4789</v>
      </c>
      <c r="C1383" s="454" t="s">
        <v>1724</v>
      </c>
      <c r="D1383" s="454" t="s">
        <v>3499</v>
      </c>
      <c r="E1383" s="454">
        <v>2</v>
      </c>
      <c r="F1383" s="454" t="s">
        <v>4708</v>
      </c>
      <c r="G1383" s="454" t="s">
        <v>4706</v>
      </c>
      <c r="H1383" s="455">
        <v>47.24</v>
      </c>
      <c r="I1383" s="454" t="s">
        <v>107</v>
      </c>
      <c r="J1383" s="454" t="s">
        <v>68</v>
      </c>
      <c r="K1383" s="466">
        <v>46296</v>
      </c>
      <c r="L1383" s="454" t="s">
        <v>143</v>
      </c>
      <c r="M1383" s="448" t="s">
        <v>3324</v>
      </c>
    </row>
    <row r="1384" spans="1:13" ht="28">
      <c r="A1384" s="448">
        <v>1383</v>
      </c>
      <c r="B1384" s="454" t="s">
        <v>4790</v>
      </c>
      <c r="C1384" s="454" t="s">
        <v>1724</v>
      </c>
      <c r="D1384" s="454" t="s">
        <v>3499</v>
      </c>
      <c r="E1384" s="454">
        <v>20</v>
      </c>
      <c r="F1384" s="454" t="s">
        <v>4713</v>
      </c>
      <c r="G1384" s="454" t="s">
        <v>4706</v>
      </c>
      <c r="H1384" s="455">
        <v>1238</v>
      </c>
      <c r="I1384" s="454" t="s">
        <v>107</v>
      </c>
      <c r="J1384" s="454" t="s">
        <v>68</v>
      </c>
      <c r="K1384" s="466">
        <v>46296</v>
      </c>
      <c r="L1384" s="454" t="s">
        <v>143</v>
      </c>
      <c r="M1384" s="448" t="s">
        <v>3324</v>
      </c>
    </row>
    <row r="1385" spans="1:13" ht="28">
      <c r="A1385" s="448">
        <v>1384</v>
      </c>
      <c r="B1385" s="454" t="s">
        <v>4791</v>
      </c>
      <c r="C1385" s="454" t="s">
        <v>1724</v>
      </c>
      <c r="D1385" s="454" t="s">
        <v>3499</v>
      </c>
      <c r="E1385" s="454">
        <v>5</v>
      </c>
      <c r="F1385" s="454" t="s">
        <v>4708</v>
      </c>
      <c r="G1385" s="454" t="s">
        <v>4706</v>
      </c>
      <c r="H1385" s="455">
        <v>78.75</v>
      </c>
      <c r="I1385" s="454" t="s">
        <v>107</v>
      </c>
      <c r="J1385" s="454" t="s">
        <v>68</v>
      </c>
      <c r="K1385" s="466">
        <v>46296</v>
      </c>
      <c r="L1385" s="454" t="s">
        <v>143</v>
      </c>
      <c r="M1385" s="448" t="s">
        <v>3324</v>
      </c>
    </row>
    <row r="1386" spans="1:13" ht="28">
      <c r="A1386" s="448">
        <v>1385</v>
      </c>
      <c r="B1386" s="454" t="s">
        <v>4792</v>
      </c>
      <c r="C1386" s="454" t="s">
        <v>1724</v>
      </c>
      <c r="D1386" s="454" t="s">
        <v>3499</v>
      </c>
      <c r="E1386" s="454">
        <v>2</v>
      </c>
      <c r="F1386" s="454" t="s">
        <v>4713</v>
      </c>
      <c r="G1386" s="454" t="s">
        <v>4706</v>
      </c>
      <c r="H1386" s="455">
        <v>168.14</v>
      </c>
      <c r="I1386" s="454" t="s">
        <v>107</v>
      </c>
      <c r="J1386" s="454" t="s">
        <v>68</v>
      </c>
      <c r="K1386" s="466">
        <v>46296</v>
      </c>
      <c r="L1386" s="454" t="s">
        <v>143</v>
      </c>
      <c r="M1386" s="448" t="s">
        <v>3324</v>
      </c>
    </row>
    <row r="1387" spans="1:13" ht="28">
      <c r="A1387" s="448">
        <v>1386</v>
      </c>
      <c r="B1387" s="454" t="s">
        <v>4793</v>
      </c>
      <c r="C1387" s="454" t="s">
        <v>1724</v>
      </c>
      <c r="D1387" s="454" t="s">
        <v>3499</v>
      </c>
      <c r="E1387" s="454">
        <v>10</v>
      </c>
      <c r="F1387" s="454" t="s">
        <v>4794</v>
      </c>
      <c r="G1387" s="454" t="s">
        <v>4706</v>
      </c>
      <c r="H1387" s="455">
        <v>188</v>
      </c>
      <c r="I1387" s="454" t="s">
        <v>107</v>
      </c>
      <c r="J1387" s="454" t="s">
        <v>68</v>
      </c>
      <c r="K1387" s="466">
        <v>46296</v>
      </c>
      <c r="L1387" s="454" t="s">
        <v>143</v>
      </c>
      <c r="M1387" s="448" t="s">
        <v>3324</v>
      </c>
    </row>
    <row r="1388" spans="1:13" ht="28">
      <c r="A1388" s="448">
        <v>1387</v>
      </c>
      <c r="B1388" s="454" t="s">
        <v>4795</v>
      </c>
      <c r="C1388" s="454" t="s">
        <v>1724</v>
      </c>
      <c r="D1388" s="454" t="s">
        <v>3499</v>
      </c>
      <c r="E1388" s="454">
        <v>250</v>
      </c>
      <c r="F1388" s="454" t="s">
        <v>571</v>
      </c>
      <c r="G1388" s="454" t="s">
        <v>4706</v>
      </c>
      <c r="H1388" s="455">
        <v>3712.5</v>
      </c>
      <c r="I1388" s="454" t="s">
        <v>107</v>
      </c>
      <c r="J1388" s="454" t="s">
        <v>68</v>
      </c>
      <c r="K1388" s="466">
        <v>46296</v>
      </c>
      <c r="L1388" s="454" t="s">
        <v>143</v>
      </c>
      <c r="M1388" s="448" t="s">
        <v>3324</v>
      </c>
    </row>
    <row r="1389" spans="1:13" ht="28">
      <c r="A1389" s="448">
        <v>1388</v>
      </c>
      <c r="B1389" s="454" t="s">
        <v>4796</v>
      </c>
      <c r="C1389" s="454" t="s">
        <v>1724</v>
      </c>
      <c r="D1389" s="454" t="s">
        <v>3499</v>
      </c>
      <c r="E1389" s="454">
        <v>120</v>
      </c>
      <c r="F1389" s="454" t="s">
        <v>571</v>
      </c>
      <c r="G1389" s="454" t="s">
        <v>4706</v>
      </c>
      <c r="H1389" s="455">
        <v>1680</v>
      </c>
      <c r="I1389" s="454" t="s">
        <v>107</v>
      </c>
      <c r="J1389" s="454" t="s">
        <v>68</v>
      </c>
      <c r="K1389" s="466">
        <v>46296</v>
      </c>
      <c r="L1389" s="454" t="s">
        <v>143</v>
      </c>
      <c r="M1389" s="448" t="s">
        <v>3324</v>
      </c>
    </row>
    <row r="1390" spans="1:13" ht="42">
      <c r="A1390" s="448">
        <v>1389</v>
      </c>
      <c r="B1390" s="454" t="s">
        <v>4797</v>
      </c>
      <c r="C1390" s="454" t="s">
        <v>1724</v>
      </c>
      <c r="D1390" s="454" t="s">
        <v>3499</v>
      </c>
      <c r="E1390" s="454">
        <v>100</v>
      </c>
      <c r="F1390" s="454" t="s">
        <v>4713</v>
      </c>
      <c r="G1390" s="454" t="s">
        <v>4706</v>
      </c>
      <c r="H1390" s="455">
        <v>4805</v>
      </c>
      <c r="I1390" s="454" t="s">
        <v>107</v>
      </c>
      <c r="J1390" s="454" t="s">
        <v>68</v>
      </c>
      <c r="K1390" s="466">
        <v>46296</v>
      </c>
      <c r="L1390" s="454" t="s">
        <v>143</v>
      </c>
      <c r="M1390" s="448" t="s">
        <v>3324</v>
      </c>
    </row>
    <row r="1391" spans="1:13" ht="28">
      <c r="A1391" s="448">
        <v>1390</v>
      </c>
      <c r="B1391" s="454" t="s">
        <v>4798</v>
      </c>
      <c r="C1391" s="454" t="s">
        <v>1724</v>
      </c>
      <c r="D1391" s="454" t="s">
        <v>3499</v>
      </c>
      <c r="E1391" s="454">
        <v>100</v>
      </c>
      <c r="F1391" s="454" t="s">
        <v>4713</v>
      </c>
      <c r="G1391" s="454" t="s">
        <v>4706</v>
      </c>
      <c r="H1391" s="455">
        <v>2113</v>
      </c>
      <c r="I1391" s="454" t="s">
        <v>107</v>
      </c>
      <c r="J1391" s="454" t="s">
        <v>68</v>
      </c>
      <c r="K1391" s="466">
        <v>46296</v>
      </c>
      <c r="L1391" s="454" t="s">
        <v>143</v>
      </c>
      <c r="M1391" s="448" t="s">
        <v>3324</v>
      </c>
    </row>
    <row r="1392" spans="1:13" ht="28">
      <c r="A1392" s="448">
        <v>1391</v>
      </c>
      <c r="B1392" s="454" t="s">
        <v>4799</v>
      </c>
      <c r="C1392" s="454" t="s">
        <v>1724</v>
      </c>
      <c r="D1392" s="454" t="s">
        <v>3499</v>
      </c>
      <c r="E1392" s="454">
        <v>20</v>
      </c>
      <c r="F1392" s="454" t="s">
        <v>4713</v>
      </c>
      <c r="G1392" s="454" t="s">
        <v>4706</v>
      </c>
      <c r="H1392" s="455">
        <v>904</v>
      </c>
      <c r="I1392" s="454" t="s">
        <v>107</v>
      </c>
      <c r="J1392" s="454" t="s">
        <v>68</v>
      </c>
      <c r="K1392" s="466">
        <v>46296</v>
      </c>
      <c r="L1392" s="454" t="s">
        <v>143</v>
      </c>
      <c r="M1392" s="448" t="s">
        <v>3324</v>
      </c>
    </row>
    <row r="1393" spans="1:13" ht="28">
      <c r="A1393" s="448">
        <v>1392</v>
      </c>
      <c r="B1393" s="454" t="s">
        <v>4800</v>
      </c>
      <c r="C1393" s="454" t="s">
        <v>1724</v>
      </c>
      <c r="D1393" s="454" t="s">
        <v>3499</v>
      </c>
      <c r="E1393" s="454">
        <v>10</v>
      </c>
      <c r="F1393" s="454" t="s">
        <v>4713</v>
      </c>
      <c r="G1393" s="454" t="s">
        <v>4706</v>
      </c>
      <c r="H1393" s="455">
        <v>235.3</v>
      </c>
      <c r="I1393" s="454" t="s">
        <v>107</v>
      </c>
      <c r="J1393" s="454" t="s">
        <v>68</v>
      </c>
      <c r="K1393" s="466">
        <v>46296</v>
      </c>
      <c r="L1393" s="454" t="s">
        <v>143</v>
      </c>
      <c r="M1393" s="448" t="s">
        <v>3324</v>
      </c>
    </row>
    <row r="1394" spans="1:13" ht="28">
      <c r="A1394" s="448">
        <v>1393</v>
      </c>
      <c r="B1394" s="454" t="s">
        <v>4801</v>
      </c>
      <c r="C1394" s="454" t="s">
        <v>1724</v>
      </c>
      <c r="D1394" s="454" t="s">
        <v>3499</v>
      </c>
      <c r="E1394" s="454">
        <v>10</v>
      </c>
      <c r="F1394" s="454" t="s">
        <v>4713</v>
      </c>
      <c r="G1394" s="454" t="s">
        <v>4706</v>
      </c>
      <c r="H1394" s="455">
        <v>369.3</v>
      </c>
      <c r="I1394" s="454" t="s">
        <v>107</v>
      </c>
      <c r="J1394" s="454" t="s">
        <v>68</v>
      </c>
      <c r="K1394" s="466">
        <v>46296</v>
      </c>
      <c r="L1394" s="454" t="s">
        <v>143</v>
      </c>
      <c r="M1394" s="448" t="s">
        <v>3324</v>
      </c>
    </row>
    <row r="1395" spans="1:13" ht="28">
      <c r="A1395" s="448">
        <v>1394</v>
      </c>
      <c r="B1395" s="454" t="s">
        <v>4802</v>
      </c>
      <c r="C1395" s="454" t="s">
        <v>1724</v>
      </c>
      <c r="D1395" s="454" t="s">
        <v>3499</v>
      </c>
      <c r="E1395" s="454">
        <v>10</v>
      </c>
      <c r="F1395" s="454" t="s">
        <v>4713</v>
      </c>
      <c r="G1395" s="454" t="s">
        <v>4706</v>
      </c>
      <c r="H1395" s="455">
        <v>218</v>
      </c>
      <c r="I1395" s="454" t="s">
        <v>107</v>
      </c>
      <c r="J1395" s="454" t="s">
        <v>68</v>
      </c>
      <c r="K1395" s="466">
        <v>46296</v>
      </c>
      <c r="L1395" s="454" t="s">
        <v>143</v>
      </c>
      <c r="M1395" s="448" t="s">
        <v>3324</v>
      </c>
    </row>
    <row r="1396" spans="1:13" ht="28">
      <c r="A1396" s="448">
        <v>1395</v>
      </c>
      <c r="B1396" s="454" t="s">
        <v>4803</v>
      </c>
      <c r="C1396" s="454" t="s">
        <v>1724</v>
      </c>
      <c r="D1396" s="454" t="s">
        <v>3499</v>
      </c>
      <c r="E1396" s="454">
        <v>10</v>
      </c>
      <c r="F1396" s="454" t="s">
        <v>4713</v>
      </c>
      <c r="G1396" s="454" t="s">
        <v>4706</v>
      </c>
      <c r="H1396" s="455">
        <v>186.4</v>
      </c>
      <c r="I1396" s="454" t="s">
        <v>107</v>
      </c>
      <c r="J1396" s="454" t="s">
        <v>68</v>
      </c>
      <c r="K1396" s="466">
        <v>46296</v>
      </c>
      <c r="L1396" s="454" t="s">
        <v>143</v>
      </c>
      <c r="M1396" s="448" t="s">
        <v>3324</v>
      </c>
    </row>
    <row r="1397" spans="1:13" ht="28">
      <c r="A1397" s="448">
        <v>1396</v>
      </c>
      <c r="B1397" s="454" t="s">
        <v>4804</v>
      </c>
      <c r="C1397" s="454" t="s">
        <v>1724</v>
      </c>
      <c r="D1397" s="454" t="s">
        <v>3499</v>
      </c>
      <c r="E1397" s="454">
        <v>100</v>
      </c>
      <c r="F1397" s="454" t="s">
        <v>571</v>
      </c>
      <c r="G1397" s="454" t="s">
        <v>4706</v>
      </c>
      <c r="H1397" s="455">
        <v>2950</v>
      </c>
      <c r="I1397" s="454" t="s">
        <v>107</v>
      </c>
      <c r="J1397" s="454" t="s">
        <v>68</v>
      </c>
      <c r="K1397" s="466">
        <v>46296</v>
      </c>
      <c r="L1397" s="454" t="s">
        <v>143</v>
      </c>
      <c r="M1397" s="448" t="s">
        <v>3324</v>
      </c>
    </row>
    <row r="1398" spans="1:13" ht="28">
      <c r="A1398" s="448">
        <v>1397</v>
      </c>
      <c r="B1398" s="454" t="s">
        <v>4805</v>
      </c>
      <c r="C1398" s="454" t="s">
        <v>1724</v>
      </c>
      <c r="D1398" s="454" t="s">
        <v>3499</v>
      </c>
      <c r="E1398" s="454">
        <v>15</v>
      </c>
      <c r="F1398" s="454" t="s">
        <v>4806</v>
      </c>
      <c r="G1398" s="454" t="s">
        <v>4706</v>
      </c>
      <c r="H1398" s="455">
        <v>1024.95</v>
      </c>
      <c r="I1398" s="454" t="s">
        <v>107</v>
      </c>
      <c r="J1398" s="454" t="s">
        <v>68</v>
      </c>
      <c r="K1398" s="466">
        <v>46296</v>
      </c>
      <c r="L1398" s="454" t="s">
        <v>143</v>
      </c>
      <c r="M1398" s="448" t="s">
        <v>3324</v>
      </c>
    </row>
    <row r="1399" spans="1:13" ht="28">
      <c r="A1399" s="448">
        <v>1398</v>
      </c>
      <c r="B1399" s="454" t="s">
        <v>4807</v>
      </c>
      <c r="C1399" s="454" t="s">
        <v>1724</v>
      </c>
      <c r="D1399" s="454" t="s">
        <v>3499</v>
      </c>
      <c r="E1399" s="454">
        <v>5</v>
      </c>
      <c r="F1399" s="454" t="s">
        <v>4708</v>
      </c>
      <c r="G1399" s="454" t="s">
        <v>4706</v>
      </c>
      <c r="H1399" s="455">
        <v>420.85</v>
      </c>
      <c r="I1399" s="454" t="s">
        <v>107</v>
      </c>
      <c r="J1399" s="454" t="s">
        <v>68</v>
      </c>
      <c r="K1399" s="466">
        <v>46296</v>
      </c>
      <c r="L1399" s="454" t="s">
        <v>143</v>
      </c>
      <c r="M1399" s="448" t="s">
        <v>3324</v>
      </c>
    </row>
    <row r="1400" spans="1:13" ht="28">
      <c r="A1400" s="448">
        <v>1399</v>
      </c>
      <c r="B1400" s="454" t="s">
        <v>4808</v>
      </c>
      <c r="C1400" s="454" t="s">
        <v>1724</v>
      </c>
      <c r="D1400" s="454" t="s">
        <v>3499</v>
      </c>
      <c r="E1400" s="454">
        <v>15</v>
      </c>
      <c r="F1400" s="454" t="s">
        <v>4806</v>
      </c>
      <c r="G1400" s="454" t="s">
        <v>4706</v>
      </c>
      <c r="H1400" s="455">
        <v>1246.05</v>
      </c>
      <c r="I1400" s="454" t="s">
        <v>107</v>
      </c>
      <c r="J1400" s="454" t="s">
        <v>68</v>
      </c>
      <c r="K1400" s="466">
        <v>46296</v>
      </c>
      <c r="L1400" s="454" t="s">
        <v>143</v>
      </c>
      <c r="M1400" s="448" t="s">
        <v>3324</v>
      </c>
    </row>
    <row r="1401" spans="1:13" ht="28">
      <c r="A1401" s="448">
        <v>1400</v>
      </c>
      <c r="B1401" s="454" t="s">
        <v>4809</v>
      </c>
      <c r="C1401" s="454" t="s">
        <v>1724</v>
      </c>
      <c r="D1401" s="454" t="s">
        <v>3499</v>
      </c>
      <c r="E1401" s="454">
        <v>15</v>
      </c>
      <c r="F1401" s="454" t="s">
        <v>4806</v>
      </c>
      <c r="G1401" s="454" t="s">
        <v>4706</v>
      </c>
      <c r="H1401" s="455">
        <v>6390</v>
      </c>
      <c r="I1401" s="454" t="s">
        <v>107</v>
      </c>
      <c r="J1401" s="454" t="s">
        <v>68</v>
      </c>
      <c r="K1401" s="466">
        <v>46296</v>
      </c>
      <c r="L1401" s="454" t="s">
        <v>143</v>
      </c>
      <c r="M1401" s="448" t="s">
        <v>3324</v>
      </c>
    </row>
    <row r="1402" spans="1:13" ht="28">
      <c r="A1402" s="448">
        <v>1401</v>
      </c>
      <c r="B1402" s="454" t="s">
        <v>4810</v>
      </c>
      <c r="C1402" s="454" t="s">
        <v>1724</v>
      </c>
      <c r="D1402" s="454" t="s">
        <v>3499</v>
      </c>
      <c r="E1402" s="454">
        <v>5</v>
      </c>
      <c r="F1402" s="454" t="s">
        <v>4713</v>
      </c>
      <c r="G1402" s="454" t="s">
        <v>4706</v>
      </c>
      <c r="H1402" s="455">
        <v>723.34999999999991</v>
      </c>
      <c r="I1402" s="454" t="s">
        <v>107</v>
      </c>
      <c r="J1402" s="454" t="s">
        <v>68</v>
      </c>
      <c r="K1402" s="466">
        <v>46296</v>
      </c>
      <c r="L1402" s="454" t="s">
        <v>143</v>
      </c>
      <c r="M1402" s="448" t="s">
        <v>3324</v>
      </c>
    </row>
    <row r="1403" spans="1:13" ht="28">
      <c r="A1403" s="448">
        <v>1402</v>
      </c>
      <c r="B1403" s="454" t="s">
        <v>4811</v>
      </c>
      <c r="C1403" s="454" t="s">
        <v>1724</v>
      </c>
      <c r="D1403" s="454" t="s">
        <v>3499</v>
      </c>
      <c r="E1403" s="454">
        <v>15</v>
      </c>
      <c r="F1403" s="454" t="s">
        <v>4708</v>
      </c>
      <c r="G1403" s="454" t="s">
        <v>4706</v>
      </c>
      <c r="H1403" s="455">
        <v>105.45</v>
      </c>
      <c r="I1403" s="454" t="s">
        <v>107</v>
      </c>
      <c r="J1403" s="454" t="s">
        <v>68</v>
      </c>
      <c r="K1403" s="466">
        <v>46296</v>
      </c>
      <c r="L1403" s="454" t="s">
        <v>143</v>
      </c>
      <c r="M1403" s="448" t="s">
        <v>3324</v>
      </c>
    </row>
    <row r="1404" spans="1:13" ht="28">
      <c r="A1404" s="448">
        <v>1403</v>
      </c>
      <c r="B1404" s="454" t="s">
        <v>4812</v>
      </c>
      <c r="C1404" s="454" t="s">
        <v>1724</v>
      </c>
      <c r="D1404" s="454" t="s">
        <v>3499</v>
      </c>
      <c r="E1404" s="454">
        <v>250</v>
      </c>
      <c r="F1404" s="454" t="s">
        <v>4708</v>
      </c>
      <c r="G1404" s="454" t="s">
        <v>4706</v>
      </c>
      <c r="H1404" s="455">
        <v>2342.5</v>
      </c>
      <c r="I1404" s="454" t="s">
        <v>107</v>
      </c>
      <c r="J1404" s="454" t="s">
        <v>68</v>
      </c>
      <c r="K1404" s="466">
        <v>46296</v>
      </c>
      <c r="L1404" s="454" t="s">
        <v>143</v>
      </c>
      <c r="M1404" s="448" t="s">
        <v>3324</v>
      </c>
    </row>
    <row r="1405" spans="1:13" ht="28">
      <c r="A1405" s="448">
        <v>1404</v>
      </c>
      <c r="B1405" s="454" t="s">
        <v>4813</v>
      </c>
      <c r="C1405" s="454" t="s">
        <v>1724</v>
      </c>
      <c r="D1405" s="454" t="s">
        <v>3499</v>
      </c>
      <c r="E1405" s="454">
        <v>2</v>
      </c>
      <c r="F1405" s="454" t="s">
        <v>4708</v>
      </c>
      <c r="G1405" s="454" t="s">
        <v>4706</v>
      </c>
      <c r="H1405" s="455">
        <v>12.44</v>
      </c>
      <c r="I1405" s="454" t="s">
        <v>107</v>
      </c>
      <c r="J1405" s="454" t="s">
        <v>68</v>
      </c>
      <c r="K1405" s="466">
        <v>46296</v>
      </c>
      <c r="L1405" s="454" t="s">
        <v>143</v>
      </c>
      <c r="M1405" s="448" t="s">
        <v>3324</v>
      </c>
    </row>
    <row r="1406" spans="1:13" ht="28">
      <c r="A1406" s="448">
        <v>1405</v>
      </c>
      <c r="B1406" s="454" t="s">
        <v>4814</v>
      </c>
      <c r="C1406" s="454" t="s">
        <v>1724</v>
      </c>
      <c r="D1406" s="454" t="s">
        <v>3499</v>
      </c>
      <c r="E1406" s="454">
        <v>5</v>
      </c>
      <c r="F1406" s="454" t="s">
        <v>4708</v>
      </c>
      <c r="G1406" s="454" t="s">
        <v>4706</v>
      </c>
      <c r="H1406" s="455">
        <v>15.25</v>
      </c>
      <c r="I1406" s="454" t="s">
        <v>107</v>
      </c>
      <c r="J1406" s="454" t="s">
        <v>68</v>
      </c>
      <c r="K1406" s="466">
        <v>46296</v>
      </c>
      <c r="L1406" s="454" t="s">
        <v>143</v>
      </c>
      <c r="M1406" s="448" t="s">
        <v>3324</v>
      </c>
    </row>
    <row r="1407" spans="1:13" ht="70">
      <c r="A1407" s="448">
        <v>1406</v>
      </c>
      <c r="B1407" s="454" t="s">
        <v>4815</v>
      </c>
      <c r="C1407" s="454" t="s">
        <v>1724</v>
      </c>
      <c r="D1407" s="454" t="s">
        <v>3499</v>
      </c>
      <c r="E1407" s="454">
        <v>20000</v>
      </c>
      <c r="F1407" s="454" t="s">
        <v>4708</v>
      </c>
      <c r="G1407" s="454" t="s">
        <v>4706</v>
      </c>
      <c r="H1407" s="455">
        <v>16000</v>
      </c>
      <c r="I1407" s="454" t="s">
        <v>107</v>
      </c>
      <c r="J1407" s="454" t="s">
        <v>68</v>
      </c>
      <c r="K1407" s="466">
        <v>46296</v>
      </c>
      <c r="L1407" s="454" t="s">
        <v>143</v>
      </c>
      <c r="M1407" s="448" t="s">
        <v>3324</v>
      </c>
    </row>
    <row r="1408" spans="1:13" ht="56">
      <c r="A1408" s="448">
        <v>1407</v>
      </c>
      <c r="B1408" s="454" t="s">
        <v>4816</v>
      </c>
      <c r="C1408" s="454" t="s">
        <v>1724</v>
      </c>
      <c r="D1408" s="454" t="s">
        <v>3499</v>
      </c>
      <c r="E1408" s="454">
        <v>20000</v>
      </c>
      <c r="F1408" s="454" t="s">
        <v>4708</v>
      </c>
      <c r="G1408" s="454" t="s">
        <v>4706</v>
      </c>
      <c r="H1408" s="455">
        <v>17600</v>
      </c>
      <c r="I1408" s="454" t="s">
        <v>107</v>
      </c>
      <c r="J1408" s="454" t="s">
        <v>68</v>
      </c>
      <c r="K1408" s="466">
        <v>46296</v>
      </c>
      <c r="L1408" s="454" t="s">
        <v>143</v>
      </c>
      <c r="M1408" s="448" t="s">
        <v>3324</v>
      </c>
    </row>
    <row r="1409" spans="1:13" ht="28">
      <c r="A1409" s="448">
        <v>1408</v>
      </c>
      <c r="B1409" s="454" t="s">
        <v>4817</v>
      </c>
      <c r="C1409" s="454" t="s">
        <v>1724</v>
      </c>
      <c r="D1409" s="454" t="s">
        <v>3499</v>
      </c>
      <c r="E1409" s="454">
        <v>50</v>
      </c>
      <c r="F1409" s="454" t="s">
        <v>4713</v>
      </c>
      <c r="G1409" s="454" t="s">
        <v>4706</v>
      </c>
      <c r="H1409" s="455">
        <v>1224</v>
      </c>
      <c r="I1409" s="454" t="s">
        <v>107</v>
      </c>
      <c r="J1409" s="454" t="s">
        <v>68</v>
      </c>
      <c r="K1409" s="466">
        <v>46296</v>
      </c>
      <c r="L1409" s="454" t="s">
        <v>143</v>
      </c>
      <c r="M1409" s="448" t="s">
        <v>3324</v>
      </c>
    </row>
    <row r="1410" spans="1:13" ht="42">
      <c r="A1410" s="448">
        <v>1409</v>
      </c>
      <c r="B1410" s="454" t="s">
        <v>4818</v>
      </c>
      <c r="C1410" s="454" t="s">
        <v>1724</v>
      </c>
      <c r="D1410" s="454" t="s">
        <v>3499</v>
      </c>
      <c r="E1410" s="454">
        <v>1000</v>
      </c>
      <c r="F1410" s="454" t="s">
        <v>4708</v>
      </c>
      <c r="G1410" s="454" t="s">
        <v>4706</v>
      </c>
      <c r="H1410" s="455">
        <v>8230</v>
      </c>
      <c r="I1410" s="454" t="s">
        <v>107</v>
      </c>
      <c r="J1410" s="454" t="s">
        <v>68</v>
      </c>
      <c r="K1410" s="466">
        <v>46296</v>
      </c>
      <c r="L1410" s="454" t="s">
        <v>143</v>
      </c>
      <c r="M1410" s="448" t="s">
        <v>3324</v>
      </c>
    </row>
    <row r="1411" spans="1:13" ht="70">
      <c r="A1411" s="448">
        <v>1410</v>
      </c>
      <c r="B1411" s="454" t="s">
        <v>4819</v>
      </c>
      <c r="C1411" s="454" t="s">
        <v>1724</v>
      </c>
      <c r="D1411" s="454" t="s">
        <v>3499</v>
      </c>
      <c r="E1411" s="454">
        <v>600</v>
      </c>
      <c r="F1411" s="454" t="s">
        <v>4708</v>
      </c>
      <c r="G1411" s="454" t="s">
        <v>4706</v>
      </c>
      <c r="H1411" s="455">
        <v>5700</v>
      </c>
      <c r="I1411" s="454" t="s">
        <v>107</v>
      </c>
      <c r="J1411" s="454" t="s">
        <v>68</v>
      </c>
      <c r="K1411" s="466">
        <v>46296</v>
      </c>
      <c r="L1411" s="454" t="s">
        <v>143</v>
      </c>
      <c r="M1411" s="448" t="s">
        <v>3324</v>
      </c>
    </row>
    <row r="1412" spans="1:13" ht="42">
      <c r="A1412" s="448">
        <v>1411</v>
      </c>
      <c r="B1412" s="454" t="s">
        <v>4820</v>
      </c>
      <c r="C1412" s="454" t="s">
        <v>1724</v>
      </c>
      <c r="D1412" s="454" t="s">
        <v>3499</v>
      </c>
      <c r="E1412" s="454">
        <v>60</v>
      </c>
      <c r="F1412" s="454" t="s">
        <v>4708</v>
      </c>
      <c r="G1412" s="454" t="s">
        <v>4706</v>
      </c>
      <c r="H1412" s="455">
        <v>715.2</v>
      </c>
      <c r="I1412" s="454" t="s">
        <v>107</v>
      </c>
      <c r="J1412" s="454" t="s">
        <v>68</v>
      </c>
      <c r="K1412" s="466">
        <v>46296</v>
      </c>
      <c r="L1412" s="454" t="s">
        <v>143</v>
      </c>
      <c r="M1412" s="448" t="s">
        <v>3324</v>
      </c>
    </row>
    <row r="1413" spans="1:13" ht="28">
      <c r="A1413" s="448">
        <v>1412</v>
      </c>
      <c r="B1413" s="454" t="s">
        <v>4821</v>
      </c>
      <c r="C1413" s="454" t="s">
        <v>1724</v>
      </c>
      <c r="D1413" s="454" t="s">
        <v>3499</v>
      </c>
      <c r="E1413" s="454">
        <v>10000</v>
      </c>
      <c r="F1413" s="454" t="s">
        <v>4708</v>
      </c>
      <c r="G1413" s="454" t="s">
        <v>4706</v>
      </c>
      <c r="H1413" s="455">
        <v>44500</v>
      </c>
      <c r="I1413" s="454" t="s">
        <v>107</v>
      </c>
      <c r="J1413" s="454" t="s">
        <v>68</v>
      </c>
      <c r="K1413" s="466">
        <v>46296</v>
      </c>
      <c r="L1413" s="454" t="s">
        <v>143</v>
      </c>
      <c r="M1413" s="448" t="s">
        <v>3324</v>
      </c>
    </row>
    <row r="1414" spans="1:13" ht="28">
      <c r="A1414" s="448">
        <v>1413</v>
      </c>
      <c r="B1414" s="454" t="s">
        <v>4822</v>
      </c>
      <c r="C1414" s="454" t="s">
        <v>1724</v>
      </c>
      <c r="D1414" s="454" t="s">
        <v>3499</v>
      </c>
      <c r="E1414" s="454">
        <v>500</v>
      </c>
      <c r="F1414" s="454" t="s">
        <v>4708</v>
      </c>
      <c r="G1414" s="454" t="s">
        <v>4706</v>
      </c>
      <c r="H1414" s="455">
        <v>4865</v>
      </c>
      <c r="I1414" s="454" t="s">
        <v>107</v>
      </c>
      <c r="J1414" s="454" t="s">
        <v>68</v>
      </c>
      <c r="K1414" s="466">
        <v>46296</v>
      </c>
      <c r="L1414" s="454" t="s">
        <v>143</v>
      </c>
      <c r="M1414" s="448" t="s">
        <v>3324</v>
      </c>
    </row>
    <row r="1415" spans="1:13" ht="28">
      <c r="A1415" s="448">
        <v>1414</v>
      </c>
      <c r="B1415" s="454" t="s">
        <v>4823</v>
      </c>
      <c r="C1415" s="454" t="s">
        <v>1724</v>
      </c>
      <c r="D1415" s="454" t="s">
        <v>3499</v>
      </c>
      <c r="E1415" s="454">
        <v>5</v>
      </c>
      <c r="F1415" s="454" t="s">
        <v>4708</v>
      </c>
      <c r="G1415" s="454" t="s">
        <v>4706</v>
      </c>
      <c r="H1415" s="455">
        <v>79.150000000000006</v>
      </c>
      <c r="I1415" s="454" t="s">
        <v>107</v>
      </c>
      <c r="J1415" s="454" t="s">
        <v>68</v>
      </c>
      <c r="K1415" s="466">
        <v>46296</v>
      </c>
      <c r="L1415" s="454" t="s">
        <v>143</v>
      </c>
      <c r="M1415" s="448" t="s">
        <v>3324</v>
      </c>
    </row>
    <row r="1416" spans="1:13" ht="28">
      <c r="A1416" s="448">
        <v>1415</v>
      </c>
      <c r="B1416" s="454" t="s">
        <v>4824</v>
      </c>
      <c r="C1416" s="454" t="s">
        <v>1724</v>
      </c>
      <c r="D1416" s="454" t="s">
        <v>3499</v>
      </c>
      <c r="E1416" s="454">
        <v>20</v>
      </c>
      <c r="F1416" s="454" t="s">
        <v>4713</v>
      </c>
      <c r="G1416" s="454" t="s">
        <v>4706</v>
      </c>
      <c r="H1416" s="455">
        <v>364.6</v>
      </c>
      <c r="I1416" s="454" t="s">
        <v>107</v>
      </c>
      <c r="J1416" s="454" t="s">
        <v>68</v>
      </c>
      <c r="K1416" s="466">
        <v>46296</v>
      </c>
      <c r="L1416" s="454" t="s">
        <v>143</v>
      </c>
      <c r="M1416" s="448" t="s">
        <v>3324</v>
      </c>
    </row>
    <row r="1417" spans="1:13" ht="28">
      <c r="A1417" s="448">
        <v>1416</v>
      </c>
      <c r="B1417" s="454" t="s">
        <v>4825</v>
      </c>
      <c r="C1417" s="454" t="s">
        <v>1724</v>
      </c>
      <c r="D1417" s="454" t="s">
        <v>3499</v>
      </c>
      <c r="E1417" s="454">
        <v>20</v>
      </c>
      <c r="F1417" s="454" t="s">
        <v>4713</v>
      </c>
      <c r="G1417" s="454" t="s">
        <v>4706</v>
      </c>
      <c r="H1417" s="455">
        <v>766</v>
      </c>
      <c r="I1417" s="454" t="s">
        <v>107</v>
      </c>
      <c r="J1417" s="454" t="s">
        <v>68</v>
      </c>
      <c r="K1417" s="466">
        <v>46296</v>
      </c>
      <c r="L1417" s="454" t="s">
        <v>143</v>
      </c>
      <c r="M1417" s="448" t="s">
        <v>3324</v>
      </c>
    </row>
    <row r="1418" spans="1:13" ht="28">
      <c r="A1418" s="448">
        <v>1417</v>
      </c>
      <c r="B1418" s="454" t="s">
        <v>4826</v>
      </c>
      <c r="C1418" s="454" t="s">
        <v>1724</v>
      </c>
      <c r="D1418" s="454" t="s">
        <v>3499</v>
      </c>
      <c r="E1418" s="454">
        <v>5</v>
      </c>
      <c r="F1418" s="454" t="s">
        <v>4708</v>
      </c>
      <c r="G1418" s="454" t="s">
        <v>4706</v>
      </c>
      <c r="H1418" s="455">
        <v>43.25</v>
      </c>
      <c r="I1418" s="454" t="s">
        <v>107</v>
      </c>
      <c r="J1418" s="454" t="s">
        <v>68</v>
      </c>
      <c r="K1418" s="466">
        <v>46296</v>
      </c>
      <c r="L1418" s="454" t="s">
        <v>143</v>
      </c>
      <c r="M1418" s="448" t="s">
        <v>3324</v>
      </c>
    </row>
    <row r="1419" spans="1:13" ht="28">
      <c r="A1419" s="448">
        <v>1418</v>
      </c>
      <c r="B1419" s="454" t="s">
        <v>4827</v>
      </c>
      <c r="C1419" s="454" t="s">
        <v>1724</v>
      </c>
      <c r="D1419" s="454" t="s">
        <v>3499</v>
      </c>
      <c r="E1419" s="456">
        <v>7300</v>
      </c>
      <c r="F1419" s="448" t="s">
        <v>860</v>
      </c>
      <c r="G1419" s="448" t="s">
        <v>4706</v>
      </c>
      <c r="H1419" s="449">
        <v>7519</v>
      </c>
      <c r="I1419" s="448" t="s">
        <v>107</v>
      </c>
      <c r="J1419" s="448" t="s">
        <v>172</v>
      </c>
      <c r="K1419" s="451">
        <v>46303</v>
      </c>
      <c r="L1419" s="448" t="s">
        <v>4828</v>
      </c>
      <c r="M1419" s="448" t="s">
        <v>3324</v>
      </c>
    </row>
    <row r="1420" spans="1:13" ht="28">
      <c r="A1420" s="448">
        <v>1419</v>
      </c>
      <c r="B1420" s="454" t="s">
        <v>4829</v>
      </c>
      <c r="C1420" s="454" t="s">
        <v>1724</v>
      </c>
      <c r="D1420" s="454" t="s">
        <v>3499</v>
      </c>
      <c r="E1420" s="456">
        <v>24</v>
      </c>
      <c r="F1420" s="448" t="s">
        <v>860</v>
      </c>
      <c r="G1420" s="448" t="s">
        <v>4706</v>
      </c>
      <c r="H1420" s="449">
        <v>237.6</v>
      </c>
      <c r="I1420" s="448" t="s">
        <v>107</v>
      </c>
      <c r="J1420" s="448" t="s">
        <v>172</v>
      </c>
      <c r="K1420" s="451">
        <v>46303</v>
      </c>
      <c r="L1420" s="448" t="s">
        <v>4828</v>
      </c>
      <c r="M1420" s="448" t="s">
        <v>3324</v>
      </c>
    </row>
    <row r="1421" spans="1:13" ht="28">
      <c r="A1421" s="448">
        <v>1420</v>
      </c>
      <c r="B1421" s="454" t="s">
        <v>4830</v>
      </c>
      <c r="C1421" s="454" t="s">
        <v>1724</v>
      </c>
      <c r="D1421" s="454" t="s">
        <v>3499</v>
      </c>
      <c r="E1421" s="456">
        <v>180</v>
      </c>
      <c r="F1421" s="448" t="s">
        <v>501</v>
      </c>
      <c r="G1421" s="448" t="s">
        <v>4706</v>
      </c>
      <c r="H1421" s="449">
        <v>9900</v>
      </c>
      <c r="I1421" s="448" t="s">
        <v>107</v>
      </c>
      <c r="J1421" s="448" t="s">
        <v>172</v>
      </c>
      <c r="K1421" s="451">
        <v>46303</v>
      </c>
      <c r="L1421" s="448" t="s">
        <v>4828</v>
      </c>
      <c r="M1421" s="448" t="s">
        <v>3324</v>
      </c>
    </row>
    <row r="1422" spans="1:13" ht="28">
      <c r="A1422" s="448">
        <v>1421</v>
      </c>
      <c r="B1422" s="454" t="s">
        <v>4831</v>
      </c>
      <c r="C1422" s="454" t="s">
        <v>1724</v>
      </c>
      <c r="D1422" s="454" t="s">
        <v>3499</v>
      </c>
      <c r="E1422" s="456">
        <v>110</v>
      </c>
      <c r="F1422" s="448" t="s">
        <v>501</v>
      </c>
      <c r="G1422" s="448" t="s">
        <v>4706</v>
      </c>
      <c r="H1422" s="449">
        <v>2739</v>
      </c>
      <c r="I1422" s="448" t="s">
        <v>107</v>
      </c>
      <c r="J1422" s="448" t="s">
        <v>172</v>
      </c>
      <c r="K1422" s="451">
        <v>46303</v>
      </c>
      <c r="L1422" s="448" t="s">
        <v>4828</v>
      </c>
      <c r="M1422" s="448" t="s">
        <v>3324</v>
      </c>
    </row>
    <row r="1423" spans="1:13" ht="28">
      <c r="A1423" s="448">
        <v>1422</v>
      </c>
      <c r="B1423" s="454" t="s">
        <v>4771</v>
      </c>
      <c r="C1423" s="454" t="s">
        <v>1724</v>
      </c>
      <c r="D1423" s="454" t="s">
        <v>3499</v>
      </c>
      <c r="E1423" s="456">
        <v>730</v>
      </c>
      <c r="F1423" s="448" t="s">
        <v>3474</v>
      </c>
      <c r="G1423" s="448" t="s">
        <v>4706</v>
      </c>
      <c r="H1423" s="449">
        <v>5694</v>
      </c>
      <c r="I1423" s="448" t="s">
        <v>107</v>
      </c>
      <c r="J1423" s="448" t="s">
        <v>172</v>
      </c>
      <c r="K1423" s="451">
        <v>46303</v>
      </c>
      <c r="L1423" s="448" t="s">
        <v>4828</v>
      </c>
      <c r="M1423" s="448" t="s">
        <v>3324</v>
      </c>
    </row>
    <row r="1424" spans="1:13" ht="28">
      <c r="A1424" s="448">
        <v>1423</v>
      </c>
      <c r="B1424" s="454" t="s">
        <v>4832</v>
      </c>
      <c r="C1424" s="454" t="s">
        <v>1724</v>
      </c>
      <c r="D1424" s="454" t="s">
        <v>3499</v>
      </c>
      <c r="E1424" s="456">
        <v>192</v>
      </c>
      <c r="F1424" s="448" t="s">
        <v>860</v>
      </c>
      <c r="G1424" s="448" t="s">
        <v>4706</v>
      </c>
      <c r="H1424" s="449">
        <v>4012.8</v>
      </c>
      <c r="I1424" s="448" t="s">
        <v>107</v>
      </c>
      <c r="J1424" s="448" t="s">
        <v>172</v>
      </c>
      <c r="K1424" s="451">
        <v>46303</v>
      </c>
      <c r="L1424" s="448" t="s">
        <v>4828</v>
      </c>
      <c r="M1424" s="448" t="s">
        <v>3324</v>
      </c>
    </row>
    <row r="1425" spans="1:13" ht="28">
      <c r="A1425" s="448">
        <v>1424</v>
      </c>
      <c r="B1425" s="454" t="s">
        <v>3053</v>
      </c>
      <c r="C1425" s="454" t="s">
        <v>1724</v>
      </c>
      <c r="D1425" s="454" t="s">
        <v>3499</v>
      </c>
      <c r="E1425" s="456">
        <v>96</v>
      </c>
      <c r="F1425" s="448" t="s">
        <v>860</v>
      </c>
      <c r="G1425" s="448" t="s">
        <v>4706</v>
      </c>
      <c r="H1425" s="449">
        <v>417.6</v>
      </c>
      <c r="I1425" s="448" t="s">
        <v>107</v>
      </c>
      <c r="J1425" s="448" t="s">
        <v>172</v>
      </c>
      <c r="K1425" s="451">
        <v>46303</v>
      </c>
      <c r="L1425" s="448" t="s">
        <v>4828</v>
      </c>
      <c r="M1425" s="448" t="s">
        <v>3324</v>
      </c>
    </row>
    <row r="1426" spans="1:13" ht="28">
      <c r="A1426" s="448">
        <v>1425</v>
      </c>
      <c r="B1426" s="467" t="s">
        <v>4833</v>
      </c>
      <c r="C1426" s="454" t="s">
        <v>1724</v>
      </c>
      <c r="D1426" s="454" t="s">
        <v>3499</v>
      </c>
      <c r="E1426" s="456">
        <v>4380</v>
      </c>
      <c r="F1426" s="448" t="s">
        <v>860</v>
      </c>
      <c r="G1426" s="448" t="s">
        <v>4706</v>
      </c>
      <c r="H1426" s="449">
        <v>74898</v>
      </c>
      <c r="I1426" s="448" t="s">
        <v>107</v>
      </c>
      <c r="J1426" s="448" t="s">
        <v>172</v>
      </c>
      <c r="K1426" s="451">
        <v>46303</v>
      </c>
      <c r="L1426" s="448" t="s">
        <v>4828</v>
      </c>
      <c r="M1426" s="448" t="s">
        <v>3324</v>
      </c>
    </row>
    <row r="1427" spans="1:13" ht="28">
      <c r="A1427" s="448">
        <v>1426</v>
      </c>
      <c r="B1427" s="454" t="s">
        <v>4834</v>
      </c>
      <c r="C1427" s="454" t="s">
        <v>1724</v>
      </c>
      <c r="D1427" s="454" t="s">
        <v>3499</v>
      </c>
      <c r="E1427" s="456">
        <v>730</v>
      </c>
      <c r="F1427" s="448" t="s">
        <v>860</v>
      </c>
      <c r="G1427" s="448" t="s">
        <v>4706</v>
      </c>
      <c r="H1427" s="449">
        <v>6570</v>
      </c>
      <c r="I1427" s="448" t="s">
        <v>107</v>
      </c>
      <c r="J1427" s="448" t="s">
        <v>172</v>
      </c>
      <c r="K1427" s="451">
        <v>46303</v>
      </c>
      <c r="L1427" s="448" t="s">
        <v>4828</v>
      </c>
      <c r="M1427" s="448" t="s">
        <v>3324</v>
      </c>
    </row>
    <row r="1428" spans="1:13" ht="70">
      <c r="A1428" s="448">
        <v>1427</v>
      </c>
      <c r="B1428" s="468" t="s">
        <v>4835</v>
      </c>
      <c r="C1428" s="454" t="s">
        <v>3321</v>
      </c>
      <c r="D1428" s="469" t="s">
        <v>3459</v>
      </c>
      <c r="E1428" s="448">
        <v>15000</v>
      </c>
      <c r="F1428" s="448" t="s">
        <v>501</v>
      </c>
      <c r="G1428" s="448" t="s">
        <v>3943</v>
      </c>
      <c r="H1428" s="449">
        <v>28800</v>
      </c>
      <c r="I1428" s="448" t="s">
        <v>143</v>
      </c>
      <c r="J1428" s="448" t="s">
        <v>48</v>
      </c>
      <c r="K1428" s="451">
        <v>46313</v>
      </c>
      <c r="L1428" s="448" t="s">
        <v>4836</v>
      </c>
      <c r="M1428" s="448" t="s">
        <v>3324</v>
      </c>
    </row>
    <row r="1429" spans="1:13" ht="70">
      <c r="A1429" s="448">
        <v>1428</v>
      </c>
      <c r="B1429" s="470" t="s">
        <v>4837</v>
      </c>
      <c r="C1429" s="471" t="s">
        <v>3321</v>
      </c>
      <c r="D1429" s="456" t="s">
        <v>3459</v>
      </c>
      <c r="E1429" s="448">
        <v>8000</v>
      </c>
      <c r="F1429" s="448" t="s">
        <v>501</v>
      </c>
      <c r="G1429" s="448" t="s">
        <v>3943</v>
      </c>
      <c r="H1429" s="449">
        <v>15360</v>
      </c>
      <c r="I1429" s="448" t="s">
        <v>143</v>
      </c>
      <c r="J1429" s="448" t="s">
        <v>48</v>
      </c>
      <c r="K1429" s="451">
        <v>46313</v>
      </c>
      <c r="L1429" s="448" t="s">
        <v>4836</v>
      </c>
      <c r="M1429" s="448" t="s">
        <v>3324</v>
      </c>
    </row>
    <row r="1430" spans="1:13" ht="56">
      <c r="A1430" s="448">
        <v>1429</v>
      </c>
      <c r="B1430" s="458" t="s">
        <v>4838</v>
      </c>
      <c r="C1430" s="458" t="s">
        <v>3321</v>
      </c>
      <c r="D1430" s="448" t="s">
        <v>3901</v>
      </c>
      <c r="E1430" s="448">
        <v>40</v>
      </c>
      <c r="F1430" s="448" t="s">
        <v>3573</v>
      </c>
      <c r="G1430" s="448" t="s">
        <v>4839</v>
      </c>
      <c r="H1430" s="449">
        <v>4432.8</v>
      </c>
      <c r="I1430" s="448" t="s">
        <v>107</v>
      </c>
      <c r="J1430" s="448" t="s">
        <v>48</v>
      </c>
      <c r="K1430" s="451">
        <v>46313</v>
      </c>
      <c r="L1430" s="448" t="s">
        <v>4840</v>
      </c>
      <c r="M1430" s="448" t="s">
        <v>3324</v>
      </c>
    </row>
    <row r="1431" spans="1:13" ht="56">
      <c r="A1431" s="448">
        <v>1430</v>
      </c>
      <c r="B1431" s="448" t="s">
        <v>4841</v>
      </c>
      <c r="C1431" s="448" t="s">
        <v>3321</v>
      </c>
      <c r="D1431" s="448" t="s">
        <v>3901</v>
      </c>
      <c r="E1431" s="448">
        <v>30</v>
      </c>
      <c r="F1431" s="448" t="s">
        <v>3573</v>
      </c>
      <c r="G1431" s="448" t="s">
        <v>4839</v>
      </c>
      <c r="H1431" s="449">
        <v>264</v>
      </c>
      <c r="I1431" s="448" t="s">
        <v>107</v>
      </c>
      <c r="J1431" s="448" t="s">
        <v>48</v>
      </c>
      <c r="K1431" s="451">
        <v>46313</v>
      </c>
      <c r="L1431" s="448" t="s">
        <v>4840</v>
      </c>
      <c r="M1431" s="448" t="s">
        <v>3324</v>
      </c>
    </row>
    <row r="1432" spans="1:13" ht="56">
      <c r="A1432" s="448">
        <v>1431</v>
      </c>
      <c r="B1432" s="448" t="s">
        <v>4842</v>
      </c>
      <c r="C1432" s="448" t="s">
        <v>3321</v>
      </c>
      <c r="D1432" s="448" t="s">
        <v>3901</v>
      </c>
      <c r="E1432" s="448">
        <v>40</v>
      </c>
      <c r="F1432" s="448" t="s">
        <v>3573</v>
      </c>
      <c r="G1432" s="448" t="s">
        <v>4839</v>
      </c>
      <c r="H1432" s="449">
        <v>266</v>
      </c>
      <c r="I1432" s="448" t="s">
        <v>107</v>
      </c>
      <c r="J1432" s="448" t="s">
        <v>48</v>
      </c>
      <c r="K1432" s="451">
        <v>46313</v>
      </c>
      <c r="L1432" s="448" t="s">
        <v>4840</v>
      </c>
      <c r="M1432" s="448" t="s">
        <v>3324</v>
      </c>
    </row>
    <row r="1433" spans="1:13" ht="56">
      <c r="A1433" s="448">
        <v>1432</v>
      </c>
      <c r="B1433" s="448" t="s">
        <v>4843</v>
      </c>
      <c r="C1433" s="448" t="s">
        <v>3321</v>
      </c>
      <c r="D1433" s="448" t="s">
        <v>3901</v>
      </c>
      <c r="E1433" s="448">
        <v>10</v>
      </c>
      <c r="F1433" s="448" t="s">
        <v>3573</v>
      </c>
      <c r="G1433" s="448" t="s">
        <v>4839</v>
      </c>
      <c r="H1433" s="449">
        <v>49.5</v>
      </c>
      <c r="I1433" s="448" t="s">
        <v>107</v>
      </c>
      <c r="J1433" s="448" t="s">
        <v>48</v>
      </c>
      <c r="K1433" s="451">
        <v>46313</v>
      </c>
      <c r="L1433" s="448" t="s">
        <v>4840</v>
      </c>
      <c r="M1433" s="448" t="s">
        <v>3324</v>
      </c>
    </row>
    <row r="1434" spans="1:13" ht="56">
      <c r="A1434" s="448">
        <v>1433</v>
      </c>
      <c r="B1434" s="448" t="s">
        <v>4844</v>
      </c>
      <c r="C1434" s="448" t="s">
        <v>3321</v>
      </c>
      <c r="D1434" s="448" t="s">
        <v>3901</v>
      </c>
      <c r="E1434" s="448">
        <v>10</v>
      </c>
      <c r="F1434" s="448" t="s">
        <v>3573</v>
      </c>
      <c r="G1434" s="448" t="s">
        <v>4839</v>
      </c>
      <c r="H1434" s="449">
        <v>195.6</v>
      </c>
      <c r="I1434" s="448" t="s">
        <v>107</v>
      </c>
      <c r="J1434" s="448" t="s">
        <v>48</v>
      </c>
      <c r="K1434" s="451">
        <v>46313</v>
      </c>
      <c r="L1434" s="448" t="s">
        <v>4840</v>
      </c>
      <c r="M1434" s="448" t="s">
        <v>3324</v>
      </c>
    </row>
    <row r="1435" spans="1:13" ht="56">
      <c r="A1435" s="448">
        <v>1434</v>
      </c>
      <c r="B1435" s="448" t="s">
        <v>4845</v>
      </c>
      <c r="C1435" s="448" t="s">
        <v>3321</v>
      </c>
      <c r="D1435" s="448" t="s">
        <v>3901</v>
      </c>
      <c r="E1435" s="448">
        <v>10</v>
      </c>
      <c r="F1435" s="448" t="s">
        <v>3573</v>
      </c>
      <c r="G1435" s="448" t="s">
        <v>4839</v>
      </c>
      <c r="H1435" s="449">
        <v>91.3</v>
      </c>
      <c r="I1435" s="448" t="s">
        <v>107</v>
      </c>
      <c r="J1435" s="448" t="s">
        <v>48</v>
      </c>
      <c r="K1435" s="451">
        <v>46313</v>
      </c>
      <c r="L1435" s="448" t="s">
        <v>4840</v>
      </c>
      <c r="M1435" s="448" t="s">
        <v>3324</v>
      </c>
    </row>
    <row r="1436" spans="1:13" ht="56">
      <c r="A1436" s="448">
        <v>1435</v>
      </c>
      <c r="B1436" s="448" t="s">
        <v>4846</v>
      </c>
      <c r="C1436" s="448" t="s">
        <v>3321</v>
      </c>
      <c r="D1436" s="448" t="s">
        <v>3901</v>
      </c>
      <c r="E1436" s="448">
        <v>10</v>
      </c>
      <c r="F1436" s="448" t="s">
        <v>3573</v>
      </c>
      <c r="G1436" s="448" t="s">
        <v>4839</v>
      </c>
      <c r="H1436" s="449">
        <v>78.2</v>
      </c>
      <c r="I1436" s="448" t="s">
        <v>107</v>
      </c>
      <c r="J1436" s="448" t="s">
        <v>48</v>
      </c>
      <c r="K1436" s="451">
        <v>46313</v>
      </c>
      <c r="L1436" s="448" t="s">
        <v>4840</v>
      </c>
      <c r="M1436" s="448" t="s">
        <v>3324</v>
      </c>
    </row>
    <row r="1437" spans="1:13" ht="56">
      <c r="A1437" s="448">
        <v>1436</v>
      </c>
      <c r="B1437" s="448" t="s">
        <v>4847</v>
      </c>
      <c r="C1437" s="448" t="s">
        <v>3321</v>
      </c>
      <c r="D1437" s="448" t="s">
        <v>3901</v>
      </c>
      <c r="E1437" s="448">
        <v>30</v>
      </c>
      <c r="F1437" s="448" t="s">
        <v>3573</v>
      </c>
      <c r="G1437" s="448" t="s">
        <v>4839</v>
      </c>
      <c r="H1437" s="449">
        <v>273.89999999999998</v>
      </c>
      <c r="I1437" s="448" t="s">
        <v>107</v>
      </c>
      <c r="J1437" s="448" t="s">
        <v>48</v>
      </c>
      <c r="K1437" s="451">
        <v>46313</v>
      </c>
      <c r="L1437" s="448" t="s">
        <v>4840</v>
      </c>
      <c r="M1437" s="448" t="s">
        <v>3324</v>
      </c>
    </row>
    <row r="1438" spans="1:13" ht="56">
      <c r="A1438" s="448">
        <v>1437</v>
      </c>
      <c r="B1438" s="448" t="s">
        <v>4848</v>
      </c>
      <c r="C1438" s="448" t="s">
        <v>3321</v>
      </c>
      <c r="D1438" s="448" t="s">
        <v>3901</v>
      </c>
      <c r="E1438" s="448">
        <v>10</v>
      </c>
      <c r="F1438" s="448" t="s">
        <v>3573</v>
      </c>
      <c r="G1438" s="448" t="s">
        <v>4839</v>
      </c>
      <c r="H1438" s="449">
        <v>104.3</v>
      </c>
      <c r="I1438" s="448" t="s">
        <v>107</v>
      </c>
      <c r="J1438" s="448" t="s">
        <v>48</v>
      </c>
      <c r="K1438" s="451">
        <v>46313</v>
      </c>
      <c r="L1438" s="448" t="s">
        <v>4840</v>
      </c>
      <c r="M1438" s="448" t="s">
        <v>3324</v>
      </c>
    </row>
    <row r="1439" spans="1:13" ht="56">
      <c r="A1439" s="448">
        <v>1438</v>
      </c>
      <c r="B1439" s="448" t="s">
        <v>4849</v>
      </c>
      <c r="C1439" s="448" t="s">
        <v>3321</v>
      </c>
      <c r="D1439" s="448" t="s">
        <v>3901</v>
      </c>
      <c r="E1439" s="448">
        <v>40</v>
      </c>
      <c r="F1439" s="448" t="s">
        <v>3573</v>
      </c>
      <c r="G1439" s="448" t="s">
        <v>4839</v>
      </c>
      <c r="H1439" s="449">
        <v>17466</v>
      </c>
      <c r="I1439" s="448" t="s">
        <v>107</v>
      </c>
      <c r="J1439" s="448" t="s">
        <v>48</v>
      </c>
      <c r="K1439" s="451">
        <v>46313</v>
      </c>
      <c r="L1439" s="448" t="s">
        <v>4840</v>
      </c>
      <c r="M1439" s="448" t="s">
        <v>3324</v>
      </c>
    </row>
    <row r="1440" spans="1:13" ht="56">
      <c r="A1440" s="448">
        <v>1439</v>
      </c>
      <c r="B1440" s="448" t="s">
        <v>4850</v>
      </c>
      <c r="C1440" s="448" t="s">
        <v>3321</v>
      </c>
      <c r="D1440" s="448" t="s">
        <v>3901</v>
      </c>
      <c r="E1440" s="448">
        <v>30</v>
      </c>
      <c r="F1440" s="448" t="s">
        <v>3573</v>
      </c>
      <c r="G1440" s="448" t="s">
        <v>4839</v>
      </c>
      <c r="H1440" s="449">
        <v>14482.5</v>
      </c>
      <c r="I1440" s="448" t="s">
        <v>107</v>
      </c>
      <c r="J1440" s="448" t="s">
        <v>48</v>
      </c>
      <c r="K1440" s="451">
        <v>46313</v>
      </c>
      <c r="L1440" s="448" t="s">
        <v>4840</v>
      </c>
      <c r="M1440" s="448" t="s">
        <v>3324</v>
      </c>
    </row>
    <row r="1441" spans="1:13" ht="56">
      <c r="A1441" s="448">
        <v>1440</v>
      </c>
      <c r="B1441" s="448" t="s">
        <v>4851</v>
      </c>
      <c r="C1441" s="448" t="s">
        <v>3321</v>
      </c>
      <c r="D1441" s="448" t="s">
        <v>3901</v>
      </c>
      <c r="E1441" s="448">
        <v>20</v>
      </c>
      <c r="F1441" s="448" t="s">
        <v>3573</v>
      </c>
      <c r="G1441" s="448" t="s">
        <v>4839</v>
      </c>
      <c r="H1441" s="449">
        <v>2998.8</v>
      </c>
      <c r="I1441" s="448" t="s">
        <v>107</v>
      </c>
      <c r="J1441" s="448" t="s">
        <v>48</v>
      </c>
      <c r="K1441" s="451">
        <v>46313</v>
      </c>
      <c r="L1441" s="448" t="s">
        <v>4840</v>
      </c>
      <c r="M1441" s="448" t="s">
        <v>3324</v>
      </c>
    </row>
    <row r="1442" spans="1:13" ht="56">
      <c r="A1442" s="448">
        <v>1441</v>
      </c>
      <c r="B1442" s="448" t="s">
        <v>4852</v>
      </c>
      <c r="C1442" s="448" t="s">
        <v>3321</v>
      </c>
      <c r="D1442" s="448" t="s">
        <v>3901</v>
      </c>
      <c r="E1442" s="448">
        <v>10</v>
      </c>
      <c r="F1442" s="448" t="s">
        <v>3573</v>
      </c>
      <c r="G1442" s="448" t="s">
        <v>4839</v>
      </c>
      <c r="H1442" s="449">
        <v>45.4</v>
      </c>
      <c r="I1442" s="448" t="s">
        <v>107</v>
      </c>
      <c r="J1442" s="448" t="s">
        <v>48</v>
      </c>
      <c r="K1442" s="451">
        <v>46313</v>
      </c>
      <c r="L1442" s="448" t="s">
        <v>4840</v>
      </c>
      <c r="M1442" s="448" t="s">
        <v>3324</v>
      </c>
    </row>
    <row r="1443" spans="1:13" ht="56">
      <c r="A1443" s="448">
        <v>1442</v>
      </c>
      <c r="B1443" s="448" t="s">
        <v>4853</v>
      </c>
      <c r="C1443" s="448" t="s">
        <v>3321</v>
      </c>
      <c r="D1443" s="448" t="s">
        <v>3901</v>
      </c>
      <c r="E1443" s="448">
        <v>40</v>
      </c>
      <c r="F1443" s="448" t="s">
        <v>3573</v>
      </c>
      <c r="G1443" s="448" t="s">
        <v>4839</v>
      </c>
      <c r="H1443" s="449">
        <v>211.6</v>
      </c>
      <c r="I1443" s="448" t="s">
        <v>107</v>
      </c>
      <c r="J1443" s="448" t="s">
        <v>48</v>
      </c>
      <c r="K1443" s="451">
        <v>46313</v>
      </c>
      <c r="L1443" s="448" t="s">
        <v>4840</v>
      </c>
      <c r="M1443" s="448" t="s">
        <v>3324</v>
      </c>
    </row>
    <row r="1444" spans="1:13" ht="56">
      <c r="A1444" s="448">
        <v>1443</v>
      </c>
      <c r="B1444" s="448" t="s">
        <v>4854</v>
      </c>
      <c r="C1444" s="448" t="s">
        <v>3321</v>
      </c>
      <c r="D1444" s="448" t="s">
        <v>3901</v>
      </c>
      <c r="E1444" s="448">
        <v>10</v>
      </c>
      <c r="F1444" s="448" t="s">
        <v>3573</v>
      </c>
      <c r="G1444" s="448" t="s">
        <v>4839</v>
      </c>
      <c r="H1444" s="449">
        <v>88.7</v>
      </c>
      <c r="I1444" s="448" t="s">
        <v>107</v>
      </c>
      <c r="J1444" s="448" t="s">
        <v>48</v>
      </c>
      <c r="K1444" s="451">
        <v>46313</v>
      </c>
      <c r="L1444" s="448" t="s">
        <v>4840</v>
      </c>
      <c r="M1444" s="448" t="s">
        <v>3324</v>
      </c>
    </row>
    <row r="1445" spans="1:13" ht="56">
      <c r="A1445" s="448">
        <v>1444</v>
      </c>
      <c r="B1445" s="448" t="s">
        <v>4855</v>
      </c>
      <c r="C1445" s="448" t="s">
        <v>3321</v>
      </c>
      <c r="D1445" s="448" t="s">
        <v>3901</v>
      </c>
      <c r="E1445" s="448">
        <v>40</v>
      </c>
      <c r="F1445" s="448" t="s">
        <v>3573</v>
      </c>
      <c r="G1445" s="448" t="s">
        <v>4839</v>
      </c>
      <c r="H1445" s="449">
        <v>259.2</v>
      </c>
      <c r="I1445" s="448" t="s">
        <v>107</v>
      </c>
      <c r="J1445" s="448" t="s">
        <v>48</v>
      </c>
      <c r="K1445" s="451">
        <v>46313</v>
      </c>
      <c r="L1445" s="448" t="s">
        <v>4840</v>
      </c>
      <c r="M1445" s="448" t="s">
        <v>3324</v>
      </c>
    </row>
    <row r="1446" spans="1:13" ht="56">
      <c r="A1446" s="448">
        <v>1445</v>
      </c>
      <c r="B1446" s="448" t="s">
        <v>4856</v>
      </c>
      <c r="C1446" s="448" t="s">
        <v>3321</v>
      </c>
      <c r="D1446" s="448" t="s">
        <v>3901</v>
      </c>
      <c r="E1446" s="448">
        <v>40</v>
      </c>
      <c r="F1446" s="448" t="s">
        <v>3573</v>
      </c>
      <c r="G1446" s="448" t="s">
        <v>4839</v>
      </c>
      <c r="H1446" s="449">
        <v>211.6</v>
      </c>
      <c r="I1446" s="448" t="s">
        <v>107</v>
      </c>
      <c r="J1446" s="448" t="s">
        <v>48</v>
      </c>
      <c r="K1446" s="451">
        <v>46313</v>
      </c>
      <c r="L1446" s="448" t="s">
        <v>4840</v>
      </c>
      <c r="M1446" s="448" t="s">
        <v>3324</v>
      </c>
    </row>
    <row r="1447" spans="1:13" ht="56">
      <c r="A1447" s="448">
        <v>1446</v>
      </c>
      <c r="B1447" s="448" t="s">
        <v>4857</v>
      </c>
      <c r="C1447" s="448" t="s">
        <v>3321</v>
      </c>
      <c r="D1447" s="448" t="s">
        <v>3901</v>
      </c>
      <c r="E1447" s="448">
        <v>25</v>
      </c>
      <c r="F1447" s="448" t="s">
        <v>3573</v>
      </c>
      <c r="G1447" s="448" t="s">
        <v>4839</v>
      </c>
      <c r="H1447" s="449">
        <v>2640.25</v>
      </c>
      <c r="I1447" s="448" t="s">
        <v>107</v>
      </c>
      <c r="J1447" s="448" t="s">
        <v>48</v>
      </c>
      <c r="K1447" s="451">
        <v>46313</v>
      </c>
      <c r="L1447" s="448" t="s">
        <v>4840</v>
      </c>
      <c r="M1447" s="448" t="s">
        <v>3324</v>
      </c>
    </row>
    <row r="1448" spans="1:13" ht="56">
      <c r="A1448" s="448">
        <v>1447</v>
      </c>
      <c r="B1448" s="448" t="s">
        <v>4858</v>
      </c>
      <c r="C1448" s="448" t="s">
        <v>3321</v>
      </c>
      <c r="D1448" s="448" t="s">
        <v>3901</v>
      </c>
      <c r="E1448" s="448">
        <v>25</v>
      </c>
      <c r="F1448" s="448" t="s">
        <v>3573</v>
      </c>
      <c r="G1448" s="448" t="s">
        <v>4839</v>
      </c>
      <c r="H1448" s="449">
        <v>4335.25</v>
      </c>
      <c r="I1448" s="448" t="s">
        <v>107</v>
      </c>
      <c r="J1448" s="448" t="s">
        <v>48</v>
      </c>
      <c r="K1448" s="451">
        <v>46313</v>
      </c>
      <c r="L1448" s="448" t="s">
        <v>4840</v>
      </c>
      <c r="M1448" s="448" t="s">
        <v>3324</v>
      </c>
    </row>
    <row r="1449" spans="1:13" ht="56">
      <c r="A1449" s="448">
        <v>1448</v>
      </c>
      <c r="B1449" s="448" t="s">
        <v>4859</v>
      </c>
      <c r="C1449" s="448" t="s">
        <v>3321</v>
      </c>
      <c r="D1449" s="448" t="s">
        <v>3901</v>
      </c>
      <c r="E1449" s="448">
        <v>30</v>
      </c>
      <c r="F1449" s="448" t="s">
        <v>3573</v>
      </c>
      <c r="G1449" s="448" t="s">
        <v>4839</v>
      </c>
      <c r="H1449" s="449">
        <v>9896.1</v>
      </c>
      <c r="I1449" s="448" t="s">
        <v>107</v>
      </c>
      <c r="J1449" s="448" t="s">
        <v>48</v>
      </c>
      <c r="K1449" s="451">
        <v>46313</v>
      </c>
      <c r="L1449" s="448" t="s">
        <v>4840</v>
      </c>
      <c r="M1449" s="448" t="s">
        <v>3324</v>
      </c>
    </row>
    <row r="1450" spans="1:13" ht="56">
      <c r="A1450" s="448">
        <v>1449</v>
      </c>
      <c r="B1450" s="448" t="s">
        <v>4860</v>
      </c>
      <c r="C1450" s="448" t="s">
        <v>3321</v>
      </c>
      <c r="D1450" s="448" t="s">
        <v>3901</v>
      </c>
      <c r="E1450" s="448">
        <v>40</v>
      </c>
      <c r="F1450" s="448" t="s">
        <v>3573</v>
      </c>
      <c r="G1450" s="448" t="s">
        <v>4839</v>
      </c>
      <c r="H1450" s="449">
        <v>11317.6</v>
      </c>
      <c r="I1450" s="448" t="s">
        <v>107</v>
      </c>
      <c r="J1450" s="448" t="s">
        <v>48</v>
      </c>
      <c r="K1450" s="451">
        <v>46313</v>
      </c>
      <c r="L1450" s="448" t="s">
        <v>4840</v>
      </c>
      <c r="M1450" s="448" t="s">
        <v>3324</v>
      </c>
    </row>
    <row r="1451" spans="1:13" ht="56">
      <c r="A1451" s="448">
        <v>1450</v>
      </c>
      <c r="B1451" s="448" t="s">
        <v>4861</v>
      </c>
      <c r="C1451" s="448" t="s">
        <v>3321</v>
      </c>
      <c r="D1451" s="448" t="s">
        <v>3901</v>
      </c>
      <c r="E1451" s="448">
        <v>20</v>
      </c>
      <c r="F1451" s="448" t="s">
        <v>3573</v>
      </c>
      <c r="G1451" s="448" t="s">
        <v>4839</v>
      </c>
      <c r="H1451" s="449">
        <v>66.400000000000006</v>
      </c>
      <c r="I1451" s="448" t="s">
        <v>107</v>
      </c>
      <c r="J1451" s="448" t="s">
        <v>48</v>
      </c>
      <c r="K1451" s="451">
        <v>46313</v>
      </c>
      <c r="L1451" s="448" t="s">
        <v>4840</v>
      </c>
      <c r="M1451" s="448" t="s">
        <v>3324</v>
      </c>
    </row>
    <row r="1452" spans="1:13" ht="56">
      <c r="A1452" s="448">
        <v>1451</v>
      </c>
      <c r="B1452" s="448" t="s">
        <v>4862</v>
      </c>
      <c r="C1452" s="448" t="s">
        <v>3321</v>
      </c>
      <c r="D1452" s="448" t="s">
        <v>3901</v>
      </c>
      <c r="E1452" s="448">
        <v>30</v>
      </c>
      <c r="F1452" s="448" t="s">
        <v>3573</v>
      </c>
      <c r="G1452" s="448" t="s">
        <v>4839</v>
      </c>
      <c r="H1452" s="449">
        <v>1016.7</v>
      </c>
      <c r="I1452" s="448" t="s">
        <v>107</v>
      </c>
      <c r="J1452" s="448" t="s">
        <v>48</v>
      </c>
      <c r="K1452" s="451">
        <v>46313</v>
      </c>
      <c r="L1452" s="448" t="s">
        <v>4840</v>
      </c>
      <c r="M1452" s="448" t="s">
        <v>3324</v>
      </c>
    </row>
    <row r="1453" spans="1:13" ht="56">
      <c r="A1453" s="448">
        <v>1452</v>
      </c>
      <c r="B1453" s="448" t="s">
        <v>4863</v>
      </c>
      <c r="C1453" s="448" t="s">
        <v>3321</v>
      </c>
      <c r="D1453" s="448" t="s">
        <v>3901</v>
      </c>
      <c r="E1453" s="448">
        <v>40</v>
      </c>
      <c r="F1453" s="448" t="s">
        <v>3573</v>
      </c>
      <c r="G1453" s="448" t="s">
        <v>4839</v>
      </c>
      <c r="H1453" s="449">
        <v>274.39999999999998</v>
      </c>
      <c r="I1453" s="448" t="s">
        <v>107</v>
      </c>
      <c r="J1453" s="448" t="s">
        <v>48</v>
      </c>
      <c r="K1453" s="451">
        <v>46313</v>
      </c>
      <c r="L1453" s="448" t="s">
        <v>4840</v>
      </c>
      <c r="M1453" s="448" t="s">
        <v>3324</v>
      </c>
    </row>
    <row r="1454" spans="1:13" ht="56">
      <c r="A1454" s="448">
        <v>1453</v>
      </c>
      <c r="B1454" s="448" t="s">
        <v>4864</v>
      </c>
      <c r="C1454" s="448" t="s">
        <v>3321</v>
      </c>
      <c r="D1454" s="448" t="s">
        <v>3901</v>
      </c>
      <c r="E1454" s="448">
        <v>10</v>
      </c>
      <c r="F1454" s="448" t="s">
        <v>3573</v>
      </c>
      <c r="G1454" s="448" t="s">
        <v>4839</v>
      </c>
      <c r="H1454" s="449">
        <v>83.4</v>
      </c>
      <c r="I1454" s="448" t="s">
        <v>107</v>
      </c>
      <c r="J1454" s="448" t="s">
        <v>48</v>
      </c>
      <c r="K1454" s="451">
        <v>46313</v>
      </c>
      <c r="L1454" s="448" t="s">
        <v>4840</v>
      </c>
      <c r="M1454" s="448" t="s">
        <v>3324</v>
      </c>
    </row>
    <row r="1455" spans="1:13" ht="56">
      <c r="A1455" s="448">
        <v>1454</v>
      </c>
      <c r="B1455" s="448" t="s">
        <v>4865</v>
      </c>
      <c r="C1455" s="448" t="s">
        <v>3321</v>
      </c>
      <c r="D1455" s="448" t="s">
        <v>3901</v>
      </c>
      <c r="E1455" s="448">
        <v>20</v>
      </c>
      <c r="F1455" s="448" t="s">
        <v>3573</v>
      </c>
      <c r="G1455" s="448" t="s">
        <v>4839</v>
      </c>
      <c r="H1455" s="449">
        <v>165.8</v>
      </c>
      <c r="I1455" s="448" t="s">
        <v>107</v>
      </c>
      <c r="J1455" s="448" t="s">
        <v>48</v>
      </c>
      <c r="K1455" s="451">
        <v>46313</v>
      </c>
      <c r="L1455" s="448" t="s">
        <v>4840</v>
      </c>
      <c r="M1455" s="448" t="s">
        <v>3324</v>
      </c>
    </row>
    <row r="1456" spans="1:13" ht="56">
      <c r="A1456" s="448">
        <v>1455</v>
      </c>
      <c r="B1456" s="448" t="s">
        <v>4866</v>
      </c>
      <c r="C1456" s="448" t="s">
        <v>3321</v>
      </c>
      <c r="D1456" s="448" t="s">
        <v>3901</v>
      </c>
      <c r="E1456" s="448">
        <v>20</v>
      </c>
      <c r="F1456" s="448" t="s">
        <v>3573</v>
      </c>
      <c r="G1456" s="448" t="s">
        <v>4839</v>
      </c>
      <c r="H1456" s="449">
        <v>165.8</v>
      </c>
      <c r="I1456" s="448" t="s">
        <v>107</v>
      </c>
      <c r="J1456" s="448" t="s">
        <v>48</v>
      </c>
      <c r="K1456" s="451">
        <v>46313</v>
      </c>
      <c r="L1456" s="448" t="s">
        <v>4840</v>
      </c>
      <c r="M1456" s="448" t="s">
        <v>3324</v>
      </c>
    </row>
    <row r="1457" spans="1:13" ht="56">
      <c r="A1457" s="448">
        <v>1456</v>
      </c>
      <c r="B1457" s="448" t="s">
        <v>4867</v>
      </c>
      <c r="C1457" s="448" t="s">
        <v>3321</v>
      </c>
      <c r="D1457" s="448" t="s">
        <v>3901</v>
      </c>
      <c r="E1457" s="448">
        <v>20</v>
      </c>
      <c r="F1457" s="448" t="s">
        <v>3573</v>
      </c>
      <c r="G1457" s="448" t="s">
        <v>4839</v>
      </c>
      <c r="H1457" s="449">
        <v>102.8</v>
      </c>
      <c r="I1457" s="448" t="s">
        <v>107</v>
      </c>
      <c r="J1457" s="448" t="s">
        <v>48</v>
      </c>
      <c r="K1457" s="451">
        <v>46313</v>
      </c>
      <c r="L1457" s="448" t="s">
        <v>4840</v>
      </c>
      <c r="M1457" s="448" t="s">
        <v>3324</v>
      </c>
    </row>
    <row r="1458" spans="1:13" ht="56">
      <c r="A1458" s="448">
        <v>1457</v>
      </c>
      <c r="B1458" s="448" t="s">
        <v>4868</v>
      </c>
      <c r="C1458" s="448" t="s">
        <v>3321</v>
      </c>
      <c r="D1458" s="448" t="s">
        <v>3901</v>
      </c>
      <c r="E1458" s="448">
        <v>30</v>
      </c>
      <c r="F1458" s="448" t="s">
        <v>3573</v>
      </c>
      <c r="G1458" s="448" t="s">
        <v>4839</v>
      </c>
      <c r="H1458" s="449">
        <v>913.5</v>
      </c>
      <c r="I1458" s="448" t="s">
        <v>107</v>
      </c>
      <c r="J1458" s="448" t="s">
        <v>48</v>
      </c>
      <c r="K1458" s="451">
        <v>46313</v>
      </c>
      <c r="L1458" s="448" t="s">
        <v>4840</v>
      </c>
      <c r="M1458" s="448" t="s">
        <v>3324</v>
      </c>
    </row>
    <row r="1459" spans="1:13" ht="56">
      <c r="A1459" s="448">
        <v>1458</v>
      </c>
      <c r="B1459" s="448" t="s">
        <v>4869</v>
      </c>
      <c r="C1459" s="448" t="s">
        <v>3321</v>
      </c>
      <c r="D1459" s="448" t="s">
        <v>3901</v>
      </c>
      <c r="E1459" s="448">
        <v>20</v>
      </c>
      <c r="F1459" s="448" t="s">
        <v>3573</v>
      </c>
      <c r="G1459" s="448" t="s">
        <v>4839</v>
      </c>
      <c r="H1459" s="449">
        <v>221.6</v>
      </c>
      <c r="I1459" s="448" t="s">
        <v>107</v>
      </c>
      <c r="J1459" s="448" t="s">
        <v>48</v>
      </c>
      <c r="K1459" s="451">
        <v>46313</v>
      </c>
      <c r="L1459" s="448" t="s">
        <v>4840</v>
      </c>
      <c r="M1459" s="448" t="s">
        <v>3324</v>
      </c>
    </row>
    <row r="1460" spans="1:13" ht="56">
      <c r="A1460" s="448">
        <v>1459</v>
      </c>
      <c r="B1460" s="448" t="s">
        <v>4870</v>
      </c>
      <c r="C1460" s="448" t="s">
        <v>3321</v>
      </c>
      <c r="D1460" s="448" t="s">
        <v>3901</v>
      </c>
      <c r="E1460" s="448">
        <v>20</v>
      </c>
      <c r="F1460" s="448" t="s">
        <v>3573</v>
      </c>
      <c r="G1460" s="448" t="s">
        <v>4839</v>
      </c>
      <c r="H1460" s="449">
        <v>591.79999999999995</v>
      </c>
      <c r="I1460" s="448" t="s">
        <v>107</v>
      </c>
      <c r="J1460" s="448" t="s">
        <v>48</v>
      </c>
      <c r="K1460" s="451">
        <v>46313</v>
      </c>
      <c r="L1460" s="448" t="s">
        <v>4840</v>
      </c>
      <c r="M1460" s="448" t="s">
        <v>3324</v>
      </c>
    </row>
    <row r="1461" spans="1:13" ht="56">
      <c r="A1461" s="448">
        <v>1460</v>
      </c>
      <c r="B1461" s="448" t="s">
        <v>4871</v>
      </c>
      <c r="C1461" s="448" t="s">
        <v>3321</v>
      </c>
      <c r="D1461" s="448" t="s">
        <v>3901</v>
      </c>
      <c r="E1461" s="448">
        <v>20</v>
      </c>
      <c r="F1461" s="448" t="s">
        <v>3573</v>
      </c>
      <c r="G1461" s="448" t="s">
        <v>4839</v>
      </c>
      <c r="H1461" s="449">
        <v>431</v>
      </c>
      <c r="I1461" s="448" t="s">
        <v>107</v>
      </c>
      <c r="J1461" s="448" t="s">
        <v>48</v>
      </c>
      <c r="K1461" s="451">
        <v>46313</v>
      </c>
      <c r="L1461" s="448" t="s">
        <v>4840</v>
      </c>
      <c r="M1461" s="448" t="s">
        <v>3324</v>
      </c>
    </row>
    <row r="1462" spans="1:13" ht="56">
      <c r="A1462" s="448">
        <v>1461</v>
      </c>
      <c r="B1462" s="448" t="s">
        <v>4872</v>
      </c>
      <c r="C1462" s="448" t="s">
        <v>3321</v>
      </c>
      <c r="D1462" s="448" t="s">
        <v>3901</v>
      </c>
      <c r="E1462" s="448">
        <v>20</v>
      </c>
      <c r="F1462" s="448" t="s">
        <v>3573</v>
      </c>
      <c r="G1462" s="448" t="s">
        <v>4839</v>
      </c>
      <c r="H1462" s="449">
        <v>412.4</v>
      </c>
      <c r="I1462" s="448" t="s">
        <v>107</v>
      </c>
      <c r="J1462" s="448" t="s">
        <v>48</v>
      </c>
      <c r="K1462" s="451">
        <v>46313</v>
      </c>
      <c r="L1462" s="448" t="s">
        <v>4840</v>
      </c>
      <c r="M1462" s="448" t="s">
        <v>3324</v>
      </c>
    </row>
    <row r="1463" spans="1:13" ht="56">
      <c r="A1463" s="448">
        <v>1462</v>
      </c>
      <c r="B1463" s="448" t="s">
        <v>4873</v>
      </c>
      <c r="C1463" s="448" t="s">
        <v>3321</v>
      </c>
      <c r="D1463" s="448" t="s">
        <v>3901</v>
      </c>
      <c r="E1463" s="448">
        <v>20</v>
      </c>
      <c r="F1463" s="448" t="s">
        <v>3573</v>
      </c>
      <c r="G1463" s="448" t="s">
        <v>4839</v>
      </c>
      <c r="H1463" s="449">
        <v>860.6</v>
      </c>
      <c r="I1463" s="448" t="s">
        <v>107</v>
      </c>
      <c r="J1463" s="448" t="s">
        <v>48</v>
      </c>
      <c r="K1463" s="451">
        <v>46313</v>
      </c>
      <c r="L1463" s="448" t="s">
        <v>4840</v>
      </c>
      <c r="M1463" s="448" t="s">
        <v>3324</v>
      </c>
    </row>
    <row r="1464" spans="1:13" ht="56">
      <c r="A1464" s="448">
        <v>1463</v>
      </c>
      <c r="B1464" s="448" t="s">
        <v>4874</v>
      </c>
      <c r="C1464" s="448" t="s">
        <v>3321</v>
      </c>
      <c r="D1464" s="448" t="s">
        <v>3901</v>
      </c>
      <c r="E1464" s="448">
        <v>20</v>
      </c>
      <c r="F1464" s="448" t="s">
        <v>3573</v>
      </c>
      <c r="G1464" s="448" t="s">
        <v>4839</v>
      </c>
      <c r="H1464" s="449">
        <v>443.4</v>
      </c>
      <c r="I1464" s="448" t="s">
        <v>107</v>
      </c>
      <c r="J1464" s="448" t="s">
        <v>48</v>
      </c>
      <c r="K1464" s="451">
        <v>46313</v>
      </c>
      <c r="L1464" s="448" t="s">
        <v>4840</v>
      </c>
      <c r="M1464" s="448" t="s">
        <v>3324</v>
      </c>
    </row>
    <row r="1465" spans="1:13" ht="56">
      <c r="A1465" s="448">
        <v>1464</v>
      </c>
      <c r="B1465" s="448" t="s">
        <v>4875</v>
      </c>
      <c r="C1465" s="448" t="s">
        <v>3321</v>
      </c>
      <c r="D1465" s="448" t="s">
        <v>3901</v>
      </c>
      <c r="E1465" s="448">
        <v>20</v>
      </c>
      <c r="F1465" s="448" t="s">
        <v>3573</v>
      </c>
      <c r="G1465" s="448" t="s">
        <v>4839</v>
      </c>
      <c r="H1465" s="449">
        <v>1095.2</v>
      </c>
      <c r="I1465" s="448" t="s">
        <v>107</v>
      </c>
      <c r="J1465" s="448" t="s">
        <v>48</v>
      </c>
      <c r="K1465" s="451">
        <v>46313</v>
      </c>
      <c r="L1465" s="448" t="s">
        <v>4840</v>
      </c>
      <c r="M1465" s="448" t="s">
        <v>3324</v>
      </c>
    </row>
    <row r="1466" spans="1:13" ht="56">
      <c r="A1466" s="448">
        <v>1465</v>
      </c>
      <c r="B1466" s="448" t="s">
        <v>4876</v>
      </c>
      <c r="C1466" s="448" t="s">
        <v>3321</v>
      </c>
      <c r="D1466" s="448" t="s">
        <v>3901</v>
      </c>
      <c r="E1466" s="448">
        <v>20</v>
      </c>
      <c r="F1466" s="448" t="s">
        <v>3573</v>
      </c>
      <c r="G1466" s="448" t="s">
        <v>4839</v>
      </c>
      <c r="H1466" s="449">
        <v>279.8</v>
      </c>
      <c r="I1466" s="448" t="s">
        <v>107</v>
      </c>
      <c r="J1466" s="448" t="s">
        <v>48</v>
      </c>
      <c r="K1466" s="451">
        <v>46313</v>
      </c>
      <c r="L1466" s="448" t="s">
        <v>4840</v>
      </c>
      <c r="M1466" s="448" t="s">
        <v>3324</v>
      </c>
    </row>
    <row r="1467" spans="1:13" ht="56">
      <c r="A1467" s="448">
        <v>1466</v>
      </c>
      <c r="B1467" s="448" t="s">
        <v>4877</v>
      </c>
      <c r="C1467" s="448" t="s">
        <v>3321</v>
      </c>
      <c r="D1467" s="448" t="s">
        <v>3901</v>
      </c>
      <c r="E1467" s="448">
        <v>20</v>
      </c>
      <c r="F1467" s="448" t="s">
        <v>3573</v>
      </c>
      <c r="G1467" s="448" t="s">
        <v>4839</v>
      </c>
      <c r="H1467" s="449">
        <v>316.8</v>
      </c>
      <c r="I1467" s="448" t="s">
        <v>107</v>
      </c>
      <c r="J1467" s="448" t="s">
        <v>48</v>
      </c>
      <c r="K1467" s="451">
        <v>46313</v>
      </c>
      <c r="L1467" s="448" t="s">
        <v>4840</v>
      </c>
      <c r="M1467" s="448" t="s">
        <v>3324</v>
      </c>
    </row>
    <row r="1468" spans="1:13" ht="56">
      <c r="A1468" s="448">
        <v>1467</v>
      </c>
      <c r="B1468" s="448" t="s">
        <v>4878</v>
      </c>
      <c r="C1468" s="448" t="s">
        <v>3321</v>
      </c>
      <c r="D1468" s="448" t="s">
        <v>3901</v>
      </c>
      <c r="E1468" s="448">
        <v>10</v>
      </c>
      <c r="F1468" s="448" t="s">
        <v>3573</v>
      </c>
      <c r="G1468" s="448" t="s">
        <v>4839</v>
      </c>
      <c r="H1468" s="449">
        <v>4341.8</v>
      </c>
      <c r="I1468" s="448" t="s">
        <v>107</v>
      </c>
      <c r="J1468" s="448" t="s">
        <v>48</v>
      </c>
      <c r="K1468" s="451">
        <v>46313</v>
      </c>
      <c r="L1468" s="448" t="s">
        <v>4840</v>
      </c>
      <c r="M1468" s="448" t="s">
        <v>3324</v>
      </c>
    </row>
    <row r="1469" spans="1:13" ht="56">
      <c r="A1469" s="448">
        <v>1468</v>
      </c>
      <c r="B1469" s="448" t="s">
        <v>4879</v>
      </c>
      <c r="C1469" s="448" t="s">
        <v>3321</v>
      </c>
      <c r="D1469" s="448" t="s">
        <v>3901</v>
      </c>
      <c r="E1469" s="448">
        <v>30</v>
      </c>
      <c r="F1469" s="448" t="s">
        <v>3573</v>
      </c>
      <c r="G1469" s="448" t="s">
        <v>4839</v>
      </c>
      <c r="H1469" s="449">
        <v>272.10000000000002</v>
      </c>
      <c r="I1469" s="448" t="s">
        <v>107</v>
      </c>
      <c r="J1469" s="448" t="s">
        <v>48</v>
      </c>
      <c r="K1469" s="451">
        <v>46313</v>
      </c>
      <c r="L1469" s="448" t="s">
        <v>4840</v>
      </c>
      <c r="M1469" s="448" t="s">
        <v>3324</v>
      </c>
    </row>
    <row r="1470" spans="1:13" ht="56">
      <c r="A1470" s="448">
        <v>1469</v>
      </c>
      <c r="B1470" s="448" t="s">
        <v>4880</v>
      </c>
      <c r="C1470" s="448" t="s">
        <v>3321</v>
      </c>
      <c r="D1470" s="448" t="s">
        <v>3901</v>
      </c>
      <c r="E1470" s="448">
        <v>10</v>
      </c>
      <c r="F1470" s="448" t="s">
        <v>3573</v>
      </c>
      <c r="G1470" s="448" t="s">
        <v>4839</v>
      </c>
      <c r="H1470" s="449">
        <v>3852.5</v>
      </c>
      <c r="I1470" s="448" t="s">
        <v>107</v>
      </c>
      <c r="J1470" s="448" t="s">
        <v>48</v>
      </c>
      <c r="K1470" s="451">
        <v>46313</v>
      </c>
      <c r="L1470" s="448" t="s">
        <v>4840</v>
      </c>
      <c r="M1470" s="448" t="s">
        <v>3324</v>
      </c>
    </row>
    <row r="1471" spans="1:13" ht="56">
      <c r="A1471" s="448">
        <v>1470</v>
      </c>
      <c r="B1471" s="448" t="s">
        <v>4881</v>
      </c>
      <c r="C1471" s="448" t="s">
        <v>3321</v>
      </c>
      <c r="D1471" s="448" t="s">
        <v>3901</v>
      </c>
      <c r="E1471" s="448">
        <v>10</v>
      </c>
      <c r="F1471" s="448" t="s">
        <v>3573</v>
      </c>
      <c r="G1471" s="448" t="s">
        <v>4839</v>
      </c>
      <c r="H1471" s="449">
        <v>338.9</v>
      </c>
      <c r="I1471" s="448" t="s">
        <v>107</v>
      </c>
      <c r="J1471" s="448" t="s">
        <v>48</v>
      </c>
      <c r="K1471" s="451">
        <v>46313</v>
      </c>
      <c r="L1471" s="448" t="s">
        <v>4840</v>
      </c>
      <c r="M1471" s="448" t="s">
        <v>3324</v>
      </c>
    </row>
    <row r="1472" spans="1:13" ht="56">
      <c r="A1472" s="448">
        <v>1471</v>
      </c>
      <c r="B1472" s="448" t="s">
        <v>4882</v>
      </c>
      <c r="C1472" s="448" t="s">
        <v>3321</v>
      </c>
      <c r="D1472" s="448" t="s">
        <v>3901</v>
      </c>
      <c r="E1472" s="448">
        <v>20</v>
      </c>
      <c r="F1472" s="448" t="s">
        <v>3573</v>
      </c>
      <c r="G1472" s="448" t="s">
        <v>4839</v>
      </c>
      <c r="H1472" s="449">
        <v>177</v>
      </c>
      <c r="I1472" s="448" t="s">
        <v>107</v>
      </c>
      <c r="J1472" s="448" t="s">
        <v>48</v>
      </c>
      <c r="K1472" s="451">
        <v>46313</v>
      </c>
      <c r="L1472" s="448" t="s">
        <v>4840</v>
      </c>
      <c r="M1472" s="448" t="s">
        <v>3324</v>
      </c>
    </row>
    <row r="1473" spans="1:13" ht="56">
      <c r="A1473" s="448">
        <v>1472</v>
      </c>
      <c r="B1473" s="448" t="s">
        <v>4883</v>
      </c>
      <c r="C1473" s="448" t="s">
        <v>3321</v>
      </c>
      <c r="D1473" s="448" t="s">
        <v>3901</v>
      </c>
      <c r="E1473" s="448">
        <v>10</v>
      </c>
      <c r="F1473" s="448" t="s">
        <v>3573</v>
      </c>
      <c r="G1473" s="448" t="s">
        <v>4839</v>
      </c>
      <c r="H1473" s="449">
        <v>97.7</v>
      </c>
      <c r="I1473" s="448" t="s">
        <v>107</v>
      </c>
      <c r="J1473" s="448" t="s">
        <v>48</v>
      </c>
      <c r="K1473" s="451">
        <v>46313</v>
      </c>
      <c r="L1473" s="448" t="s">
        <v>4840</v>
      </c>
      <c r="M1473" s="448" t="s">
        <v>3324</v>
      </c>
    </row>
    <row r="1474" spans="1:13" ht="56">
      <c r="A1474" s="448">
        <v>1473</v>
      </c>
      <c r="B1474" s="448" t="s">
        <v>4884</v>
      </c>
      <c r="C1474" s="448" t="s">
        <v>3321</v>
      </c>
      <c r="D1474" s="448" t="s">
        <v>3901</v>
      </c>
      <c r="E1474" s="448">
        <v>20</v>
      </c>
      <c r="F1474" s="448" t="s">
        <v>3573</v>
      </c>
      <c r="G1474" s="448" t="s">
        <v>4839</v>
      </c>
      <c r="H1474" s="449">
        <v>182.6</v>
      </c>
      <c r="I1474" s="448" t="s">
        <v>107</v>
      </c>
      <c r="J1474" s="448" t="s">
        <v>48</v>
      </c>
      <c r="K1474" s="451">
        <v>46313</v>
      </c>
      <c r="L1474" s="448" t="s">
        <v>4840</v>
      </c>
      <c r="M1474" s="448" t="s">
        <v>3324</v>
      </c>
    </row>
    <row r="1475" spans="1:13" ht="56">
      <c r="A1475" s="448">
        <v>1474</v>
      </c>
      <c r="B1475" s="448" t="s">
        <v>4885</v>
      </c>
      <c r="C1475" s="448" t="s">
        <v>3321</v>
      </c>
      <c r="D1475" s="448" t="s">
        <v>3901</v>
      </c>
      <c r="E1475" s="448">
        <v>10</v>
      </c>
      <c r="F1475" s="448" t="s">
        <v>3573</v>
      </c>
      <c r="G1475" s="448" t="s">
        <v>4839</v>
      </c>
      <c r="H1475" s="449">
        <v>5554.3</v>
      </c>
      <c r="I1475" s="448" t="s">
        <v>107</v>
      </c>
      <c r="J1475" s="448" t="s">
        <v>48</v>
      </c>
      <c r="K1475" s="451">
        <v>46313</v>
      </c>
      <c r="L1475" s="448" t="s">
        <v>4840</v>
      </c>
      <c r="M1475" s="448" t="s">
        <v>3324</v>
      </c>
    </row>
    <row r="1476" spans="1:13" ht="56">
      <c r="A1476" s="448">
        <v>1475</v>
      </c>
      <c r="B1476" s="448" t="s">
        <v>4886</v>
      </c>
      <c r="C1476" s="448" t="s">
        <v>3321</v>
      </c>
      <c r="D1476" s="448" t="s">
        <v>3901</v>
      </c>
      <c r="E1476" s="448">
        <v>10</v>
      </c>
      <c r="F1476" s="448" t="s">
        <v>3573</v>
      </c>
      <c r="G1476" s="448" t="s">
        <v>4839</v>
      </c>
      <c r="H1476" s="449">
        <v>1590.6</v>
      </c>
      <c r="I1476" s="448" t="s">
        <v>107</v>
      </c>
      <c r="J1476" s="448" t="s">
        <v>48</v>
      </c>
      <c r="K1476" s="451">
        <v>46313</v>
      </c>
      <c r="L1476" s="448" t="s">
        <v>4840</v>
      </c>
      <c r="M1476" s="448" t="s">
        <v>3324</v>
      </c>
    </row>
    <row r="1477" spans="1:13" ht="56">
      <c r="A1477" s="448">
        <v>1476</v>
      </c>
      <c r="B1477" s="448" t="s">
        <v>4887</v>
      </c>
      <c r="C1477" s="448" t="s">
        <v>3321</v>
      </c>
      <c r="D1477" s="448" t="s">
        <v>3901</v>
      </c>
      <c r="E1477" s="448">
        <v>10</v>
      </c>
      <c r="F1477" s="448" t="s">
        <v>3573</v>
      </c>
      <c r="G1477" s="448" t="s">
        <v>4839</v>
      </c>
      <c r="H1477" s="449">
        <v>4729.2</v>
      </c>
      <c r="I1477" s="448" t="s">
        <v>107</v>
      </c>
      <c r="J1477" s="448" t="s">
        <v>48</v>
      </c>
      <c r="K1477" s="451">
        <v>46313</v>
      </c>
      <c r="L1477" s="448" t="s">
        <v>4840</v>
      </c>
      <c r="M1477" s="448" t="s">
        <v>3324</v>
      </c>
    </row>
    <row r="1478" spans="1:13" ht="56">
      <c r="A1478" s="448">
        <v>1477</v>
      </c>
      <c r="B1478" s="448" t="s">
        <v>4888</v>
      </c>
      <c r="C1478" s="448" t="s">
        <v>3321</v>
      </c>
      <c r="D1478" s="448" t="s">
        <v>3901</v>
      </c>
      <c r="E1478" s="448">
        <v>20</v>
      </c>
      <c r="F1478" s="448" t="s">
        <v>3573</v>
      </c>
      <c r="G1478" s="448" t="s">
        <v>4839</v>
      </c>
      <c r="H1478" s="449">
        <v>182.6</v>
      </c>
      <c r="I1478" s="448" t="s">
        <v>107</v>
      </c>
      <c r="J1478" s="448" t="s">
        <v>48</v>
      </c>
      <c r="K1478" s="451">
        <v>46313</v>
      </c>
      <c r="L1478" s="448" t="s">
        <v>4840</v>
      </c>
      <c r="M1478" s="448" t="s">
        <v>3324</v>
      </c>
    </row>
    <row r="1479" spans="1:13" ht="56">
      <c r="A1479" s="448">
        <v>1478</v>
      </c>
      <c r="B1479" s="448" t="s">
        <v>4889</v>
      </c>
      <c r="C1479" s="448" t="s">
        <v>3321</v>
      </c>
      <c r="D1479" s="448" t="s">
        <v>3901</v>
      </c>
      <c r="E1479" s="448">
        <v>20</v>
      </c>
      <c r="F1479" s="448" t="s">
        <v>3573</v>
      </c>
      <c r="G1479" s="448" t="s">
        <v>4839</v>
      </c>
      <c r="H1479" s="449">
        <v>3508</v>
      </c>
      <c r="I1479" s="448" t="s">
        <v>107</v>
      </c>
      <c r="J1479" s="448" t="s">
        <v>48</v>
      </c>
      <c r="K1479" s="451">
        <v>46313</v>
      </c>
      <c r="L1479" s="448" t="s">
        <v>4840</v>
      </c>
      <c r="M1479" s="448" t="s">
        <v>3324</v>
      </c>
    </row>
    <row r="1480" spans="1:13" ht="56">
      <c r="A1480" s="448">
        <v>1479</v>
      </c>
      <c r="B1480" s="448" t="s">
        <v>4890</v>
      </c>
      <c r="C1480" s="448" t="s">
        <v>3321</v>
      </c>
      <c r="D1480" s="448" t="s">
        <v>3901</v>
      </c>
      <c r="E1480" s="448">
        <v>10</v>
      </c>
      <c r="F1480" s="448" t="s">
        <v>3573</v>
      </c>
      <c r="G1480" s="448" t="s">
        <v>4839</v>
      </c>
      <c r="H1480" s="449">
        <v>387.2</v>
      </c>
      <c r="I1480" s="448" t="s">
        <v>107</v>
      </c>
      <c r="J1480" s="448" t="s">
        <v>48</v>
      </c>
      <c r="K1480" s="451">
        <v>46313</v>
      </c>
      <c r="L1480" s="448" t="s">
        <v>4840</v>
      </c>
      <c r="M1480" s="448" t="s">
        <v>3324</v>
      </c>
    </row>
    <row r="1481" spans="1:13" ht="56">
      <c r="A1481" s="448">
        <v>1480</v>
      </c>
      <c r="B1481" s="448" t="s">
        <v>4891</v>
      </c>
      <c r="C1481" s="448" t="s">
        <v>3321</v>
      </c>
      <c r="D1481" s="448" t="s">
        <v>3901</v>
      </c>
      <c r="E1481" s="448">
        <v>10</v>
      </c>
      <c r="F1481" s="448" t="s">
        <v>3573</v>
      </c>
      <c r="G1481" s="448" t="s">
        <v>4839</v>
      </c>
      <c r="H1481" s="449">
        <v>65.2</v>
      </c>
      <c r="I1481" s="448" t="s">
        <v>107</v>
      </c>
      <c r="J1481" s="448" t="s">
        <v>48</v>
      </c>
      <c r="K1481" s="451">
        <v>46313</v>
      </c>
      <c r="L1481" s="448" t="s">
        <v>4840</v>
      </c>
      <c r="M1481" s="448" t="s">
        <v>3324</v>
      </c>
    </row>
    <row r="1482" spans="1:13" ht="56">
      <c r="A1482" s="448">
        <v>1481</v>
      </c>
      <c r="B1482" s="448" t="s">
        <v>4892</v>
      </c>
      <c r="C1482" s="448" t="s">
        <v>3321</v>
      </c>
      <c r="D1482" s="448" t="s">
        <v>3901</v>
      </c>
      <c r="E1482" s="448">
        <v>10</v>
      </c>
      <c r="F1482" s="448" t="s">
        <v>3573</v>
      </c>
      <c r="G1482" s="448" t="s">
        <v>4839</v>
      </c>
      <c r="H1482" s="449">
        <v>1303.8</v>
      </c>
      <c r="I1482" s="448" t="s">
        <v>107</v>
      </c>
      <c r="J1482" s="448" t="s">
        <v>48</v>
      </c>
      <c r="K1482" s="451">
        <v>46313</v>
      </c>
      <c r="L1482" s="448" t="s">
        <v>4840</v>
      </c>
      <c r="M1482" s="448" t="s">
        <v>3324</v>
      </c>
    </row>
    <row r="1483" spans="1:13" ht="56">
      <c r="A1483" s="448">
        <v>1482</v>
      </c>
      <c r="B1483" s="448" t="s">
        <v>4893</v>
      </c>
      <c r="C1483" s="448" t="s">
        <v>3321</v>
      </c>
      <c r="D1483" s="448" t="s">
        <v>3901</v>
      </c>
      <c r="E1483" s="448">
        <v>20</v>
      </c>
      <c r="F1483" s="448" t="s">
        <v>3573</v>
      </c>
      <c r="G1483" s="448" t="s">
        <v>4839</v>
      </c>
      <c r="H1483" s="449">
        <v>1773.2</v>
      </c>
      <c r="I1483" s="448" t="s">
        <v>107</v>
      </c>
      <c r="J1483" s="448" t="s">
        <v>48</v>
      </c>
      <c r="K1483" s="451">
        <v>46313</v>
      </c>
      <c r="L1483" s="448" t="s">
        <v>4840</v>
      </c>
      <c r="M1483" s="448" t="s">
        <v>3324</v>
      </c>
    </row>
    <row r="1484" spans="1:13" ht="56">
      <c r="A1484" s="448">
        <v>1483</v>
      </c>
      <c r="B1484" s="448" t="s">
        <v>4894</v>
      </c>
      <c r="C1484" s="448" t="s">
        <v>3321</v>
      </c>
      <c r="D1484" s="448" t="s">
        <v>3901</v>
      </c>
      <c r="E1484" s="448">
        <v>10</v>
      </c>
      <c r="F1484" s="448" t="s">
        <v>3573</v>
      </c>
      <c r="G1484" s="448" t="s">
        <v>4839</v>
      </c>
      <c r="H1484" s="449">
        <v>299.89999999999998</v>
      </c>
      <c r="I1484" s="448" t="s">
        <v>107</v>
      </c>
      <c r="J1484" s="448" t="s">
        <v>48</v>
      </c>
      <c r="K1484" s="451">
        <v>46313</v>
      </c>
      <c r="L1484" s="448" t="s">
        <v>4840</v>
      </c>
      <c r="M1484" s="448" t="s">
        <v>3324</v>
      </c>
    </row>
    <row r="1485" spans="1:13" ht="56">
      <c r="A1485" s="448">
        <v>1484</v>
      </c>
      <c r="B1485" s="448" t="s">
        <v>4895</v>
      </c>
      <c r="C1485" s="448" t="s">
        <v>3321</v>
      </c>
      <c r="D1485" s="448" t="s">
        <v>3901</v>
      </c>
      <c r="E1485" s="448">
        <v>20</v>
      </c>
      <c r="F1485" s="448" t="s">
        <v>3573</v>
      </c>
      <c r="G1485" s="448" t="s">
        <v>4839</v>
      </c>
      <c r="H1485" s="449">
        <v>134.19999999999999</v>
      </c>
      <c r="I1485" s="448" t="s">
        <v>107</v>
      </c>
      <c r="J1485" s="448" t="s">
        <v>48</v>
      </c>
      <c r="K1485" s="451">
        <v>46313</v>
      </c>
      <c r="L1485" s="448" t="s">
        <v>4840</v>
      </c>
      <c r="M1485" s="448" t="s">
        <v>3324</v>
      </c>
    </row>
    <row r="1486" spans="1:13" ht="56">
      <c r="A1486" s="448">
        <v>1485</v>
      </c>
      <c r="B1486" s="448" t="s">
        <v>4896</v>
      </c>
      <c r="C1486" s="448" t="s">
        <v>3321</v>
      </c>
      <c r="D1486" s="448" t="s">
        <v>3901</v>
      </c>
      <c r="E1486" s="448">
        <v>20</v>
      </c>
      <c r="F1486" s="448" t="s">
        <v>3573</v>
      </c>
      <c r="G1486" s="448" t="s">
        <v>4839</v>
      </c>
      <c r="H1486" s="449">
        <v>137.4</v>
      </c>
      <c r="I1486" s="448" t="s">
        <v>107</v>
      </c>
      <c r="J1486" s="448" t="s">
        <v>48</v>
      </c>
      <c r="K1486" s="451">
        <v>46313</v>
      </c>
      <c r="L1486" s="448" t="s">
        <v>4840</v>
      </c>
      <c r="M1486" s="448" t="s">
        <v>3324</v>
      </c>
    </row>
    <row r="1487" spans="1:13" ht="56">
      <c r="A1487" s="448">
        <v>1486</v>
      </c>
      <c r="B1487" s="448" t="s">
        <v>4897</v>
      </c>
      <c r="C1487" s="448" t="s">
        <v>3321</v>
      </c>
      <c r="D1487" s="448" t="s">
        <v>3901</v>
      </c>
      <c r="E1487" s="448">
        <v>20</v>
      </c>
      <c r="F1487" s="448" t="s">
        <v>3573</v>
      </c>
      <c r="G1487" s="448" t="s">
        <v>4839</v>
      </c>
      <c r="H1487" s="449">
        <v>102.8</v>
      </c>
      <c r="I1487" s="448" t="s">
        <v>107</v>
      </c>
      <c r="J1487" s="448" t="s">
        <v>48</v>
      </c>
      <c r="K1487" s="451">
        <v>46313</v>
      </c>
      <c r="L1487" s="448" t="s">
        <v>4840</v>
      </c>
      <c r="M1487" s="448" t="s">
        <v>3324</v>
      </c>
    </row>
    <row r="1488" spans="1:13" ht="56">
      <c r="A1488" s="448">
        <v>1487</v>
      </c>
      <c r="B1488" s="448" t="s">
        <v>4898</v>
      </c>
      <c r="C1488" s="448" t="s">
        <v>3321</v>
      </c>
      <c r="D1488" s="448" t="s">
        <v>3901</v>
      </c>
      <c r="E1488" s="448">
        <v>20</v>
      </c>
      <c r="F1488" s="448" t="s">
        <v>3573</v>
      </c>
      <c r="G1488" s="448" t="s">
        <v>4839</v>
      </c>
      <c r="H1488" s="449">
        <v>331</v>
      </c>
      <c r="I1488" s="448" t="s">
        <v>107</v>
      </c>
      <c r="J1488" s="448" t="s">
        <v>48</v>
      </c>
      <c r="K1488" s="451">
        <v>46313</v>
      </c>
      <c r="L1488" s="448" t="s">
        <v>4840</v>
      </c>
      <c r="M1488" s="448" t="s">
        <v>3324</v>
      </c>
    </row>
    <row r="1489" spans="1:13" ht="56">
      <c r="A1489" s="448">
        <v>1488</v>
      </c>
      <c r="B1489" s="448" t="s">
        <v>4899</v>
      </c>
      <c r="C1489" s="448" t="s">
        <v>3321</v>
      </c>
      <c r="D1489" s="448" t="s">
        <v>3901</v>
      </c>
      <c r="E1489" s="448">
        <v>30</v>
      </c>
      <c r="F1489" s="448" t="s">
        <v>3573</v>
      </c>
      <c r="G1489" s="448" t="s">
        <v>4839</v>
      </c>
      <c r="H1489" s="449">
        <v>266.10000000000002</v>
      </c>
      <c r="I1489" s="448" t="s">
        <v>107</v>
      </c>
      <c r="J1489" s="448" t="s">
        <v>48</v>
      </c>
      <c r="K1489" s="451">
        <v>46313</v>
      </c>
      <c r="L1489" s="448" t="s">
        <v>4840</v>
      </c>
      <c r="M1489" s="448" t="s">
        <v>3324</v>
      </c>
    </row>
    <row r="1490" spans="1:13" ht="56">
      <c r="A1490" s="448">
        <v>1489</v>
      </c>
      <c r="B1490" s="448" t="s">
        <v>4900</v>
      </c>
      <c r="C1490" s="448" t="s">
        <v>3321</v>
      </c>
      <c r="D1490" s="448" t="s">
        <v>3901</v>
      </c>
      <c r="E1490" s="448">
        <v>30</v>
      </c>
      <c r="F1490" s="448" t="s">
        <v>3573</v>
      </c>
      <c r="G1490" s="448" t="s">
        <v>4839</v>
      </c>
      <c r="H1490" s="449">
        <v>275.7</v>
      </c>
      <c r="I1490" s="448" t="s">
        <v>107</v>
      </c>
      <c r="J1490" s="448" t="s">
        <v>48</v>
      </c>
      <c r="K1490" s="451">
        <v>46313</v>
      </c>
      <c r="L1490" s="448" t="s">
        <v>4840</v>
      </c>
      <c r="M1490" s="448" t="s">
        <v>3324</v>
      </c>
    </row>
    <row r="1491" spans="1:13" ht="56">
      <c r="A1491" s="448">
        <v>1490</v>
      </c>
      <c r="B1491" s="448" t="s">
        <v>4901</v>
      </c>
      <c r="C1491" s="448" t="s">
        <v>3321</v>
      </c>
      <c r="D1491" s="448" t="s">
        <v>3901</v>
      </c>
      <c r="E1491" s="448">
        <v>30</v>
      </c>
      <c r="F1491" s="448" t="s">
        <v>3573</v>
      </c>
      <c r="G1491" s="448" t="s">
        <v>4839</v>
      </c>
      <c r="H1491" s="449">
        <v>516.29999999999995</v>
      </c>
      <c r="I1491" s="448" t="s">
        <v>107</v>
      </c>
      <c r="J1491" s="448" t="s">
        <v>48</v>
      </c>
      <c r="K1491" s="451">
        <v>46313</v>
      </c>
      <c r="L1491" s="448" t="s">
        <v>4840</v>
      </c>
      <c r="M1491" s="448" t="s">
        <v>3324</v>
      </c>
    </row>
    <row r="1492" spans="1:13" ht="56">
      <c r="A1492" s="448">
        <v>1491</v>
      </c>
      <c r="B1492" s="448" t="s">
        <v>4902</v>
      </c>
      <c r="C1492" s="448" t="s">
        <v>3321</v>
      </c>
      <c r="D1492" s="448" t="s">
        <v>3901</v>
      </c>
      <c r="E1492" s="448">
        <v>10</v>
      </c>
      <c r="F1492" s="448" t="s">
        <v>3573</v>
      </c>
      <c r="G1492" s="448" t="s">
        <v>4839</v>
      </c>
      <c r="H1492" s="449">
        <v>178.2</v>
      </c>
      <c r="I1492" s="448" t="s">
        <v>107</v>
      </c>
      <c r="J1492" s="448" t="s">
        <v>48</v>
      </c>
      <c r="K1492" s="451">
        <v>46313</v>
      </c>
      <c r="L1492" s="448" t="s">
        <v>4840</v>
      </c>
      <c r="M1492" s="448" t="s">
        <v>3324</v>
      </c>
    </row>
    <row r="1493" spans="1:13" ht="56">
      <c r="A1493" s="448">
        <v>1492</v>
      </c>
      <c r="B1493" s="448" t="s">
        <v>4903</v>
      </c>
      <c r="C1493" s="448" t="s">
        <v>3321</v>
      </c>
      <c r="D1493" s="448" t="s">
        <v>3901</v>
      </c>
      <c r="E1493" s="448">
        <v>10</v>
      </c>
      <c r="F1493" s="448" t="s">
        <v>3573</v>
      </c>
      <c r="G1493" s="448" t="s">
        <v>4839</v>
      </c>
      <c r="H1493" s="449">
        <v>98.5</v>
      </c>
      <c r="I1493" s="448" t="s">
        <v>107</v>
      </c>
      <c r="J1493" s="448" t="s">
        <v>48</v>
      </c>
      <c r="K1493" s="451">
        <v>46313</v>
      </c>
      <c r="L1493" s="448" t="s">
        <v>4840</v>
      </c>
      <c r="M1493" s="448" t="s">
        <v>3324</v>
      </c>
    </row>
    <row r="1494" spans="1:13" ht="56">
      <c r="A1494" s="448">
        <v>1493</v>
      </c>
      <c r="B1494" s="448" t="s">
        <v>4904</v>
      </c>
      <c r="C1494" s="448" t="s">
        <v>3321</v>
      </c>
      <c r="D1494" s="448" t="s">
        <v>3901</v>
      </c>
      <c r="E1494" s="448">
        <v>10</v>
      </c>
      <c r="F1494" s="448" t="s">
        <v>3573</v>
      </c>
      <c r="G1494" s="448" t="s">
        <v>4839</v>
      </c>
      <c r="H1494" s="449">
        <v>132.6</v>
      </c>
      <c r="I1494" s="448" t="s">
        <v>107</v>
      </c>
      <c r="J1494" s="448" t="s">
        <v>48</v>
      </c>
      <c r="K1494" s="451">
        <v>46313</v>
      </c>
      <c r="L1494" s="448" t="s">
        <v>4840</v>
      </c>
      <c r="M1494" s="448" t="s">
        <v>3324</v>
      </c>
    </row>
    <row r="1495" spans="1:13" ht="56">
      <c r="A1495" s="448">
        <v>1494</v>
      </c>
      <c r="B1495" s="448" t="s">
        <v>4905</v>
      </c>
      <c r="C1495" s="448" t="s">
        <v>3321</v>
      </c>
      <c r="D1495" s="448" t="s">
        <v>3901</v>
      </c>
      <c r="E1495" s="448">
        <v>30</v>
      </c>
      <c r="F1495" s="448" t="s">
        <v>3573</v>
      </c>
      <c r="G1495" s="448" t="s">
        <v>4839</v>
      </c>
      <c r="H1495" s="449">
        <v>341.4</v>
      </c>
      <c r="I1495" s="448" t="s">
        <v>107</v>
      </c>
      <c r="J1495" s="448" t="s">
        <v>48</v>
      </c>
      <c r="K1495" s="451">
        <v>46313</v>
      </c>
      <c r="L1495" s="448" t="s">
        <v>4840</v>
      </c>
      <c r="M1495" s="448" t="s">
        <v>3324</v>
      </c>
    </row>
    <row r="1496" spans="1:13" ht="56">
      <c r="A1496" s="448">
        <v>1495</v>
      </c>
      <c r="B1496" s="448" t="s">
        <v>4906</v>
      </c>
      <c r="C1496" s="448" t="s">
        <v>3321</v>
      </c>
      <c r="D1496" s="448" t="s">
        <v>3901</v>
      </c>
      <c r="E1496" s="448">
        <v>10</v>
      </c>
      <c r="F1496" s="448" t="s">
        <v>3573</v>
      </c>
      <c r="G1496" s="448" t="s">
        <v>4839</v>
      </c>
      <c r="H1496" s="449">
        <v>52.1</v>
      </c>
      <c r="I1496" s="448" t="s">
        <v>107</v>
      </c>
      <c r="J1496" s="448" t="s">
        <v>48</v>
      </c>
      <c r="K1496" s="451">
        <v>46313</v>
      </c>
      <c r="L1496" s="448" t="s">
        <v>4840</v>
      </c>
      <c r="M1496" s="448" t="s">
        <v>3324</v>
      </c>
    </row>
    <row r="1497" spans="1:13" ht="56">
      <c r="A1497" s="448">
        <v>1496</v>
      </c>
      <c r="B1497" s="448" t="s">
        <v>4907</v>
      </c>
      <c r="C1497" s="448" t="s">
        <v>3321</v>
      </c>
      <c r="D1497" s="448" t="s">
        <v>3901</v>
      </c>
      <c r="E1497" s="448">
        <v>10</v>
      </c>
      <c r="F1497" s="448" t="s">
        <v>3573</v>
      </c>
      <c r="G1497" s="448" t="s">
        <v>4839</v>
      </c>
      <c r="H1497" s="449">
        <v>55.2</v>
      </c>
      <c r="I1497" s="448" t="s">
        <v>107</v>
      </c>
      <c r="J1497" s="448" t="s">
        <v>48</v>
      </c>
      <c r="K1497" s="451">
        <v>46313</v>
      </c>
      <c r="L1497" s="448" t="s">
        <v>4840</v>
      </c>
      <c r="M1497" s="448" t="s">
        <v>3324</v>
      </c>
    </row>
    <row r="1498" spans="1:13" ht="56">
      <c r="A1498" s="448">
        <v>1497</v>
      </c>
      <c r="B1498" s="448" t="s">
        <v>4908</v>
      </c>
      <c r="C1498" s="448" t="s">
        <v>3321</v>
      </c>
      <c r="D1498" s="448" t="s">
        <v>3901</v>
      </c>
      <c r="E1498" s="448">
        <v>20</v>
      </c>
      <c r="F1498" s="448" t="s">
        <v>3573</v>
      </c>
      <c r="G1498" s="448" t="s">
        <v>4839</v>
      </c>
      <c r="H1498" s="449">
        <v>134.19999999999999</v>
      </c>
      <c r="I1498" s="448" t="s">
        <v>107</v>
      </c>
      <c r="J1498" s="448" t="s">
        <v>48</v>
      </c>
      <c r="K1498" s="451">
        <v>46313</v>
      </c>
      <c r="L1498" s="448" t="s">
        <v>4840</v>
      </c>
      <c r="M1498" s="448" t="s">
        <v>3324</v>
      </c>
    </row>
    <row r="1499" spans="1:13" ht="56">
      <c r="A1499" s="448">
        <v>1498</v>
      </c>
      <c r="B1499" s="448" t="s">
        <v>4909</v>
      </c>
      <c r="C1499" s="448" t="s">
        <v>3321</v>
      </c>
      <c r="D1499" s="448" t="s">
        <v>3901</v>
      </c>
      <c r="E1499" s="448">
        <v>20</v>
      </c>
      <c r="F1499" s="448" t="s">
        <v>3573</v>
      </c>
      <c r="G1499" s="448" t="s">
        <v>4839</v>
      </c>
      <c r="H1499" s="449">
        <v>1017</v>
      </c>
      <c r="I1499" s="448" t="s">
        <v>107</v>
      </c>
      <c r="J1499" s="448" t="s">
        <v>48</v>
      </c>
      <c r="K1499" s="451">
        <v>46313</v>
      </c>
      <c r="L1499" s="448" t="s">
        <v>4840</v>
      </c>
      <c r="M1499" s="448" t="s">
        <v>3324</v>
      </c>
    </row>
    <row r="1500" spans="1:13" ht="56">
      <c r="A1500" s="448">
        <v>1499</v>
      </c>
      <c r="B1500" s="448" t="s">
        <v>4910</v>
      </c>
      <c r="C1500" s="448" t="s">
        <v>3321</v>
      </c>
      <c r="D1500" s="448" t="s">
        <v>3901</v>
      </c>
      <c r="E1500" s="448">
        <v>30</v>
      </c>
      <c r="F1500" s="448" t="s">
        <v>3573</v>
      </c>
      <c r="G1500" s="448" t="s">
        <v>4839</v>
      </c>
      <c r="H1500" s="449">
        <v>514.5</v>
      </c>
      <c r="I1500" s="448" t="s">
        <v>107</v>
      </c>
      <c r="J1500" s="448" t="s">
        <v>48</v>
      </c>
      <c r="K1500" s="451">
        <v>46313</v>
      </c>
      <c r="L1500" s="448" t="s">
        <v>4840</v>
      </c>
      <c r="M1500" s="448" t="s">
        <v>3324</v>
      </c>
    </row>
    <row r="1501" spans="1:13" ht="56">
      <c r="A1501" s="448">
        <v>1500</v>
      </c>
      <c r="B1501" s="448" t="s">
        <v>4911</v>
      </c>
      <c r="C1501" s="448" t="s">
        <v>3321</v>
      </c>
      <c r="D1501" s="448" t="s">
        <v>3901</v>
      </c>
      <c r="E1501" s="448">
        <v>30</v>
      </c>
      <c r="F1501" s="448" t="s">
        <v>3573</v>
      </c>
      <c r="G1501" s="448" t="s">
        <v>4839</v>
      </c>
      <c r="H1501" s="449">
        <v>696.3</v>
      </c>
      <c r="I1501" s="448" t="s">
        <v>107</v>
      </c>
      <c r="J1501" s="448" t="s">
        <v>48</v>
      </c>
      <c r="K1501" s="451">
        <v>46313</v>
      </c>
      <c r="L1501" s="448" t="s">
        <v>4840</v>
      </c>
      <c r="M1501" s="448" t="s">
        <v>3324</v>
      </c>
    </row>
    <row r="1502" spans="1:13" ht="56">
      <c r="A1502" s="448">
        <v>1501</v>
      </c>
      <c r="B1502" s="448" t="s">
        <v>4912</v>
      </c>
      <c r="C1502" s="448" t="s">
        <v>3321</v>
      </c>
      <c r="D1502" s="448" t="s">
        <v>3901</v>
      </c>
      <c r="E1502" s="448">
        <v>30</v>
      </c>
      <c r="F1502" s="448" t="s">
        <v>3573</v>
      </c>
      <c r="G1502" s="448" t="s">
        <v>4839</v>
      </c>
      <c r="H1502" s="449">
        <v>696.3</v>
      </c>
      <c r="I1502" s="448" t="s">
        <v>107</v>
      </c>
      <c r="J1502" s="448" t="s">
        <v>48</v>
      </c>
      <c r="K1502" s="451">
        <v>46313</v>
      </c>
      <c r="L1502" s="448" t="s">
        <v>4840</v>
      </c>
      <c r="M1502" s="448" t="s">
        <v>3324</v>
      </c>
    </row>
    <row r="1503" spans="1:13" ht="56">
      <c r="A1503" s="448">
        <v>1502</v>
      </c>
      <c r="B1503" s="448" t="s">
        <v>4913</v>
      </c>
      <c r="C1503" s="448" t="s">
        <v>3321</v>
      </c>
      <c r="D1503" s="448" t="s">
        <v>3901</v>
      </c>
      <c r="E1503" s="448">
        <v>10</v>
      </c>
      <c r="F1503" s="448" t="s">
        <v>3573</v>
      </c>
      <c r="G1503" s="448" t="s">
        <v>4839</v>
      </c>
      <c r="H1503" s="449">
        <v>663.8</v>
      </c>
      <c r="I1503" s="448" t="s">
        <v>107</v>
      </c>
      <c r="J1503" s="448" t="s">
        <v>48</v>
      </c>
      <c r="K1503" s="451">
        <v>46313</v>
      </c>
      <c r="L1503" s="448" t="s">
        <v>4840</v>
      </c>
      <c r="M1503" s="448" t="s">
        <v>3324</v>
      </c>
    </row>
    <row r="1504" spans="1:13" ht="56">
      <c r="A1504" s="448">
        <v>1503</v>
      </c>
      <c r="B1504" s="448" t="s">
        <v>4914</v>
      </c>
      <c r="C1504" s="448" t="s">
        <v>3321</v>
      </c>
      <c r="D1504" s="448" t="s">
        <v>3901</v>
      </c>
      <c r="E1504" s="448">
        <v>10</v>
      </c>
      <c r="F1504" s="448" t="s">
        <v>3573</v>
      </c>
      <c r="G1504" s="448" t="s">
        <v>4839</v>
      </c>
      <c r="H1504" s="449">
        <v>44.2</v>
      </c>
      <c r="I1504" s="448" t="s">
        <v>107</v>
      </c>
      <c r="J1504" s="448" t="s">
        <v>48</v>
      </c>
      <c r="K1504" s="451">
        <v>46313</v>
      </c>
      <c r="L1504" s="448" t="s">
        <v>4840</v>
      </c>
      <c r="M1504" s="448" t="s">
        <v>3324</v>
      </c>
    </row>
    <row r="1505" spans="1:13" ht="56">
      <c r="A1505" s="448">
        <v>1504</v>
      </c>
      <c r="B1505" s="448" t="s">
        <v>4915</v>
      </c>
      <c r="C1505" s="448" t="s">
        <v>3321</v>
      </c>
      <c r="D1505" s="448" t="s">
        <v>3901</v>
      </c>
      <c r="E1505" s="448">
        <v>10</v>
      </c>
      <c r="F1505" s="448" t="s">
        <v>3573</v>
      </c>
      <c r="G1505" s="448" t="s">
        <v>4839</v>
      </c>
      <c r="H1505" s="449">
        <v>829.1</v>
      </c>
      <c r="I1505" s="448" t="s">
        <v>107</v>
      </c>
      <c r="J1505" s="448" t="s">
        <v>48</v>
      </c>
      <c r="K1505" s="451">
        <v>46313</v>
      </c>
      <c r="L1505" s="448" t="s">
        <v>4840</v>
      </c>
      <c r="M1505" s="448" t="s">
        <v>3324</v>
      </c>
    </row>
    <row r="1506" spans="1:13" ht="56">
      <c r="A1506" s="448">
        <v>1505</v>
      </c>
      <c r="B1506" s="448" t="s">
        <v>4916</v>
      </c>
      <c r="C1506" s="448" t="s">
        <v>3321</v>
      </c>
      <c r="D1506" s="448" t="s">
        <v>3901</v>
      </c>
      <c r="E1506" s="448">
        <v>20</v>
      </c>
      <c r="F1506" s="448" t="s">
        <v>3573</v>
      </c>
      <c r="G1506" s="448" t="s">
        <v>4839</v>
      </c>
      <c r="H1506" s="449">
        <v>782.4</v>
      </c>
      <c r="I1506" s="448" t="s">
        <v>107</v>
      </c>
      <c r="J1506" s="448" t="s">
        <v>48</v>
      </c>
      <c r="K1506" s="451">
        <v>46313</v>
      </c>
      <c r="L1506" s="448" t="s">
        <v>4840</v>
      </c>
      <c r="M1506" s="448" t="s">
        <v>3324</v>
      </c>
    </row>
    <row r="1507" spans="1:13" ht="56">
      <c r="A1507" s="448">
        <v>1506</v>
      </c>
      <c r="B1507" s="448" t="s">
        <v>4917</v>
      </c>
      <c r="C1507" s="448" t="s">
        <v>3321</v>
      </c>
      <c r="D1507" s="448" t="s">
        <v>4918</v>
      </c>
      <c r="E1507" s="448">
        <v>200</v>
      </c>
      <c r="F1507" s="448" t="s">
        <v>64</v>
      </c>
      <c r="G1507" s="448" t="s">
        <v>4919</v>
      </c>
      <c r="H1507" s="449">
        <v>12234</v>
      </c>
      <c r="I1507" s="448" t="s">
        <v>143</v>
      </c>
      <c r="J1507" s="448" t="s">
        <v>48</v>
      </c>
      <c r="K1507" s="451">
        <v>46327</v>
      </c>
      <c r="L1507" s="448" t="s">
        <v>143</v>
      </c>
      <c r="M1507" s="448" t="s">
        <v>3324</v>
      </c>
    </row>
    <row r="1508" spans="1:13" ht="56">
      <c r="A1508" s="448">
        <v>1507</v>
      </c>
      <c r="B1508" s="448" t="s">
        <v>4920</v>
      </c>
      <c r="C1508" s="448" t="s">
        <v>3321</v>
      </c>
      <c r="D1508" s="448" t="s">
        <v>4918</v>
      </c>
      <c r="E1508" s="448">
        <v>300</v>
      </c>
      <c r="F1508" s="448" t="s">
        <v>64</v>
      </c>
      <c r="G1508" s="448" t="s">
        <v>4919</v>
      </c>
      <c r="H1508" s="449">
        <v>27501</v>
      </c>
      <c r="I1508" s="448" t="s">
        <v>143</v>
      </c>
      <c r="J1508" s="448" t="s">
        <v>48</v>
      </c>
      <c r="K1508" s="451">
        <v>46327</v>
      </c>
      <c r="L1508" s="448" t="s">
        <v>143</v>
      </c>
      <c r="M1508" s="448" t="s">
        <v>3324</v>
      </c>
    </row>
    <row r="1509" spans="1:13" ht="56">
      <c r="A1509" s="448">
        <v>1508</v>
      </c>
      <c r="B1509" s="448" t="s">
        <v>4921</v>
      </c>
      <c r="C1509" s="448" t="s">
        <v>3321</v>
      </c>
      <c r="D1509" s="448" t="s">
        <v>4918</v>
      </c>
      <c r="E1509" s="448">
        <v>100</v>
      </c>
      <c r="F1509" s="448" t="s">
        <v>64</v>
      </c>
      <c r="G1509" s="448" t="s">
        <v>4919</v>
      </c>
      <c r="H1509" s="449">
        <v>8167</v>
      </c>
      <c r="I1509" s="448" t="s">
        <v>143</v>
      </c>
      <c r="J1509" s="448" t="s">
        <v>48</v>
      </c>
      <c r="K1509" s="451">
        <v>46327</v>
      </c>
      <c r="L1509" s="448" t="s">
        <v>143</v>
      </c>
      <c r="M1509" s="448" t="s">
        <v>3324</v>
      </c>
    </row>
    <row r="1510" spans="1:13" ht="56">
      <c r="A1510" s="448">
        <v>1509</v>
      </c>
      <c r="B1510" s="448" t="s">
        <v>4922</v>
      </c>
      <c r="C1510" s="448" t="s">
        <v>3321</v>
      </c>
      <c r="D1510" s="448" t="s">
        <v>4918</v>
      </c>
      <c r="E1510" s="448">
        <v>50</v>
      </c>
      <c r="F1510" s="448" t="s">
        <v>64</v>
      </c>
      <c r="G1510" s="448" t="s">
        <v>4919</v>
      </c>
      <c r="H1510" s="449">
        <v>11058.5</v>
      </c>
      <c r="I1510" s="448" t="s">
        <v>143</v>
      </c>
      <c r="J1510" s="448" t="s">
        <v>48</v>
      </c>
      <c r="K1510" s="451">
        <v>46327</v>
      </c>
      <c r="L1510" s="448" t="s">
        <v>143</v>
      </c>
      <c r="M1510" s="448" t="s">
        <v>3324</v>
      </c>
    </row>
    <row r="1511" spans="1:13" ht="56">
      <c r="A1511" s="448">
        <v>1510</v>
      </c>
      <c r="B1511" s="448" t="s">
        <v>4923</v>
      </c>
      <c r="C1511" s="448" t="s">
        <v>3321</v>
      </c>
      <c r="D1511" s="448" t="s">
        <v>4918</v>
      </c>
      <c r="E1511" s="448">
        <v>20</v>
      </c>
      <c r="F1511" s="448" t="s">
        <v>64</v>
      </c>
      <c r="G1511" s="448" t="s">
        <v>4919</v>
      </c>
      <c r="H1511" s="449">
        <v>3646.6000000000004</v>
      </c>
      <c r="I1511" s="448" t="s">
        <v>143</v>
      </c>
      <c r="J1511" s="448" t="s">
        <v>48</v>
      </c>
      <c r="K1511" s="451">
        <v>46327</v>
      </c>
      <c r="L1511" s="448" t="s">
        <v>143</v>
      </c>
      <c r="M1511" s="448" t="s">
        <v>3324</v>
      </c>
    </row>
    <row r="1512" spans="1:13" ht="56">
      <c r="A1512" s="448">
        <v>1511</v>
      </c>
      <c r="B1512" s="448" t="s">
        <v>4924</v>
      </c>
      <c r="C1512" s="448" t="s">
        <v>3321</v>
      </c>
      <c r="D1512" s="448" t="s">
        <v>4918</v>
      </c>
      <c r="E1512" s="448">
        <v>30</v>
      </c>
      <c r="F1512" s="448" t="s">
        <v>64</v>
      </c>
      <c r="G1512" s="448" t="s">
        <v>4919</v>
      </c>
      <c r="H1512" s="449">
        <v>9020.1</v>
      </c>
      <c r="I1512" s="448" t="s">
        <v>143</v>
      </c>
      <c r="J1512" s="448" t="s">
        <v>48</v>
      </c>
      <c r="K1512" s="451">
        <v>46327</v>
      </c>
      <c r="L1512" s="448" t="s">
        <v>143</v>
      </c>
      <c r="M1512" s="448" t="s">
        <v>3324</v>
      </c>
    </row>
    <row r="1513" spans="1:13" ht="56">
      <c r="A1513" s="448">
        <v>1512</v>
      </c>
      <c r="B1513" s="448" t="s">
        <v>4925</v>
      </c>
      <c r="C1513" s="448" t="s">
        <v>3321</v>
      </c>
      <c r="D1513" s="448" t="s">
        <v>4918</v>
      </c>
      <c r="E1513" s="448">
        <v>40</v>
      </c>
      <c r="F1513" s="448" t="s">
        <v>64</v>
      </c>
      <c r="G1513" s="448" t="s">
        <v>4919</v>
      </c>
      <c r="H1513" s="449">
        <v>16906.8</v>
      </c>
      <c r="I1513" s="448" t="s">
        <v>143</v>
      </c>
      <c r="J1513" s="448" t="s">
        <v>48</v>
      </c>
      <c r="K1513" s="451">
        <v>46327</v>
      </c>
      <c r="L1513" s="448" t="s">
        <v>143</v>
      </c>
      <c r="M1513" s="448" t="s">
        <v>3324</v>
      </c>
    </row>
    <row r="1514" spans="1:13" ht="42">
      <c r="A1514" s="448">
        <v>1513</v>
      </c>
      <c r="B1514" s="448" t="s">
        <v>4926</v>
      </c>
      <c r="C1514" s="448" t="s">
        <v>3321</v>
      </c>
      <c r="D1514" s="448" t="s">
        <v>3459</v>
      </c>
      <c r="E1514" s="448">
        <v>60000</v>
      </c>
      <c r="F1514" s="448" t="s">
        <v>3462</v>
      </c>
      <c r="G1514" s="448" t="s">
        <v>4927</v>
      </c>
      <c r="H1514" s="449">
        <v>900000</v>
      </c>
      <c r="I1514" s="448" t="s">
        <v>107</v>
      </c>
      <c r="J1514" s="448" t="s">
        <v>48</v>
      </c>
      <c r="K1514" s="451">
        <v>46332</v>
      </c>
      <c r="L1514" s="448" t="s">
        <v>4928</v>
      </c>
      <c r="M1514" s="448" t="s">
        <v>3324</v>
      </c>
    </row>
    <row r="1515" spans="1:13" ht="84">
      <c r="A1515" s="448">
        <v>1514</v>
      </c>
      <c r="B1515" s="448" t="s">
        <v>4929</v>
      </c>
      <c r="C1515" s="448" t="s">
        <v>1724</v>
      </c>
      <c r="D1515" s="448" t="s">
        <v>3641</v>
      </c>
      <c r="E1515" s="448">
        <v>55</v>
      </c>
      <c r="F1515" s="448" t="s">
        <v>1728</v>
      </c>
      <c r="G1515" s="448" t="s">
        <v>3578</v>
      </c>
      <c r="H1515" s="449">
        <v>6982.8</v>
      </c>
      <c r="I1515" s="448" t="s">
        <v>107</v>
      </c>
      <c r="J1515" s="448" t="s">
        <v>48</v>
      </c>
      <c r="K1515" s="451">
        <v>46346</v>
      </c>
      <c r="L1515" s="448" t="s">
        <v>143</v>
      </c>
      <c r="M1515" s="448" t="s">
        <v>3324</v>
      </c>
    </row>
    <row r="1516" spans="1:13" ht="84">
      <c r="A1516" s="448">
        <v>1515</v>
      </c>
      <c r="B1516" s="448" t="s">
        <v>4930</v>
      </c>
      <c r="C1516" s="448" t="s">
        <v>1724</v>
      </c>
      <c r="D1516" s="448" t="s">
        <v>3641</v>
      </c>
      <c r="E1516" s="448">
        <v>40</v>
      </c>
      <c r="F1516" s="448" t="s">
        <v>1728</v>
      </c>
      <c r="G1516" s="448" t="s">
        <v>3578</v>
      </c>
      <c r="H1516" s="449">
        <v>5078.8</v>
      </c>
      <c r="I1516" s="448" t="s">
        <v>107</v>
      </c>
      <c r="J1516" s="448" t="s">
        <v>48</v>
      </c>
      <c r="K1516" s="451">
        <v>46346</v>
      </c>
      <c r="L1516" s="448" t="s">
        <v>143</v>
      </c>
      <c r="M1516" s="448" t="s">
        <v>3324</v>
      </c>
    </row>
    <row r="1517" spans="1:13" ht="84">
      <c r="A1517" s="448">
        <v>1516</v>
      </c>
      <c r="B1517" s="448" t="s">
        <v>4931</v>
      </c>
      <c r="C1517" s="448" t="s">
        <v>1724</v>
      </c>
      <c r="D1517" s="448" t="s">
        <v>3641</v>
      </c>
      <c r="E1517" s="448">
        <v>300</v>
      </c>
      <c r="F1517" s="448" t="s">
        <v>1728</v>
      </c>
      <c r="G1517" s="448" t="s">
        <v>3578</v>
      </c>
      <c r="H1517" s="449">
        <v>18330</v>
      </c>
      <c r="I1517" s="448" t="s">
        <v>107</v>
      </c>
      <c r="J1517" s="448" t="s">
        <v>48</v>
      </c>
      <c r="K1517" s="451">
        <v>46346</v>
      </c>
      <c r="L1517" s="448" t="s">
        <v>143</v>
      </c>
      <c r="M1517" s="448" t="s">
        <v>3324</v>
      </c>
    </row>
    <row r="1518" spans="1:13" ht="84">
      <c r="A1518" s="448">
        <v>1517</v>
      </c>
      <c r="B1518" s="448" t="s">
        <v>4932</v>
      </c>
      <c r="C1518" s="448" t="s">
        <v>1724</v>
      </c>
      <c r="D1518" s="448" t="s">
        <v>3641</v>
      </c>
      <c r="E1518" s="448">
        <v>100</v>
      </c>
      <c r="F1518" s="448" t="s">
        <v>1458</v>
      </c>
      <c r="G1518" s="448" t="s">
        <v>3578</v>
      </c>
      <c r="H1518" s="449">
        <v>9667</v>
      </c>
      <c r="I1518" s="448" t="s">
        <v>107</v>
      </c>
      <c r="J1518" s="448" t="s">
        <v>48</v>
      </c>
      <c r="K1518" s="451">
        <v>46346</v>
      </c>
      <c r="L1518" s="448" t="s">
        <v>143</v>
      </c>
      <c r="M1518" s="448" t="s">
        <v>3324</v>
      </c>
    </row>
    <row r="1519" spans="1:13" ht="84">
      <c r="A1519" s="448">
        <v>1518</v>
      </c>
      <c r="B1519" s="448" t="s">
        <v>4933</v>
      </c>
      <c r="C1519" s="448" t="s">
        <v>1724</v>
      </c>
      <c r="D1519" s="448" t="s">
        <v>3641</v>
      </c>
      <c r="E1519" s="448">
        <v>250</v>
      </c>
      <c r="F1519" s="448" t="s">
        <v>1458</v>
      </c>
      <c r="G1519" s="448" t="s">
        <v>3578</v>
      </c>
      <c r="H1519" s="449">
        <v>18895</v>
      </c>
      <c r="I1519" s="448" t="s">
        <v>107</v>
      </c>
      <c r="J1519" s="448" t="s">
        <v>48</v>
      </c>
      <c r="K1519" s="451">
        <v>46346</v>
      </c>
      <c r="L1519" s="448" t="s">
        <v>143</v>
      </c>
      <c r="M1519" s="448" t="s">
        <v>3324</v>
      </c>
    </row>
    <row r="1520" spans="1:13" ht="84">
      <c r="A1520" s="448">
        <v>1519</v>
      </c>
      <c r="B1520" s="448" t="s">
        <v>4934</v>
      </c>
      <c r="C1520" s="448" t="s">
        <v>1724</v>
      </c>
      <c r="D1520" s="448" t="s">
        <v>3641</v>
      </c>
      <c r="E1520" s="448">
        <v>80</v>
      </c>
      <c r="F1520" s="448" t="s">
        <v>1728</v>
      </c>
      <c r="G1520" s="448" t="s">
        <v>3578</v>
      </c>
      <c r="H1520" s="449">
        <v>3296.8</v>
      </c>
      <c r="I1520" s="448" t="s">
        <v>107</v>
      </c>
      <c r="J1520" s="448" t="s">
        <v>48</v>
      </c>
      <c r="K1520" s="451">
        <v>46346</v>
      </c>
      <c r="L1520" s="448" t="s">
        <v>143</v>
      </c>
      <c r="M1520" s="448" t="s">
        <v>3324</v>
      </c>
    </row>
    <row r="1521" spans="1:13" ht="84">
      <c r="A1521" s="448">
        <v>1520</v>
      </c>
      <c r="B1521" s="448" t="s">
        <v>4935</v>
      </c>
      <c r="C1521" s="448" t="s">
        <v>1724</v>
      </c>
      <c r="D1521" s="448" t="s">
        <v>3641</v>
      </c>
      <c r="E1521" s="448">
        <v>180</v>
      </c>
      <c r="F1521" s="448" t="s">
        <v>1458</v>
      </c>
      <c r="G1521" s="448" t="s">
        <v>3578</v>
      </c>
      <c r="H1521" s="449">
        <v>8685</v>
      </c>
      <c r="I1521" s="448" t="s">
        <v>107</v>
      </c>
      <c r="J1521" s="448" t="s">
        <v>48</v>
      </c>
      <c r="K1521" s="451">
        <v>46346</v>
      </c>
      <c r="L1521" s="448" t="s">
        <v>143</v>
      </c>
      <c r="M1521" s="448" t="s">
        <v>3324</v>
      </c>
    </row>
    <row r="1522" spans="1:13" ht="84">
      <c r="A1522" s="448">
        <v>1521</v>
      </c>
      <c r="B1522" s="448" t="s">
        <v>4936</v>
      </c>
      <c r="C1522" s="448" t="s">
        <v>1724</v>
      </c>
      <c r="D1522" s="448" t="s">
        <v>3641</v>
      </c>
      <c r="E1522" s="448">
        <v>70</v>
      </c>
      <c r="F1522" s="448" t="s">
        <v>1458</v>
      </c>
      <c r="G1522" s="448" t="s">
        <v>3578</v>
      </c>
      <c r="H1522" s="449">
        <v>4673.8999999999996</v>
      </c>
      <c r="I1522" s="448" t="s">
        <v>107</v>
      </c>
      <c r="J1522" s="448" t="s">
        <v>48</v>
      </c>
      <c r="K1522" s="451">
        <v>46346</v>
      </c>
      <c r="L1522" s="448" t="s">
        <v>143</v>
      </c>
      <c r="M1522" s="448" t="s">
        <v>3324</v>
      </c>
    </row>
    <row r="1523" spans="1:13" ht="84">
      <c r="A1523" s="448">
        <v>1522</v>
      </c>
      <c r="B1523" s="448" t="s">
        <v>4937</v>
      </c>
      <c r="C1523" s="448" t="s">
        <v>1724</v>
      </c>
      <c r="D1523" s="448" t="s">
        <v>3641</v>
      </c>
      <c r="E1523" s="448">
        <v>80</v>
      </c>
      <c r="F1523" s="448" t="s">
        <v>1458</v>
      </c>
      <c r="G1523" s="448" t="s">
        <v>3578</v>
      </c>
      <c r="H1523" s="449">
        <v>5577.6</v>
      </c>
      <c r="I1523" s="448" t="s">
        <v>107</v>
      </c>
      <c r="J1523" s="448" t="s">
        <v>48</v>
      </c>
      <c r="K1523" s="451">
        <v>46346</v>
      </c>
      <c r="L1523" s="448" t="s">
        <v>143</v>
      </c>
      <c r="M1523" s="448" t="s">
        <v>3324</v>
      </c>
    </row>
    <row r="1524" spans="1:13" ht="84">
      <c r="A1524" s="448">
        <v>1523</v>
      </c>
      <c r="B1524" s="448" t="s">
        <v>4938</v>
      </c>
      <c r="C1524" s="448" t="s">
        <v>1724</v>
      </c>
      <c r="D1524" s="448" t="s">
        <v>3641</v>
      </c>
      <c r="E1524" s="448">
        <v>25</v>
      </c>
      <c r="F1524" s="448" t="s">
        <v>1458</v>
      </c>
      <c r="G1524" s="448" t="s">
        <v>3578</v>
      </c>
      <c r="H1524" s="449">
        <v>11929</v>
      </c>
      <c r="I1524" s="448" t="s">
        <v>107</v>
      </c>
      <c r="J1524" s="448" t="s">
        <v>48</v>
      </c>
      <c r="K1524" s="451">
        <v>46346</v>
      </c>
      <c r="L1524" s="448" t="s">
        <v>143</v>
      </c>
      <c r="M1524" s="448" t="s">
        <v>3324</v>
      </c>
    </row>
    <row r="1525" spans="1:13" ht="84">
      <c r="A1525" s="448">
        <v>1524</v>
      </c>
      <c r="B1525" s="448" t="s">
        <v>4939</v>
      </c>
      <c r="C1525" s="448" t="s">
        <v>1724</v>
      </c>
      <c r="D1525" s="448" t="s">
        <v>3641</v>
      </c>
      <c r="E1525" s="448">
        <v>15</v>
      </c>
      <c r="F1525" s="448" t="s">
        <v>1458</v>
      </c>
      <c r="G1525" s="448" t="s">
        <v>3578</v>
      </c>
      <c r="H1525" s="449">
        <v>1858.2</v>
      </c>
      <c r="I1525" s="448" t="s">
        <v>107</v>
      </c>
      <c r="J1525" s="448" t="s">
        <v>48</v>
      </c>
      <c r="K1525" s="451">
        <v>46346</v>
      </c>
      <c r="L1525" s="448" t="s">
        <v>143</v>
      </c>
      <c r="M1525" s="448" t="s">
        <v>3324</v>
      </c>
    </row>
    <row r="1526" spans="1:13" ht="84">
      <c r="A1526" s="448">
        <v>1525</v>
      </c>
      <c r="B1526" s="448" t="s">
        <v>4940</v>
      </c>
      <c r="C1526" s="448" t="s">
        <v>1724</v>
      </c>
      <c r="D1526" s="448" t="s">
        <v>3641</v>
      </c>
      <c r="E1526" s="448">
        <v>350</v>
      </c>
      <c r="F1526" s="448" t="s">
        <v>1728</v>
      </c>
      <c r="G1526" s="448" t="s">
        <v>3578</v>
      </c>
      <c r="H1526" s="449">
        <v>8725.5</v>
      </c>
      <c r="I1526" s="448" t="s">
        <v>107</v>
      </c>
      <c r="J1526" s="448" t="s">
        <v>48</v>
      </c>
      <c r="K1526" s="451">
        <v>46346</v>
      </c>
      <c r="L1526" s="448" t="s">
        <v>143</v>
      </c>
      <c r="M1526" s="448" t="s">
        <v>3324</v>
      </c>
    </row>
    <row r="1527" spans="1:13" ht="84">
      <c r="A1527" s="448">
        <v>1526</v>
      </c>
      <c r="B1527" s="448" t="s">
        <v>4941</v>
      </c>
      <c r="C1527" s="448" t="s">
        <v>1724</v>
      </c>
      <c r="D1527" s="448" t="s">
        <v>3641</v>
      </c>
      <c r="E1527" s="448">
        <v>10</v>
      </c>
      <c r="F1527" s="448" t="s">
        <v>1728</v>
      </c>
      <c r="G1527" s="448" t="s">
        <v>3578</v>
      </c>
      <c r="H1527" s="449">
        <v>2665.7</v>
      </c>
      <c r="I1527" s="448" t="s">
        <v>107</v>
      </c>
      <c r="J1527" s="448" t="s">
        <v>48</v>
      </c>
      <c r="K1527" s="451">
        <v>46346</v>
      </c>
      <c r="L1527" s="448" t="s">
        <v>143</v>
      </c>
      <c r="M1527" s="448" t="s">
        <v>3324</v>
      </c>
    </row>
    <row r="1528" spans="1:13" ht="84">
      <c r="A1528" s="448">
        <v>1527</v>
      </c>
      <c r="B1528" s="448" t="s">
        <v>4942</v>
      </c>
      <c r="C1528" s="448" t="s">
        <v>1724</v>
      </c>
      <c r="D1528" s="448" t="s">
        <v>3641</v>
      </c>
      <c r="E1528" s="448">
        <v>80</v>
      </c>
      <c r="F1528" s="448" t="s">
        <v>4943</v>
      </c>
      <c r="G1528" s="448" t="s">
        <v>3578</v>
      </c>
      <c r="H1528" s="449">
        <v>2560</v>
      </c>
      <c r="I1528" s="448" t="s">
        <v>107</v>
      </c>
      <c r="J1528" s="448" t="s">
        <v>48</v>
      </c>
      <c r="K1528" s="451">
        <v>46346</v>
      </c>
      <c r="L1528" s="448" t="s">
        <v>143</v>
      </c>
      <c r="M1528" s="448" t="s">
        <v>3324</v>
      </c>
    </row>
    <row r="1529" spans="1:13" ht="84">
      <c r="A1529" s="448">
        <v>1528</v>
      </c>
      <c r="B1529" s="448" t="s">
        <v>4944</v>
      </c>
      <c r="C1529" s="448" t="s">
        <v>1724</v>
      </c>
      <c r="D1529" s="448" t="s">
        <v>3641</v>
      </c>
      <c r="E1529" s="448">
        <v>120</v>
      </c>
      <c r="F1529" s="448" t="s">
        <v>3676</v>
      </c>
      <c r="G1529" s="448" t="s">
        <v>3578</v>
      </c>
      <c r="H1529" s="449">
        <v>3060</v>
      </c>
      <c r="I1529" s="448" t="s">
        <v>107</v>
      </c>
      <c r="J1529" s="448" t="s">
        <v>48</v>
      </c>
      <c r="K1529" s="451">
        <v>46346</v>
      </c>
      <c r="L1529" s="448" t="s">
        <v>143</v>
      </c>
      <c r="M1529" s="448" t="s">
        <v>3324</v>
      </c>
    </row>
    <row r="1530" spans="1:13" ht="84">
      <c r="A1530" s="448">
        <v>1529</v>
      </c>
      <c r="B1530" s="448" t="s">
        <v>4945</v>
      </c>
      <c r="C1530" s="448" t="s">
        <v>1724</v>
      </c>
      <c r="D1530" s="448" t="s">
        <v>3641</v>
      </c>
      <c r="E1530" s="448">
        <v>600</v>
      </c>
      <c r="F1530" s="448" t="s">
        <v>571</v>
      </c>
      <c r="G1530" s="448" t="s">
        <v>3578</v>
      </c>
      <c r="H1530" s="449">
        <v>59580</v>
      </c>
      <c r="I1530" s="448" t="s">
        <v>107</v>
      </c>
      <c r="J1530" s="448" t="s">
        <v>48</v>
      </c>
      <c r="K1530" s="451">
        <v>46346</v>
      </c>
      <c r="L1530" s="448" t="s">
        <v>143</v>
      </c>
      <c r="M1530" s="448" t="s">
        <v>3324</v>
      </c>
    </row>
    <row r="1531" spans="1:13" ht="84">
      <c r="A1531" s="448">
        <v>1530</v>
      </c>
      <c r="B1531" s="448" t="s">
        <v>4946</v>
      </c>
      <c r="C1531" s="448" t="s">
        <v>1724</v>
      </c>
      <c r="D1531" s="448" t="s">
        <v>3641</v>
      </c>
      <c r="E1531" s="448">
        <v>330</v>
      </c>
      <c r="F1531" s="448" t="s">
        <v>571</v>
      </c>
      <c r="G1531" s="448" t="s">
        <v>3578</v>
      </c>
      <c r="H1531" s="449">
        <v>2844.6</v>
      </c>
      <c r="I1531" s="448" t="s">
        <v>107</v>
      </c>
      <c r="J1531" s="448" t="s">
        <v>48</v>
      </c>
      <c r="K1531" s="451">
        <v>46346</v>
      </c>
      <c r="L1531" s="448" t="s">
        <v>143</v>
      </c>
      <c r="M1531" s="448" t="s">
        <v>3324</v>
      </c>
    </row>
    <row r="1532" spans="1:13" ht="84">
      <c r="A1532" s="448">
        <v>1531</v>
      </c>
      <c r="B1532" s="448" t="s">
        <v>4947</v>
      </c>
      <c r="C1532" s="448" t="s">
        <v>1724</v>
      </c>
      <c r="D1532" s="448" t="s">
        <v>3641</v>
      </c>
      <c r="E1532" s="448">
        <v>220</v>
      </c>
      <c r="F1532" s="448" t="s">
        <v>1728</v>
      </c>
      <c r="G1532" s="448" t="s">
        <v>3578</v>
      </c>
      <c r="H1532" s="449">
        <v>11836</v>
      </c>
      <c r="I1532" s="448" t="s">
        <v>107</v>
      </c>
      <c r="J1532" s="448" t="s">
        <v>48</v>
      </c>
      <c r="K1532" s="451">
        <v>46346</v>
      </c>
      <c r="L1532" s="448" t="s">
        <v>143</v>
      </c>
      <c r="M1532" s="448" t="s">
        <v>3324</v>
      </c>
    </row>
    <row r="1533" spans="1:13" ht="84">
      <c r="A1533" s="448">
        <v>1532</v>
      </c>
      <c r="B1533" s="448" t="s">
        <v>4948</v>
      </c>
      <c r="C1533" s="448" t="s">
        <v>1724</v>
      </c>
      <c r="D1533" s="448" t="s">
        <v>3641</v>
      </c>
      <c r="E1533" s="448">
        <v>200</v>
      </c>
      <c r="F1533" s="448" t="s">
        <v>817</v>
      </c>
      <c r="G1533" s="448" t="s">
        <v>3578</v>
      </c>
      <c r="H1533" s="449">
        <v>45934</v>
      </c>
      <c r="I1533" s="448" t="s">
        <v>107</v>
      </c>
      <c r="J1533" s="448" t="s">
        <v>48</v>
      </c>
      <c r="K1533" s="451">
        <v>46346</v>
      </c>
      <c r="L1533" s="448" t="s">
        <v>143</v>
      </c>
      <c r="M1533" s="448" t="s">
        <v>3324</v>
      </c>
    </row>
    <row r="1534" spans="1:13" ht="84">
      <c r="A1534" s="448">
        <v>1533</v>
      </c>
      <c r="B1534" s="448" t="s">
        <v>4949</v>
      </c>
      <c r="C1534" s="448" t="s">
        <v>1724</v>
      </c>
      <c r="D1534" s="448" t="s">
        <v>3641</v>
      </c>
      <c r="E1534" s="448">
        <v>30</v>
      </c>
      <c r="F1534" s="448" t="s">
        <v>571</v>
      </c>
      <c r="G1534" s="448" t="s">
        <v>3578</v>
      </c>
      <c r="H1534" s="449">
        <v>588.6</v>
      </c>
      <c r="I1534" s="448" t="s">
        <v>107</v>
      </c>
      <c r="J1534" s="448" t="s">
        <v>48</v>
      </c>
      <c r="K1534" s="451">
        <v>46346</v>
      </c>
      <c r="L1534" s="448" t="s">
        <v>143</v>
      </c>
      <c r="M1534" s="448" t="s">
        <v>3324</v>
      </c>
    </row>
    <row r="1535" spans="1:13" ht="84">
      <c r="A1535" s="448">
        <v>1534</v>
      </c>
      <c r="B1535" s="448" t="s">
        <v>4950</v>
      </c>
      <c r="C1535" s="448" t="s">
        <v>1724</v>
      </c>
      <c r="D1535" s="448" t="s">
        <v>3641</v>
      </c>
      <c r="E1535" s="448">
        <v>25</v>
      </c>
      <c r="F1535" s="448" t="s">
        <v>571</v>
      </c>
      <c r="G1535" s="448" t="s">
        <v>3578</v>
      </c>
      <c r="H1535" s="449">
        <v>1330.25</v>
      </c>
      <c r="I1535" s="448" t="s">
        <v>107</v>
      </c>
      <c r="J1535" s="448" t="s">
        <v>48</v>
      </c>
      <c r="K1535" s="451">
        <v>46346</v>
      </c>
      <c r="L1535" s="448" t="s">
        <v>143</v>
      </c>
      <c r="M1535" s="448" t="s">
        <v>3324</v>
      </c>
    </row>
    <row r="1536" spans="1:13" ht="84">
      <c r="A1536" s="448">
        <v>1535</v>
      </c>
      <c r="B1536" s="448" t="s">
        <v>4951</v>
      </c>
      <c r="C1536" s="448" t="s">
        <v>1724</v>
      </c>
      <c r="D1536" s="448" t="s">
        <v>3641</v>
      </c>
      <c r="E1536" s="448">
        <v>55</v>
      </c>
      <c r="F1536" s="448" t="s">
        <v>1728</v>
      </c>
      <c r="G1536" s="448" t="s">
        <v>3578</v>
      </c>
      <c r="H1536" s="449">
        <v>10870.75</v>
      </c>
      <c r="I1536" s="448" t="s">
        <v>107</v>
      </c>
      <c r="J1536" s="448" t="s">
        <v>48</v>
      </c>
      <c r="K1536" s="451">
        <v>46346</v>
      </c>
      <c r="L1536" s="448" t="s">
        <v>143</v>
      </c>
      <c r="M1536" s="448" t="s">
        <v>3324</v>
      </c>
    </row>
    <row r="1537" spans="1:13" ht="84">
      <c r="A1537" s="448">
        <v>1536</v>
      </c>
      <c r="B1537" s="448" t="s">
        <v>4952</v>
      </c>
      <c r="C1537" s="448" t="s">
        <v>1724</v>
      </c>
      <c r="D1537" s="448" t="s">
        <v>3641</v>
      </c>
      <c r="E1537" s="448">
        <v>220</v>
      </c>
      <c r="F1537" s="448" t="s">
        <v>1728</v>
      </c>
      <c r="G1537" s="448" t="s">
        <v>3578</v>
      </c>
      <c r="H1537" s="449">
        <v>131824</v>
      </c>
      <c r="I1537" s="448" t="s">
        <v>107</v>
      </c>
      <c r="J1537" s="448" t="s">
        <v>48</v>
      </c>
      <c r="K1537" s="451">
        <v>46346</v>
      </c>
      <c r="L1537" s="448" t="s">
        <v>143</v>
      </c>
      <c r="M1537" s="448" t="s">
        <v>3324</v>
      </c>
    </row>
    <row r="1538" spans="1:13" ht="84">
      <c r="A1538" s="448">
        <v>1537</v>
      </c>
      <c r="B1538" s="448" t="s">
        <v>4953</v>
      </c>
      <c r="C1538" s="448" t="s">
        <v>1724</v>
      </c>
      <c r="D1538" s="448" t="s">
        <v>3641</v>
      </c>
      <c r="E1538" s="448">
        <v>3</v>
      </c>
      <c r="F1538" s="448" t="s">
        <v>860</v>
      </c>
      <c r="G1538" s="448" t="s">
        <v>3578</v>
      </c>
      <c r="H1538" s="449">
        <v>72.75</v>
      </c>
      <c r="I1538" s="448" t="s">
        <v>107</v>
      </c>
      <c r="J1538" s="448" t="s">
        <v>48</v>
      </c>
      <c r="K1538" s="451">
        <v>46346</v>
      </c>
      <c r="L1538" s="448" t="s">
        <v>143</v>
      </c>
      <c r="M1538" s="448" t="s">
        <v>3324</v>
      </c>
    </row>
    <row r="1539" spans="1:13" ht="84">
      <c r="A1539" s="448">
        <v>1538</v>
      </c>
      <c r="B1539" s="448" t="s">
        <v>4954</v>
      </c>
      <c r="C1539" s="448" t="s">
        <v>1724</v>
      </c>
      <c r="D1539" s="448" t="s">
        <v>3641</v>
      </c>
      <c r="E1539" s="448">
        <v>85</v>
      </c>
      <c r="F1539" s="448" t="s">
        <v>1458</v>
      </c>
      <c r="G1539" s="448" t="s">
        <v>3578</v>
      </c>
      <c r="H1539" s="449">
        <v>14727.95</v>
      </c>
      <c r="I1539" s="448" t="s">
        <v>107</v>
      </c>
      <c r="J1539" s="448" t="s">
        <v>48</v>
      </c>
      <c r="K1539" s="451">
        <v>46346</v>
      </c>
      <c r="L1539" s="448" t="s">
        <v>143</v>
      </c>
      <c r="M1539" s="448" t="s">
        <v>3324</v>
      </c>
    </row>
    <row r="1540" spans="1:13" ht="84">
      <c r="A1540" s="448">
        <v>1539</v>
      </c>
      <c r="B1540" s="448" t="s">
        <v>4955</v>
      </c>
      <c r="C1540" s="448" t="s">
        <v>1724</v>
      </c>
      <c r="D1540" s="448" t="s">
        <v>3641</v>
      </c>
      <c r="E1540" s="448">
        <v>80</v>
      </c>
      <c r="F1540" s="448" t="s">
        <v>1728</v>
      </c>
      <c r="G1540" s="448" t="s">
        <v>3578</v>
      </c>
      <c r="H1540" s="449">
        <v>23996.799999999999</v>
      </c>
      <c r="I1540" s="448" t="s">
        <v>107</v>
      </c>
      <c r="J1540" s="448" t="s">
        <v>48</v>
      </c>
      <c r="K1540" s="451">
        <v>46346</v>
      </c>
      <c r="L1540" s="448" t="s">
        <v>143</v>
      </c>
      <c r="M1540" s="448" t="s">
        <v>3324</v>
      </c>
    </row>
    <row r="1541" spans="1:13" ht="84">
      <c r="A1541" s="448">
        <v>1540</v>
      </c>
      <c r="B1541" s="448" t="s">
        <v>4956</v>
      </c>
      <c r="C1541" s="448" t="s">
        <v>1724</v>
      </c>
      <c r="D1541" s="448" t="s">
        <v>3641</v>
      </c>
      <c r="E1541" s="448">
        <v>40</v>
      </c>
      <c r="F1541" s="448" t="s">
        <v>817</v>
      </c>
      <c r="G1541" s="448" t="s">
        <v>3578</v>
      </c>
      <c r="H1541" s="449">
        <v>4072.8</v>
      </c>
      <c r="I1541" s="448" t="s">
        <v>107</v>
      </c>
      <c r="J1541" s="448" t="s">
        <v>48</v>
      </c>
      <c r="K1541" s="451">
        <v>46346</v>
      </c>
      <c r="L1541" s="448" t="s">
        <v>143</v>
      </c>
      <c r="M1541" s="448" t="s">
        <v>3324</v>
      </c>
    </row>
    <row r="1542" spans="1:13" ht="84">
      <c r="A1542" s="448">
        <v>1541</v>
      </c>
      <c r="B1542" s="448" t="s">
        <v>4957</v>
      </c>
      <c r="C1542" s="448" t="s">
        <v>1724</v>
      </c>
      <c r="D1542" s="448" t="s">
        <v>3641</v>
      </c>
      <c r="E1542" s="448">
        <v>500</v>
      </c>
      <c r="F1542" s="448" t="s">
        <v>860</v>
      </c>
      <c r="G1542" s="448" t="s">
        <v>3578</v>
      </c>
      <c r="H1542" s="449">
        <v>5835</v>
      </c>
      <c r="I1542" s="448" t="s">
        <v>107</v>
      </c>
      <c r="J1542" s="448" t="s">
        <v>48</v>
      </c>
      <c r="K1542" s="451">
        <v>46346</v>
      </c>
      <c r="L1542" s="448" t="s">
        <v>143</v>
      </c>
      <c r="M1542" s="448" t="s">
        <v>3324</v>
      </c>
    </row>
    <row r="1543" spans="1:13" ht="84">
      <c r="A1543" s="448">
        <v>1542</v>
      </c>
      <c r="B1543" s="448" t="s">
        <v>4958</v>
      </c>
      <c r="C1543" s="448" t="s">
        <v>1724</v>
      </c>
      <c r="D1543" s="448" t="s">
        <v>3641</v>
      </c>
      <c r="E1543" s="448">
        <v>500</v>
      </c>
      <c r="F1543" s="448" t="s">
        <v>860</v>
      </c>
      <c r="G1543" s="448" t="s">
        <v>3578</v>
      </c>
      <c r="H1543" s="449">
        <v>5835</v>
      </c>
      <c r="I1543" s="448" t="s">
        <v>107</v>
      </c>
      <c r="J1543" s="448" t="s">
        <v>48</v>
      </c>
      <c r="K1543" s="451">
        <v>46346</v>
      </c>
      <c r="L1543" s="448" t="s">
        <v>143</v>
      </c>
      <c r="M1543" s="448" t="s">
        <v>3324</v>
      </c>
    </row>
    <row r="1544" spans="1:13" ht="84">
      <c r="A1544" s="448">
        <v>1543</v>
      </c>
      <c r="B1544" s="448" t="s">
        <v>4959</v>
      </c>
      <c r="C1544" s="448" t="s">
        <v>1724</v>
      </c>
      <c r="D1544" s="448" t="s">
        <v>3641</v>
      </c>
      <c r="E1544" s="448">
        <v>300</v>
      </c>
      <c r="F1544" s="448" t="s">
        <v>860</v>
      </c>
      <c r="G1544" s="448" t="s">
        <v>3578</v>
      </c>
      <c r="H1544" s="449">
        <v>3501</v>
      </c>
      <c r="I1544" s="448" t="s">
        <v>107</v>
      </c>
      <c r="J1544" s="448" t="s">
        <v>48</v>
      </c>
      <c r="K1544" s="451">
        <v>46346</v>
      </c>
      <c r="L1544" s="448" t="s">
        <v>143</v>
      </c>
      <c r="M1544" s="448" t="s">
        <v>3324</v>
      </c>
    </row>
    <row r="1545" spans="1:13" ht="84">
      <c r="A1545" s="448">
        <v>1544</v>
      </c>
      <c r="B1545" s="448" t="s">
        <v>4960</v>
      </c>
      <c r="C1545" s="448" t="s">
        <v>1724</v>
      </c>
      <c r="D1545" s="448" t="s">
        <v>3641</v>
      </c>
      <c r="E1545" s="448">
        <v>900</v>
      </c>
      <c r="F1545" s="448" t="s">
        <v>1728</v>
      </c>
      <c r="G1545" s="448" t="s">
        <v>3578</v>
      </c>
      <c r="H1545" s="449">
        <v>40410</v>
      </c>
      <c r="I1545" s="448" t="s">
        <v>107</v>
      </c>
      <c r="J1545" s="448" t="s">
        <v>48</v>
      </c>
      <c r="K1545" s="451">
        <v>46346</v>
      </c>
      <c r="L1545" s="448" t="s">
        <v>143</v>
      </c>
      <c r="M1545" s="448" t="s">
        <v>3324</v>
      </c>
    </row>
    <row r="1546" spans="1:13" ht="84">
      <c r="A1546" s="448">
        <v>1545</v>
      </c>
      <c r="B1546" s="448" t="s">
        <v>4961</v>
      </c>
      <c r="C1546" s="448" t="s">
        <v>1724</v>
      </c>
      <c r="D1546" s="448" t="s">
        <v>3641</v>
      </c>
      <c r="E1546" s="448">
        <v>400</v>
      </c>
      <c r="F1546" s="448" t="s">
        <v>1728</v>
      </c>
      <c r="G1546" s="448" t="s">
        <v>3578</v>
      </c>
      <c r="H1546" s="449">
        <v>17960</v>
      </c>
      <c r="I1546" s="448" t="s">
        <v>107</v>
      </c>
      <c r="J1546" s="448" t="s">
        <v>48</v>
      </c>
      <c r="K1546" s="451">
        <v>46346</v>
      </c>
      <c r="L1546" s="448" t="s">
        <v>143</v>
      </c>
      <c r="M1546" s="448" t="s">
        <v>3324</v>
      </c>
    </row>
    <row r="1547" spans="1:13" ht="84">
      <c r="A1547" s="448">
        <v>1546</v>
      </c>
      <c r="B1547" s="448" t="s">
        <v>4962</v>
      </c>
      <c r="C1547" s="448" t="s">
        <v>1724</v>
      </c>
      <c r="D1547" s="448" t="s">
        <v>3641</v>
      </c>
      <c r="E1547" s="448">
        <v>1000</v>
      </c>
      <c r="F1547" s="448" t="s">
        <v>860</v>
      </c>
      <c r="G1547" s="448" t="s">
        <v>3578</v>
      </c>
      <c r="H1547" s="449">
        <v>490</v>
      </c>
      <c r="I1547" s="448" t="s">
        <v>107</v>
      </c>
      <c r="J1547" s="448" t="s">
        <v>48</v>
      </c>
      <c r="K1547" s="451">
        <v>46346</v>
      </c>
      <c r="L1547" s="448" t="s">
        <v>143</v>
      </c>
      <c r="M1547" s="448" t="s">
        <v>3324</v>
      </c>
    </row>
    <row r="1548" spans="1:13" ht="84">
      <c r="A1548" s="448">
        <v>1547</v>
      </c>
      <c r="B1548" s="448" t="s">
        <v>4963</v>
      </c>
      <c r="C1548" s="448" t="s">
        <v>1724</v>
      </c>
      <c r="D1548" s="448" t="s">
        <v>3641</v>
      </c>
      <c r="E1548" s="448">
        <v>30</v>
      </c>
      <c r="F1548" s="448" t="s">
        <v>860</v>
      </c>
      <c r="G1548" s="448" t="s">
        <v>3578</v>
      </c>
      <c r="H1548" s="449">
        <v>3198.9</v>
      </c>
      <c r="I1548" s="448" t="s">
        <v>107</v>
      </c>
      <c r="J1548" s="448" t="s">
        <v>48</v>
      </c>
      <c r="K1548" s="451">
        <v>46346</v>
      </c>
      <c r="L1548" s="448" t="s">
        <v>143</v>
      </c>
      <c r="M1548" s="448" t="s">
        <v>3324</v>
      </c>
    </row>
    <row r="1549" spans="1:13" ht="84">
      <c r="A1549" s="448">
        <v>1548</v>
      </c>
      <c r="B1549" s="448" t="s">
        <v>4964</v>
      </c>
      <c r="C1549" s="448" t="s">
        <v>1724</v>
      </c>
      <c r="D1549" s="448" t="s">
        <v>3641</v>
      </c>
      <c r="E1549" s="448">
        <v>30</v>
      </c>
      <c r="F1549" s="448" t="s">
        <v>860</v>
      </c>
      <c r="G1549" s="448" t="s">
        <v>3578</v>
      </c>
      <c r="H1549" s="449">
        <v>3189.9</v>
      </c>
      <c r="I1549" s="448" t="s">
        <v>107</v>
      </c>
      <c r="J1549" s="448" t="s">
        <v>48</v>
      </c>
      <c r="K1549" s="451">
        <v>46346</v>
      </c>
      <c r="L1549" s="448" t="s">
        <v>143</v>
      </c>
      <c r="M1549" s="448" t="s">
        <v>3324</v>
      </c>
    </row>
    <row r="1550" spans="1:13" ht="84">
      <c r="A1550" s="448">
        <v>1549</v>
      </c>
      <c r="B1550" s="448" t="s">
        <v>4965</v>
      </c>
      <c r="C1550" s="448" t="s">
        <v>1724</v>
      </c>
      <c r="D1550" s="448" t="s">
        <v>3641</v>
      </c>
      <c r="E1550" s="448">
        <v>950</v>
      </c>
      <c r="F1550" s="448" t="s">
        <v>1728</v>
      </c>
      <c r="G1550" s="448" t="s">
        <v>3578</v>
      </c>
      <c r="H1550" s="449">
        <v>56962</v>
      </c>
      <c r="I1550" s="448" t="s">
        <v>107</v>
      </c>
      <c r="J1550" s="448" t="s">
        <v>48</v>
      </c>
      <c r="K1550" s="451">
        <v>46346</v>
      </c>
      <c r="L1550" s="448" t="s">
        <v>143</v>
      </c>
      <c r="M1550" s="448" t="s">
        <v>3324</v>
      </c>
    </row>
    <row r="1551" spans="1:13" ht="84">
      <c r="A1551" s="448">
        <v>1550</v>
      </c>
      <c r="B1551" s="448" t="s">
        <v>4966</v>
      </c>
      <c r="C1551" s="448" t="s">
        <v>1724</v>
      </c>
      <c r="D1551" s="448" t="s">
        <v>3641</v>
      </c>
      <c r="E1551" s="448">
        <v>450</v>
      </c>
      <c r="F1551" s="448" t="s">
        <v>1728</v>
      </c>
      <c r="G1551" s="448" t="s">
        <v>3578</v>
      </c>
      <c r="H1551" s="449">
        <v>37719</v>
      </c>
      <c r="I1551" s="448" t="s">
        <v>107</v>
      </c>
      <c r="J1551" s="448" t="s">
        <v>48</v>
      </c>
      <c r="K1551" s="451">
        <v>46346</v>
      </c>
      <c r="L1551" s="448" t="s">
        <v>143</v>
      </c>
      <c r="M1551" s="448" t="s">
        <v>3324</v>
      </c>
    </row>
    <row r="1552" spans="1:13" ht="84">
      <c r="A1552" s="448">
        <v>1551</v>
      </c>
      <c r="B1552" s="448" t="s">
        <v>4967</v>
      </c>
      <c r="C1552" s="448" t="s">
        <v>1724</v>
      </c>
      <c r="D1552" s="448" t="s">
        <v>3641</v>
      </c>
      <c r="E1552" s="448">
        <v>400</v>
      </c>
      <c r="F1552" s="448" t="s">
        <v>1728</v>
      </c>
      <c r="G1552" s="448" t="s">
        <v>3578</v>
      </c>
      <c r="H1552" s="449">
        <v>33228</v>
      </c>
      <c r="I1552" s="448" t="s">
        <v>107</v>
      </c>
      <c r="J1552" s="448" t="s">
        <v>48</v>
      </c>
      <c r="K1552" s="451">
        <v>46346</v>
      </c>
      <c r="L1552" s="448" t="s">
        <v>143</v>
      </c>
      <c r="M1552" s="448" t="s">
        <v>3324</v>
      </c>
    </row>
    <row r="1553" spans="1:13" ht="84">
      <c r="A1553" s="448">
        <v>1552</v>
      </c>
      <c r="B1553" s="448" t="s">
        <v>4968</v>
      </c>
      <c r="C1553" s="448" t="s">
        <v>1724</v>
      </c>
      <c r="D1553" s="448" t="s">
        <v>3641</v>
      </c>
      <c r="E1553" s="448">
        <v>1000</v>
      </c>
      <c r="F1553" s="448" t="s">
        <v>1728</v>
      </c>
      <c r="G1553" s="448" t="s">
        <v>3578</v>
      </c>
      <c r="H1553" s="449">
        <v>99920</v>
      </c>
      <c r="I1553" s="448" t="s">
        <v>107</v>
      </c>
      <c r="J1553" s="448" t="s">
        <v>48</v>
      </c>
      <c r="K1553" s="451">
        <v>46346</v>
      </c>
      <c r="L1553" s="448" t="s">
        <v>143</v>
      </c>
      <c r="M1553" s="448" t="s">
        <v>3324</v>
      </c>
    </row>
    <row r="1554" spans="1:13" ht="84">
      <c r="A1554" s="448">
        <v>1553</v>
      </c>
      <c r="B1554" s="448" t="s">
        <v>4969</v>
      </c>
      <c r="C1554" s="448" t="s">
        <v>1724</v>
      </c>
      <c r="D1554" s="448" t="s">
        <v>3641</v>
      </c>
      <c r="E1554" s="448">
        <v>1300</v>
      </c>
      <c r="F1554" s="448" t="s">
        <v>1728</v>
      </c>
      <c r="G1554" s="448" t="s">
        <v>3578</v>
      </c>
      <c r="H1554" s="449">
        <v>155831</v>
      </c>
      <c r="I1554" s="448" t="s">
        <v>107</v>
      </c>
      <c r="J1554" s="448" t="s">
        <v>48</v>
      </c>
      <c r="K1554" s="451">
        <v>46346</v>
      </c>
      <c r="L1554" s="448" t="s">
        <v>143</v>
      </c>
      <c r="M1554" s="448" t="s">
        <v>3324</v>
      </c>
    </row>
    <row r="1555" spans="1:13" ht="84">
      <c r="A1555" s="448">
        <v>1554</v>
      </c>
      <c r="B1555" s="448" t="s">
        <v>4970</v>
      </c>
      <c r="C1555" s="448" t="s">
        <v>1724</v>
      </c>
      <c r="D1555" s="448" t="s">
        <v>3641</v>
      </c>
      <c r="E1555" s="448">
        <v>450</v>
      </c>
      <c r="F1555" s="448" t="s">
        <v>1728</v>
      </c>
      <c r="G1555" s="448" t="s">
        <v>3578</v>
      </c>
      <c r="H1555" s="449">
        <v>51574.5</v>
      </c>
      <c r="I1555" s="448" t="s">
        <v>107</v>
      </c>
      <c r="J1555" s="448" t="s">
        <v>48</v>
      </c>
      <c r="K1555" s="451">
        <v>46346</v>
      </c>
      <c r="L1555" s="448" t="s">
        <v>143</v>
      </c>
      <c r="M1555" s="448" t="s">
        <v>3324</v>
      </c>
    </row>
    <row r="1556" spans="1:13" ht="84">
      <c r="A1556" s="448">
        <v>1555</v>
      </c>
      <c r="B1556" s="448" t="s">
        <v>4971</v>
      </c>
      <c r="C1556" s="448" t="s">
        <v>1724</v>
      </c>
      <c r="D1556" s="448" t="s">
        <v>3641</v>
      </c>
      <c r="E1556" s="448">
        <v>200</v>
      </c>
      <c r="F1556" s="448" t="s">
        <v>571</v>
      </c>
      <c r="G1556" s="448" t="s">
        <v>3578</v>
      </c>
      <c r="H1556" s="449">
        <v>1858</v>
      </c>
      <c r="I1556" s="448" t="s">
        <v>107</v>
      </c>
      <c r="J1556" s="448" t="s">
        <v>48</v>
      </c>
      <c r="K1556" s="451">
        <v>46346</v>
      </c>
      <c r="L1556" s="448" t="s">
        <v>143</v>
      </c>
      <c r="M1556" s="448" t="s">
        <v>3324</v>
      </c>
    </row>
    <row r="1557" spans="1:13" ht="84">
      <c r="A1557" s="448">
        <v>1556</v>
      </c>
      <c r="B1557" s="448" t="s">
        <v>4972</v>
      </c>
      <c r="C1557" s="448" t="s">
        <v>1724</v>
      </c>
      <c r="D1557" s="448" t="s">
        <v>3641</v>
      </c>
      <c r="E1557" s="448">
        <v>30</v>
      </c>
      <c r="F1557" s="448" t="s">
        <v>571</v>
      </c>
      <c r="G1557" s="448" t="s">
        <v>3578</v>
      </c>
      <c r="H1557" s="449">
        <v>569.1</v>
      </c>
      <c r="I1557" s="448" t="s">
        <v>107</v>
      </c>
      <c r="J1557" s="448" t="s">
        <v>48</v>
      </c>
      <c r="K1557" s="451">
        <v>46346</v>
      </c>
      <c r="L1557" s="448" t="s">
        <v>143</v>
      </c>
      <c r="M1557" s="448" t="s">
        <v>3324</v>
      </c>
    </row>
    <row r="1558" spans="1:13" ht="84">
      <c r="A1558" s="448">
        <v>1557</v>
      </c>
      <c r="B1558" s="448" t="s">
        <v>4973</v>
      </c>
      <c r="C1558" s="448" t="s">
        <v>1724</v>
      </c>
      <c r="D1558" s="448" t="s">
        <v>3641</v>
      </c>
      <c r="E1558" s="448">
        <v>15</v>
      </c>
      <c r="F1558" s="448" t="s">
        <v>571</v>
      </c>
      <c r="G1558" s="448" t="s">
        <v>3578</v>
      </c>
      <c r="H1558" s="449">
        <v>1793.4</v>
      </c>
      <c r="I1558" s="448" t="s">
        <v>107</v>
      </c>
      <c r="J1558" s="448" t="s">
        <v>48</v>
      </c>
      <c r="K1558" s="451">
        <v>46346</v>
      </c>
      <c r="L1558" s="448" t="s">
        <v>143</v>
      </c>
      <c r="M1558" s="448" t="s">
        <v>3324</v>
      </c>
    </row>
    <row r="1559" spans="1:13" ht="84">
      <c r="A1559" s="448">
        <v>1558</v>
      </c>
      <c r="B1559" s="448" t="s">
        <v>4974</v>
      </c>
      <c r="C1559" s="448" t="s">
        <v>1724</v>
      </c>
      <c r="D1559" s="448" t="s">
        <v>3641</v>
      </c>
      <c r="E1559" s="448">
        <v>10</v>
      </c>
      <c r="F1559" s="448" t="s">
        <v>571</v>
      </c>
      <c r="G1559" s="448" t="s">
        <v>3578</v>
      </c>
      <c r="H1559" s="449">
        <v>449.7</v>
      </c>
      <c r="I1559" s="448" t="s">
        <v>107</v>
      </c>
      <c r="J1559" s="448" t="s">
        <v>48</v>
      </c>
      <c r="K1559" s="451">
        <v>46346</v>
      </c>
      <c r="L1559" s="448" t="s">
        <v>143</v>
      </c>
      <c r="M1559" s="448" t="s">
        <v>3324</v>
      </c>
    </row>
    <row r="1560" spans="1:13" ht="84">
      <c r="A1560" s="448">
        <v>1559</v>
      </c>
      <c r="B1560" s="448" t="s">
        <v>4975</v>
      </c>
      <c r="C1560" s="448" t="s">
        <v>1724</v>
      </c>
      <c r="D1560" s="448" t="s">
        <v>3641</v>
      </c>
      <c r="E1560" s="448">
        <v>20</v>
      </c>
      <c r="F1560" s="448" t="s">
        <v>571</v>
      </c>
      <c r="G1560" s="448" t="s">
        <v>3578</v>
      </c>
      <c r="H1560" s="449">
        <v>375</v>
      </c>
      <c r="I1560" s="448" t="s">
        <v>107</v>
      </c>
      <c r="J1560" s="448" t="s">
        <v>48</v>
      </c>
      <c r="K1560" s="451">
        <v>46346</v>
      </c>
      <c r="L1560" s="448" t="s">
        <v>143</v>
      </c>
      <c r="M1560" s="448" t="s">
        <v>3324</v>
      </c>
    </row>
    <row r="1561" spans="1:13" ht="84">
      <c r="A1561" s="448">
        <v>1560</v>
      </c>
      <c r="B1561" s="448" t="s">
        <v>4976</v>
      </c>
      <c r="C1561" s="448" t="s">
        <v>1724</v>
      </c>
      <c r="D1561" s="448" t="s">
        <v>3641</v>
      </c>
      <c r="E1561" s="448">
        <v>40</v>
      </c>
      <c r="F1561" s="448" t="s">
        <v>1728</v>
      </c>
      <c r="G1561" s="448" t="s">
        <v>3578</v>
      </c>
      <c r="H1561" s="449">
        <v>2530.8000000000002</v>
      </c>
      <c r="I1561" s="448" t="s">
        <v>107</v>
      </c>
      <c r="J1561" s="448" t="s">
        <v>48</v>
      </c>
      <c r="K1561" s="451">
        <v>46346</v>
      </c>
      <c r="L1561" s="448" t="s">
        <v>143</v>
      </c>
      <c r="M1561" s="448" t="s">
        <v>3324</v>
      </c>
    </row>
    <row r="1562" spans="1:13" ht="84">
      <c r="A1562" s="448">
        <v>1561</v>
      </c>
      <c r="B1562" s="448" t="s">
        <v>4977</v>
      </c>
      <c r="C1562" s="448" t="s">
        <v>1724</v>
      </c>
      <c r="D1562" s="448" t="s">
        <v>3641</v>
      </c>
      <c r="E1562" s="448">
        <v>22</v>
      </c>
      <c r="F1562" s="448" t="s">
        <v>1728</v>
      </c>
      <c r="G1562" s="448" t="s">
        <v>3578</v>
      </c>
      <c r="H1562" s="449">
        <v>373.78</v>
      </c>
      <c r="I1562" s="448" t="s">
        <v>107</v>
      </c>
      <c r="J1562" s="448" t="s">
        <v>48</v>
      </c>
      <c r="K1562" s="451">
        <v>46346</v>
      </c>
      <c r="L1562" s="448" t="s">
        <v>143</v>
      </c>
      <c r="M1562" s="448" t="s">
        <v>3324</v>
      </c>
    </row>
    <row r="1563" spans="1:13" ht="84">
      <c r="A1563" s="448">
        <v>1562</v>
      </c>
      <c r="B1563" s="448" t="s">
        <v>4978</v>
      </c>
      <c r="C1563" s="448" t="s">
        <v>1724</v>
      </c>
      <c r="D1563" s="448" t="s">
        <v>3641</v>
      </c>
      <c r="E1563" s="448">
        <v>250</v>
      </c>
      <c r="F1563" s="448" t="s">
        <v>1728</v>
      </c>
      <c r="G1563" s="448" t="s">
        <v>3578</v>
      </c>
      <c r="H1563" s="449">
        <v>1230</v>
      </c>
      <c r="I1563" s="448" t="s">
        <v>107</v>
      </c>
      <c r="J1563" s="448" t="s">
        <v>48</v>
      </c>
      <c r="K1563" s="451">
        <v>46346</v>
      </c>
      <c r="L1563" s="448" t="s">
        <v>143</v>
      </c>
      <c r="M1563" s="448" t="s">
        <v>3324</v>
      </c>
    </row>
    <row r="1564" spans="1:13" ht="84">
      <c r="A1564" s="448">
        <v>1563</v>
      </c>
      <c r="B1564" s="448" t="s">
        <v>4979</v>
      </c>
      <c r="C1564" s="448" t="s">
        <v>1724</v>
      </c>
      <c r="D1564" s="448" t="s">
        <v>3641</v>
      </c>
      <c r="E1564" s="448">
        <v>15</v>
      </c>
      <c r="F1564" s="448" t="s">
        <v>1728</v>
      </c>
      <c r="G1564" s="448" t="s">
        <v>3578</v>
      </c>
      <c r="H1564" s="449">
        <v>419.55</v>
      </c>
      <c r="I1564" s="448" t="s">
        <v>107</v>
      </c>
      <c r="J1564" s="448" t="s">
        <v>48</v>
      </c>
      <c r="K1564" s="451">
        <v>46346</v>
      </c>
      <c r="L1564" s="448" t="s">
        <v>143</v>
      </c>
      <c r="M1564" s="448" t="s">
        <v>3324</v>
      </c>
    </row>
    <row r="1565" spans="1:13" ht="84">
      <c r="A1565" s="448">
        <v>1564</v>
      </c>
      <c r="B1565" s="448" t="s">
        <v>4980</v>
      </c>
      <c r="C1565" s="448" t="s">
        <v>1724</v>
      </c>
      <c r="D1565" s="448" t="s">
        <v>3641</v>
      </c>
      <c r="E1565" s="448">
        <v>10</v>
      </c>
      <c r="F1565" s="448" t="s">
        <v>860</v>
      </c>
      <c r="G1565" s="448" t="s">
        <v>3578</v>
      </c>
      <c r="H1565" s="449">
        <v>819.6</v>
      </c>
      <c r="I1565" s="448" t="s">
        <v>107</v>
      </c>
      <c r="J1565" s="448" t="s">
        <v>48</v>
      </c>
      <c r="K1565" s="451">
        <v>46346</v>
      </c>
      <c r="L1565" s="448" t="s">
        <v>143</v>
      </c>
      <c r="M1565" s="448" t="s">
        <v>3324</v>
      </c>
    </row>
    <row r="1566" spans="1:13" ht="84">
      <c r="A1566" s="448">
        <v>1565</v>
      </c>
      <c r="B1566" s="448" t="s">
        <v>4981</v>
      </c>
      <c r="C1566" s="448" t="s">
        <v>1724</v>
      </c>
      <c r="D1566" s="448" t="s">
        <v>3641</v>
      </c>
      <c r="E1566" s="448">
        <v>30000</v>
      </c>
      <c r="F1566" s="448" t="s">
        <v>860</v>
      </c>
      <c r="G1566" s="448" t="s">
        <v>3578</v>
      </c>
      <c r="H1566" s="449">
        <v>29700</v>
      </c>
      <c r="I1566" s="448" t="s">
        <v>107</v>
      </c>
      <c r="J1566" s="448" t="s">
        <v>48</v>
      </c>
      <c r="K1566" s="451">
        <v>46346</v>
      </c>
      <c r="L1566" s="448" t="s">
        <v>143</v>
      </c>
      <c r="M1566" s="448" t="s">
        <v>3324</v>
      </c>
    </row>
    <row r="1567" spans="1:13" ht="84">
      <c r="A1567" s="448">
        <v>1566</v>
      </c>
      <c r="B1567" s="448" t="s">
        <v>4982</v>
      </c>
      <c r="C1567" s="448" t="s">
        <v>1724</v>
      </c>
      <c r="D1567" s="448" t="s">
        <v>3641</v>
      </c>
      <c r="E1567" s="448">
        <v>25</v>
      </c>
      <c r="F1567" s="448" t="s">
        <v>860</v>
      </c>
      <c r="G1567" s="448" t="s">
        <v>3578</v>
      </c>
      <c r="H1567" s="449">
        <v>1333</v>
      </c>
      <c r="I1567" s="448" t="s">
        <v>107</v>
      </c>
      <c r="J1567" s="448" t="s">
        <v>48</v>
      </c>
      <c r="K1567" s="451">
        <v>46346</v>
      </c>
      <c r="L1567" s="448" t="s">
        <v>143</v>
      </c>
      <c r="M1567" s="448" t="s">
        <v>3324</v>
      </c>
    </row>
    <row r="1568" spans="1:13" ht="84">
      <c r="A1568" s="448">
        <v>1567</v>
      </c>
      <c r="B1568" s="448" t="s">
        <v>4983</v>
      </c>
      <c r="C1568" s="448" t="s">
        <v>1724</v>
      </c>
      <c r="D1568" s="448" t="s">
        <v>3641</v>
      </c>
      <c r="E1568" s="448">
        <v>6</v>
      </c>
      <c r="F1568" s="448" t="s">
        <v>574</v>
      </c>
      <c r="G1568" s="448" t="s">
        <v>3578</v>
      </c>
      <c r="H1568" s="449">
        <v>2691.78</v>
      </c>
      <c r="I1568" s="448" t="s">
        <v>107</v>
      </c>
      <c r="J1568" s="448" t="s">
        <v>48</v>
      </c>
      <c r="K1568" s="451">
        <v>46346</v>
      </c>
      <c r="L1568" s="448" t="s">
        <v>143</v>
      </c>
      <c r="M1568" s="448" t="s">
        <v>3324</v>
      </c>
    </row>
    <row r="1569" spans="1:13" ht="84">
      <c r="A1569" s="448">
        <v>1568</v>
      </c>
      <c r="B1569" s="448" t="s">
        <v>4984</v>
      </c>
      <c r="C1569" s="448" t="s">
        <v>1724</v>
      </c>
      <c r="D1569" s="448" t="s">
        <v>3641</v>
      </c>
      <c r="E1569" s="448">
        <v>12</v>
      </c>
      <c r="F1569" s="448" t="s">
        <v>860</v>
      </c>
      <c r="G1569" s="448" t="s">
        <v>3578</v>
      </c>
      <c r="H1569" s="449">
        <v>1518.84</v>
      </c>
      <c r="I1569" s="448" t="s">
        <v>107</v>
      </c>
      <c r="J1569" s="448" t="s">
        <v>48</v>
      </c>
      <c r="K1569" s="451">
        <v>46346</v>
      </c>
      <c r="L1569" s="448" t="s">
        <v>143</v>
      </c>
      <c r="M1569" s="448" t="s">
        <v>3324</v>
      </c>
    </row>
    <row r="1570" spans="1:13" ht="84">
      <c r="A1570" s="448">
        <v>1569</v>
      </c>
      <c r="B1570" s="448" t="s">
        <v>4985</v>
      </c>
      <c r="C1570" s="448" t="s">
        <v>1724</v>
      </c>
      <c r="D1570" s="448" t="s">
        <v>3641</v>
      </c>
      <c r="E1570" s="448">
        <v>20</v>
      </c>
      <c r="F1570" s="448" t="s">
        <v>860</v>
      </c>
      <c r="G1570" s="448" t="s">
        <v>3578</v>
      </c>
      <c r="H1570" s="449">
        <v>1199.5999999999999</v>
      </c>
      <c r="I1570" s="448" t="s">
        <v>107</v>
      </c>
      <c r="J1570" s="448" t="s">
        <v>48</v>
      </c>
      <c r="K1570" s="451">
        <v>46346</v>
      </c>
      <c r="L1570" s="448" t="s">
        <v>143</v>
      </c>
      <c r="M1570" s="448" t="s">
        <v>3324</v>
      </c>
    </row>
    <row r="1571" spans="1:13" ht="84">
      <c r="A1571" s="448">
        <v>1570</v>
      </c>
      <c r="B1571" s="448" t="s">
        <v>4986</v>
      </c>
      <c r="C1571" s="448" t="s">
        <v>1724</v>
      </c>
      <c r="D1571" s="448" t="s">
        <v>3641</v>
      </c>
      <c r="E1571" s="448">
        <v>15</v>
      </c>
      <c r="F1571" s="448" t="s">
        <v>3676</v>
      </c>
      <c r="G1571" s="448" t="s">
        <v>3578</v>
      </c>
      <c r="H1571" s="449">
        <v>372.9</v>
      </c>
      <c r="I1571" s="448" t="s">
        <v>107</v>
      </c>
      <c r="J1571" s="448" t="s">
        <v>48</v>
      </c>
      <c r="K1571" s="451">
        <v>46346</v>
      </c>
      <c r="L1571" s="448" t="s">
        <v>143</v>
      </c>
      <c r="M1571" s="448" t="s">
        <v>3324</v>
      </c>
    </row>
    <row r="1572" spans="1:13" ht="84">
      <c r="A1572" s="448">
        <v>1571</v>
      </c>
      <c r="B1572" s="448" t="s">
        <v>4987</v>
      </c>
      <c r="C1572" s="448" t="s">
        <v>1724</v>
      </c>
      <c r="D1572" s="448" t="s">
        <v>3641</v>
      </c>
      <c r="E1572" s="448">
        <v>3</v>
      </c>
      <c r="F1572" s="448" t="s">
        <v>3474</v>
      </c>
      <c r="G1572" s="448" t="s">
        <v>3578</v>
      </c>
      <c r="H1572" s="449">
        <v>404.37</v>
      </c>
      <c r="I1572" s="448" t="s">
        <v>107</v>
      </c>
      <c r="J1572" s="448" t="s">
        <v>48</v>
      </c>
      <c r="K1572" s="451">
        <v>46346</v>
      </c>
      <c r="L1572" s="448" t="s">
        <v>143</v>
      </c>
      <c r="M1572" s="448" t="s">
        <v>3324</v>
      </c>
    </row>
    <row r="1573" spans="1:13" ht="84">
      <c r="A1573" s="448">
        <v>1572</v>
      </c>
      <c r="B1573" s="448" t="s">
        <v>4988</v>
      </c>
      <c r="C1573" s="448" t="s">
        <v>1724</v>
      </c>
      <c r="D1573" s="448" t="s">
        <v>3641</v>
      </c>
      <c r="E1573" s="448">
        <v>2</v>
      </c>
      <c r="F1573" s="448" t="s">
        <v>3474</v>
      </c>
      <c r="G1573" s="448" t="s">
        <v>3578</v>
      </c>
      <c r="H1573" s="449">
        <v>47.86</v>
      </c>
      <c r="I1573" s="448" t="s">
        <v>107</v>
      </c>
      <c r="J1573" s="448" t="s">
        <v>48</v>
      </c>
      <c r="K1573" s="451">
        <v>46346</v>
      </c>
      <c r="L1573" s="448" t="s">
        <v>143</v>
      </c>
      <c r="M1573" s="448" t="s">
        <v>3324</v>
      </c>
    </row>
    <row r="1574" spans="1:13" ht="84">
      <c r="A1574" s="448">
        <v>1573</v>
      </c>
      <c r="B1574" s="448" t="s">
        <v>4989</v>
      </c>
      <c r="C1574" s="448" t="s">
        <v>1724</v>
      </c>
      <c r="D1574" s="448" t="s">
        <v>3641</v>
      </c>
      <c r="E1574" s="448">
        <v>2</v>
      </c>
      <c r="F1574" s="448" t="s">
        <v>860</v>
      </c>
      <c r="G1574" s="448" t="s">
        <v>3578</v>
      </c>
      <c r="H1574" s="449">
        <v>832.64</v>
      </c>
      <c r="I1574" s="448" t="s">
        <v>107</v>
      </c>
      <c r="J1574" s="448" t="s">
        <v>48</v>
      </c>
      <c r="K1574" s="451">
        <v>46346</v>
      </c>
      <c r="L1574" s="448" t="s">
        <v>143</v>
      </c>
      <c r="M1574" s="448" t="s">
        <v>3324</v>
      </c>
    </row>
    <row r="1575" spans="1:13" ht="84">
      <c r="A1575" s="448">
        <v>1574</v>
      </c>
      <c r="B1575" s="448" t="s">
        <v>4990</v>
      </c>
      <c r="C1575" s="448" t="s">
        <v>1724</v>
      </c>
      <c r="D1575" s="448" t="s">
        <v>3641</v>
      </c>
      <c r="E1575" s="448">
        <v>12</v>
      </c>
      <c r="F1575" s="448" t="s">
        <v>3676</v>
      </c>
      <c r="G1575" s="448" t="s">
        <v>3578</v>
      </c>
      <c r="H1575" s="449">
        <v>1976.16</v>
      </c>
      <c r="I1575" s="448" t="s">
        <v>107</v>
      </c>
      <c r="J1575" s="448" t="s">
        <v>48</v>
      </c>
      <c r="K1575" s="451">
        <v>46346</v>
      </c>
      <c r="L1575" s="448" t="s">
        <v>143</v>
      </c>
      <c r="M1575" s="448" t="s">
        <v>3324</v>
      </c>
    </row>
    <row r="1576" spans="1:13" ht="84">
      <c r="A1576" s="448">
        <v>1575</v>
      </c>
      <c r="B1576" s="448" t="s">
        <v>4608</v>
      </c>
      <c r="C1576" s="448" t="s">
        <v>1724</v>
      </c>
      <c r="D1576" s="448" t="s">
        <v>3641</v>
      </c>
      <c r="E1576" s="448">
        <v>220</v>
      </c>
      <c r="F1576" s="448" t="s">
        <v>860</v>
      </c>
      <c r="G1576" s="448" t="s">
        <v>3578</v>
      </c>
      <c r="H1576" s="449">
        <v>15397.8</v>
      </c>
      <c r="I1576" s="448" t="s">
        <v>107</v>
      </c>
      <c r="J1576" s="448" t="s">
        <v>48</v>
      </c>
      <c r="K1576" s="451">
        <v>46346</v>
      </c>
      <c r="L1576" s="448" t="s">
        <v>143</v>
      </c>
      <c r="M1576" s="448" t="s">
        <v>3324</v>
      </c>
    </row>
    <row r="1577" spans="1:13" ht="84">
      <c r="A1577" s="448">
        <v>1576</v>
      </c>
      <c r="B1577" s="448" t="s">
        <v>4607</v>
      </c>
      <c r="C1577" s="448" t="s">
        <v>1724</v>
      </c>
      <c r="D1577" s="448" t="s">
        <v>3641</v>
      </c>
      <c r="E1577" s="448">
        <v>400</v>
      </c>
      <c r="F1577" s="448" t="s">
        <v>860</v>
      </c>
      <c r="G1577" s="448" t="s">
        <v>3578</v>
      </c>
      <c r="H1577" s="449">
        <v>23984</v>
      </c>
      <c r="I1577" s="448" t="s">
        <v>107</v>
      </c>
      <c r="J1577" s="448" t="s">
        <v>48</v>
      </c>
      <c r="K1577" s="451">
        <v>46346</v>
      </c>
      <c r="L1577" s="448" t="s">
        <v>143</v>
      </c>
      <c r="M1577" s="448" t="s">
        <v>3324</v>
      </c>
    </row>
    <row r="1578" spans="1:13" ht="84">
      <c r="A1578" s="448">
        <v>1577</v>
      </c>
      <c r="B1578" s="448" t="s">
        <v>4991</v>
      </c>
      <c r="C1578" s="448" t="s">
        <v>1724</v>
      </c>
      <c r="D1578" s="448" t="s">
        <v>3641</v>
      </c>
      <c r="E1578" s="448">
        <v>18</v>
      </c>
      <c r="F1578" s="448" t="s">
        <v>1728</v>
      </c>
      <c r="G1578" s="448" t="s">
        <v>3578</v>
      </c>
      <c r="H1578" s="449">
        <v>1541.88</v>
      </c>
      <c r="I1578" s="448" t="s">
        <v>107</v>
      </c>
      <c r="J1578" s="448" t="s">
        <v>48</v>
      </c>
      <c r="K1578" s="451">
        <v>46346</v>
      </c>
      <c r="L1578" s="448" t="s">
        <v>143</v>
      </c>
      <c r="M1578" s="448" t="s">
        <v>3324</v>
      </c>
    </row>
    <row r="1579" spans="1:13" ht="84">
      <c r="A1579" s="448">
        <v>1578</v>
      </c>
      <c r="B1579" s="448" t="s">
        <v>4992</v>
      </c>
      <c r="C1579" s="448" t="s">
        <v>1724</v>
      </c>
      <c r="D1579" s="448" t="s">
        <v>3641</v>
      </c>
      <c r="E1579" s="448">
        <v>18</v>
      </c>
      <c r="F1579" s="448" t="s">
        <v>3676</v>
      </c>
      <c r="G1579" s="448" t="s">
        <v>3578</v>
      </c>
      <c r="H1579" s="449">
        <v>909.54</v>
      </c>
      <c r="I1579" s="448" t="s">
        <v>107</v>
      </c>
      <c r="J1579" s="448" t="s">
        <v>48</v>
      </c>
      <c r="K1579" s="451">
        <v>46346</v>
      </c>
      <c r="L1579" s="448" t="s">
        <v>143</v>
      </c>
      <c r="M1579" s="448" t="s">
        <v>3324</v>
      </c>
    </row>
    <row r="1580" spans="1:13" ht="84">
      <c r="A1580" s="448">
        <v>1579</v>
      </c>
      <c r="B1580" s="448" t="s">
        <v>4993</v>
      </c>
      <c r="C1580" s="448" t="s">
        <v>1724</v>
      </c>
      <c r="D1580" s="448" t="s">
        <v>3641</v>
      </c>
      <c r="E1580" s="448">
        <v>6</v>
      </c>
      <c r="F1580" s="448" t="s">
        <v>1263</v>
      </c>
      <c r="G1580" s="448" t="s">
        <v>3578</v>
      </c>
      <c r="H1580" s="449">
        <v>1326</v>
      </c>
      <c r="I1580" s="448" t="s">
        <v>107</v>
      </c>
      <c r="J1580" s="448" t="s">
        <v>48</v>
      </c>
      <c r="K1580" s="451">
        <v>46346</v>
      </c>
      <c r="L1580" s="448" t="s">
        <v>143</v>
      </c>
      <c r="M1580" s="448" t="s">
        <v>3324</v>
      </c>
    </row>
    <row r="1581" spans="1:13" ht="84">
      <c r="A1581" s="448">
        <v>1580</v>
      </c>
      <c r="B1581" s="448" t="s">
        <v>4994</v>
      </c>
      <c r="C1581" s="448" t="s">
        <v>1724</v>
      </c>
      <c r="D1581" s="448" t="s">
        <v>3641</v>
      </c>
      <c r="E1581" s="448">
        <v>5</v>
      </c>
      <c r="F1581" s="448" t="s">
        <v>3676</v>
      </c>
      <c r="G1581" s="448" t="s">
        <v>3578</v>
      </c>
      <c r="H1581" s="449">
        <v>1213</v>
      </c>
      <c r="I1581" s="448" t="s">
        <v>107</v>
      </c>
      <c r="J1581" s="448" t="s">
        <v>48</v>
      </c>
      <c r="K1581" s="451">
        <v>46346</v>
      </c>
      <c r="L1581" s="448" t="s">
        <v>143</v>
      </c>
      <c r="M1581" s="448" t="s">
        <v>3324</v>
      </c>
    </row>
    <row r="1582" spans="1:13" ht="84">
      <c r="A1582" s="448">
        <v>1581</v>
      </c>
      <c r="B1582" s="448" t="s">
        <v>4995</v>
      </c>
      <c r="C1582" s="448" t="s">
        <v>1724</v>
      </c>
      <c r="D1582" s="448" t="s">
        <v>3641</v>
      </c>
      <c r="E1582" s="448">
        <v>280</v>
      </c>
      <c r="F1582" s="448" t="s">
        <v>860</v>
      </c>
      <c r="G1582" s="448" t="s">
        <v>3578</v>
      </c>
      <c r="H1582" s="449">
        <v>1906.8</v>
      </c>
      <c r="I1582" s="448" t="s">
        <v>107</v>
      </c>
      <c r="J1582" s="448" t="s">
        <v>48</v>
      </c>
      <c r="K1582" s="451">
        <v>46346</v>
      </c>
      <c r="L1582" s="448" t="s">
        <v>143</v>
      </c>
      <c r="M1582" s="448" t="s">
        <v>3324</v>
      </c>
    </row>
    <row r="1583" spans="1:13" ht="84">
      <c r="A1583" s="448">
        <v>1582</v>
      </c>
      <c r="B1583" s="448" t="s">
        <v>4996</v>
      </c>
      <c r="C1583" s="448" t="s">
        <v>1724</v>
      </c>
      <c r="D1583" s="448" t="s">
        <v>3641</v>
      </c>
      <c r="E1583" s="448">
        <v>600</v>
      </c>
      <c r="F1583" s="448" t="s">
        <v>860</v>
      </c>
      <c r="G1583" s="448" t="s">
        <v>3578</v>
      </c>
      <c r="H1583" s="449">
        <v>4086</v>
      </c>
      <c r="I1583" s="448" t="s">
        <v>107</v>
      </c>
      <c r="J1583" s="448" t="s">
        <v>48</v>
      </c>
      <c r="K1583" s="451">
        <v>46346</v>
      </c>
      <c r="L1583" s="448" t="s">
        <v>143</v>
      </c>
      <c r="M1583" s="448" t="s">
        <v>3324</v>
      </c>
    </row>
    <row r="1584" spans="1:13" ht="84">
      <c r="A1584" s="448">
        <v>1583</v>
      </c>
      <c r="B1584" s="448" t="s">
        <v>4997</v>
      </c>
      <c r="C1584" s="448" t="s">
        <v>1724</v>
      </c>
      <c r="D1584" s="448" t="s">
        <v>3641</v>
      </c>
      <c r="E1584" s="448">
        <v>80</v>
      </c>
      <c r="F1584" s="448" t="s">
        <v>3676</v>
      </c>
      <c r="G1584" s="448" t="s">
        <v>3578</v>
      </c>
      <c r="H1584" s="449">
        <v>2584</v>
      </c>
      <c r="I1584" s="448" t="s">
        <v>107</v>
      </c>
      <c r="J1584" s="448" t="s">
        <v>48</v>
      </c>
      <c r="K1584" s="451">
        <v>46346</v>
      </c>
      <c r="L1584" s="448" t="s">
        <v>143</v>
      </c>
      <c r="M1584" s="448" t="s">
        <v>3324</v>
      </c>
    </row>
    <row r="1585" spans="1:13" ht="84">
      <c r="A1585" s="448">
        <v>1584</v>
      </c>
      <c r="B1585" s="448" t="s">
        <v>4998</v>
      </c>
      <c r="C1585" s="448" t="s">
        <v>1724</v>
      </c>
      <c r="D1585" s="448" t="s">
        <v>3641</v>
      </c>
      <c r="E1585" s="448">
        <v>80</v>
      </c>
      <c r="F1585" s="448" t="s">
        <v>3676</v>
      </c>
      <c r="G1585" s="448" t="s">
        <v>3578</v>
      </c>
      <c r="H1585" s="449">
        <v>2584</v>
      </c>
      <c r="I1585" s="448" t="s">
        <v>107</v>
      </c>
      <c r="J1585" s="448" t="s">
        <v>48</v>
      </c>
      <c r="K1585" s="451">
        <v>46346</v>
      </c>
      <c r="L1585" s="448" t="s">
        <v>143</v>
      </c>
      <c r="M1585" s="448" t="s">
        <v>3324</v>
      </c>
    </row>
    <row r="1586" spans="1:13" ht="84">
      <c r="A1586" s="448">
        <v>1585</v>
      </c>
      <c r="B1586" s="448" t="s">
        <v>4999</v>
      </c>
      <c r="C1586" s="448" t="s">
        <v>1724</v>
      </c>
      <c r="D1586" s="448" t="s">
        <v>3641</v>
      </c>
      <c r="E1586" s="448">
        <v>90</v>
      </c>
      <c r="F1586" s="448" t="s">
        <v>3676</v>
      </c>
      <c r="G1586" s="448" t="s">
        <v>3578</v>
      </c>
      <c r="H1586" s="449">
        <v>6172.2</v>
      </c>
      <c r="I1586" s="448" t="s">
        <v>107</v>
      </c>
      <c r="J1586" s="448" t="s">
        <v>48</v>
      </c>
      <c r="K1586" s="451">
        <v>46346</v>
      </c>
      <c r="L1586" s="448" t="s">
        <v>143</v>
      </c>
      <c r="M1586" s="448" t="s">
        <v>3324</v>
      </c>
    </row>
    <row r="1587" spans="1:13" ht="84">
      <c r="A1587" s="448">
        <v>1586</v>
      </c>
      <c r="B1587" s="448" t="s">
        <v>5000</v>
      </c>
      <c r="C1587" s="448" t="s">
        <v>1724</v>
      </c>
      <c r="D1587" s="448" t="s">
        <v>3641</v>
      </c>
      <c r="E1587" s="448">
        <v>25</v>
      </c>
      <c r="F1587" s="448" t="s">
        <v>860</v>
      </c>
      <c r="G1587" s="448" t="s">
        <v>3578</v>
      </c>
      <c r="H1587" s="449">
        <v>1619.75</v>
      </c>
      <c r="I1587" s="448" t="s">
        <v>107</v>
      </c>
      <c r="J1587" s="448" t="s">
        <v>48</v>
      </c>
      <c r="K1587" s="451">
        <v>46346</v>
      </c>
      <c r="L1587" s="448" t="s">
        <v>143</v>
      </c>
      <c r="M1587" s="448" t="s">
        <v>3324</v>
      </c>
    </row>
    <row r="1588" spans="1:13" ht="84">
      <c r="A1588" s="448">
        <v>1587</v>
      </c>
      <c r="B1588" s="448" t="s">
        <v>5001</v>
      </c>
      <c r="C1588" s="448" t="s">
        <v>1724</v>
      </c>
      <c r="D1588" s="448" t="s">
        <v>3641</v>
      </c>
      <c r="E1588" s="448">
        <v>6</v>
      </c>
      <c r="F1588" s="448" t="s">
        <v>860</v>
      </c>
      <c r="G1588" s="448" t="s">
        <v>3578</v>
      </c>
      <c r="H1588" s="449">
        <v>230.04</v>
      </c>
      <c r="I1588" s="448" t="s">
        <v>107</v>
      </c>
      <c r="J1588" s="448" t="s">
        <v>48</v>
      </c>
      <c r="K1588" s="451">
        <v>46346</v>
      </c>
      <c r="L1588" s="448" t="s">
        <v>143</v>
      </c>
      <c r="M1588" s="448" t="s">
        <v>3324</v>
      </c>
    </row>
    <row r="1589" spans="1:13" ht="84">
      <c r="A1589" s="448">
        <v>1588</v>
      </c>
      <c r="B1589" s="448" t="s">
        <v>5002</v>
      </c>
      <c r="C1589" s="448" t="s">
        <v>1724</v>
      </c>
      <c r="D1589" s="448" t="s">
        <v>3641</v>
      </c>
      <c r="E1589" s="448">
        <v>10</v>
      </c>
      <c r="F1589" s="448" t="s">
        <v>860</v>
      </c>
      <c r="G1589" s="448" t="s">
        <v>3578</v>
      </c>
      <c r="H1589" s="449">
        <v>383.4</v>
      </c>
      <c r="I1589" s="448" t="s">
        <v>107</v>
      </c>
      <c r="J1589" s="448" t="s">
        <v>48</v>
      </c>
      <c r="K1589" s="451">
        <v>46346</v>
      </c>
      <c r="L1589" s="448" t="s">
        <v>143</v>
      </c>
      <c r="M1589" s="448" t="s">
        <v>3324</v>
      </c>
    </row>
    <row r="1590" spans="1:13" ht="84">
      <c r="A1590" s="448">
        <v>1589</v>
      </c>
      <c r="B1590" s="448" t="s">
        <v>5003</v>
      </c>
      <c r="C1590" s="448" t="s">
        <v>1724</v>
      </c>
      <c r="D1590" s="448" t="s">
        <v>3641</v>
      </c>
      <c r="E1590" s="448">
        <v>6</v>
      </c>
      <c r="F1590" s="448" t="s">
        <v>860</v>
      </c>
      <c r="G1590" s="448" t="s">
        <v>3578</v>
      </c>
      <c r="H1590" s="449">
        <v>230.04</v>
      </c>
      <c r="I1590" s="448" t="s">
        <v>107</v>
      </c>
      <c r="J1590" s="448" t="s">
        <v>48</v>
      </c>
      <c r="K1590" s="451">
        <v>46346</v>
      </c>
      <c r="L1590" s="448" t="s">
        <v>143</v>
      </c>
      <c r="M1590" s="448" t="s">
        <v>3324</v>
      </c>
    </row>
    <row r="1591" spans="1:13" ht="84">
      <c r="A1591" s="448">
        <v>1590</v>
      </c>
      <c r="B1591" s="448" t="s">
        <v>5004</v>
      </c>
      <c r="C1591" s="448" t="s">
        <v>1724</v>
      </c>
      <c r="D1591" s="448" t="s">
        <v>3641</v>
      </c>
      <c r="E1591" s="448">
        <v>6</v>
      </c>
      <c r="F1591" s="448" t="s">
        <v>860</v>
      </c>
      <c r="G1591" s="448" t="s">
        <v>3578</v>
      </c>
      <c r="H1591" s="449">
        <v>230.04</v>
      </c>
      <c r="I1591" s="448" t="s">
        <v>107</v>
      </c>
      <c r="J1591" s="448" t="s">
        <v>48</v>
      </c>
      <c r="K1591" s="451">
        <v>46346</v>
      </c>
      <c r="L1591" s="448" t="s">
        <v>143</v>
      </c>
      <c r="M1591" s="448" t="s">
        <v>3324</v>
      </c>
    </row>
    <row r="1592" spans="1:13" ht="84">
      <c r="A1592" s="448">
        <v>1591</v>
      </c>
      <c r="B1592" s="448" t="s">
        <v>5005</v>
      </c>
      <c r="C1592" s="448" t="s">
        <v>1724</v>
      </c>
      <c r="D1592" s="448" t="s">
        <v>3641</v>
      </c>
      <c r="E1592" s="448">
        <v>250</v>
      </c>
      <c r="F1592" s="448" t="s">
        <v>860</v>
      </c>
      <c r="G1592" s="448" t="s">
        <v>3578</v>
      </c>
      <c r="H1592" s="449">
        <v>2432.5</v>
      </c>
      <c r="I1592" s="448" t="s">
        <v>107</v>
      </c>
      <c r="J1592" s="448" t="s">
        <v>48</v>
      </c>
      <c r="K1592" s="451">
        <v>46346</v>
      </c>
      <c r="L1592" s="448" t="s">
        <v>143</v>
      </c>
      <c r="M1592" s="448" t="s">
        <v>3324</v>
      </c>
    </row>
    <row r="1593" spans="1:13" ht="84">
      <c r="A1593" s="448">
        <v>1592</v>
      </c>
      <c r="B1593" s="448" t="s">
        <v>5006</v>
      </c>
      <c r="C1593" s="448" t="s">
        <v>1724</v>
      </c>
      <c r="D1593" s="448" t="s">
        <v>3641</v>
      </c>
      <c r="E1593" s="448">
        <v>150</v>
      </c>
      <c r="F1593" s="448" t="s">
        <v>1728</v>
      </c>
      <c r="G1593" s="448" t="s">
        <v>3578</v>
      </c>
      <c r="H1593" s="449">
        <v>1270.5</v>
      </c>
      <c r="I1593" s="448" t="s">
        <v>107</v>
      </c>
      <c r="J1593" s="448" t="s">
        <v>48</v>
      </c>
      <c r="K1593" s="451">
        <v>46346</v>
      </c>
      <c r="L1593" s="448" t="s">
        <v>143</v>
      </c>
      <c r="M1593" s="448" t="s">
        <v>3324</v>
      </c>
    </row>
    <row r="1594" spans="1:13" ht="84">
      <c r="A1594" s="448">
        <v>1593</v>
      </c>
      <c r="B1594" s="448" t="s">
        <v>5007</v>
      </c>
      <c r="C1594" s="448" t="s">
        <v>1724</v>
      </c>
      <c r="D1594" s="448" t="s">
        <v>3641</v>
      </c>
      <c r="E1594" s="448">
        <v>5</v>
      </c>
      <c r="F1594" s="448" t="s">
        <v>1728</v>
      </c>
      <c r="G1594" s="448" t="s">
        <v>3578</v>
      </c>
      <c r="H1594" s="449">
        <v>1298.55</v>
      </c>
      <c r="I1594" s="448" t="s">
        <v>107</v>
      </c>
      <c r="J1594" s="448" t="s">
        <v>48</v>
      </c>
      <c r="K1594" s="451">
        <v>46346</v>
      </c>
      <c r="L1594" s="448" t="s">
        <v>143</v>
      </c>
      <c r="M1594" s="448" t="s">
        <v>3324</v>
      </c>
    </row>
    <row r="1595" spans="1:13" ht="84">
      <c r="A1595" s="448">
        <v>1594</v>
      </c>
      <c r="B1595" s="448" t="s">
        <v>5008</v>
      </c>
      <c r="C1595" s="448" t="s">
        <v>1724</v>
      </c>
      <c r="D1595" s="448" t="s">
        <v>3641</v>
      </c>
      <c r="E1595" s="448">
        <v>150</v>
      </c>
      <c r="F1595" s="448" t="s">
        <v>1728</v>
      </c>
      <c r="G1595" s="448" t="s">
        <v>3578</v>
      </c>
      <c r="H1595" s="449">
        <v>4912.5</v>
      </c>
      <c r="I1595" s="448" t="s">
        <v>107</v>
      </c>
      <c r="J1595" s="448" t="s">
        <v>48</v>
      </c>
      <c r="K1595" s="451">
        <v>46346</v>
      </c>
      <c r="L1595" s="448" t="s">
        <v>143</v>
      </c>
      <c r="M1595" s="448" t="s">
        <v>3324</v>
      </c>
    </row>
    <row r="1596" spans="1:13" ht="84">
      <c r="A1596" s="448">
        <v>1595</v>
      </c>
      <c r="B1596" s="448" t="s">
        <v>5009</v>
      </c>
      <c r="C1596" s="448" t="s">
        <v>1724</v>
      </c>
      <c r="D1596" s="448" t="s">
        <v>3641</v>
      </c>
      <c r="E1596" s="448">
        <v>650</v>
      </c>
      <c r="F1596" s="448" t="s">
        <v>1728</v>
      </c>
      <c r="G1596" s="448" t="s">
        <v>3578</v>
      </c>
      <c r="H1596" s="449">
        <v>21287.5</v>
      </c>
      <c r="I1596" s="448" t="s">
        <v>107</v>
      </c>
      <c r="J1596" s="448" t="s">
        <v>48</v>
      </c>
      <c r="K1596" s="451">
        <v>46346</v>
      </c>
      <c r="L1596" s="448" t="s">
        <v>143</v>
      </c>
      <c r="M1596" s="448" t="s">
        <v>3324</v>
      </c>
    </row>
    <row r="1597" spans="1:13" ht="84">
      <c r="A1597" s="448">
        <v>1596</v>
      </c>
      <c r="B1597" s="448" t="s">
        <v>5010</v>
      </c>
      <c r="C1597" s="448" t="s">
        <v>1724</v>
      </c>
      <c r="D1597" s="448" t="s">
        <v>3641</v>
      </c>
      <c r="E1597" s="448">
        <v>600</v>
      </c>
      <c r="F1597" s="448" t="s">
        <v>1728</v>
      </c>
      <c r="G1597" s="448" t="s">
        <v>3578</v>
      </c>
      <c r="H1597" s="449">
        <v>19650</v>
      </c>
      <c r="I1597" s="448" t="s">
        <v>107</v>
      </c>
      <c r="J1597" s="448" t="s">
        <v>48</v>
      </c>
      <c r="K1597" s="451">
        <v>46346</v>
      </c>
      <c r="L1597" s="448" t="s">
        <v>143</v>
      </c>
      <c r="M1597" s="448" t="s">
        <v>3324</v>
      </c>
    </row>
    <row r="1598" spans="1:13" ht="84">
      <c r="A1598" s="448">
        <v>1597</v>
      </c>
      <c r="B1598" s="448" t="s">
        <v>5011</v>
      </c>
      <c r="C1598" s="448" t="s">
        <v>1724</v>
      </c>
      <c r="D1598" s="448" t="s">
        <v>3641</v>
      </c>
      <c r="E1598" s="448">
        <v>30000</v>
      </c>
      <c r="F1598" s="448" t="s">
        <v>860</v>
      </c>
      <c r="G1598" s="448" t="s">
        <v>3578</v>
      </c>
      <c r="H1598" s="449">
        <v>23100</v>
      </c>
      <c r="I1598" s="448" t="s">
        <v>107</v>
      </c>
      <c r="J1598" s="448" t="s">
        <v>48</v>
      </c>
      <c r="K1598" s="451">
        <v>46346</v>
      </c>
      <c r="L1598" s="448" t="s">
        <v>143</v>
      </c>
      <c r="M1598" s="448" t="s">
        <v>3324</v>
      </c>
    </row>
    <row r="1599" spans="1:13" ht="84">
      <c r="A1599" s="448">
        <v>1598</v>
      </c>
      <c r="B1599" s="448" t="s">
        <v>4435</v>
      </c>
      <c r="C1599" s="448" t="s">
        <v>1724</v>
      </c>
      <c r="D1599" s="448" t="s">
        <v>3641</v>
      </c>
      <c r="E1599" s="448">
        <v>50000</v>
      </c>
      <c r="F1599" s="448" t="s">
        <v>860</v>
      </c>
      <c r="G1599" s="448" t="s">
        <v>3578</v>
      </c>
      <c r="H1599" s="449">
        <v>21000</v>
      </c>
      <c r="I1599" s="448" t="s">
        <v>107</v>
      </c>
      <c r="J1599" s="448" t="s">
        <v>48</v>
      </c>
      <c r="K1599" s="451">
        <v>46346</v>
      </c>
      <c r="L1599" s="448" t="s">
        <v>143</v>
      </c>
      <c r="M1599" s="448" t="s">
        <v>3324</v>
      </c>
    </row>
    <row r="1600" spans="1:13" ht="84">
      <c r="A1600" s="448">
        <v>1599</v>
      </c>
      <c r="B1600" s="448" t="s">
        <v>5012</v>
      </c>
      <c r="C1600" s="448" t="s">
        <v>1724</v>
      </c>
      <c r="D1600" s="448" t="s">
        <v>3641</v>
      </c>
      <c r="E1600" s="448">
        <v>20000</v>
      </c>
      <c r="F1600" s="448" t="s">
        <v>860</v>
      </c>
      <c r="G1600" s="448" t="s">
        <v>3578</v>
      </c>
      <c r="H1600" s="449">
        <v>5600</v>
      </c>
      <c r="I1600" s="448" t="s">
        <v>107</v>
      </c>
      <c r="J1600" s="448" t="s">
        <v>48</v>
      </c>
      <c r="K1600" s="451">
        <v>46346</v>
      </c>
      <c r="L1600" s="448" t="s">
        <v>143</v>
      </c>
      <c r="M1600" s="448" t="s">
        <v>3324</v>
      </c>
    </row>
    <row r="1601" spans="1:13" ht="84">
      <c r="A1601" s="448">
        <v>1600</v>
      </c>
      <c r="B1601" s="448" t="s">
        <v>5013</v>
      </c>
      <c r="C1601" s="448" t="s">
        <v>1724</v>
      </c>
      <c r="D1601" s="448" t="s">
        <v>3641</v>
      </c>
      <c r="E1601" s="448">
        <v>15000</v>
      </c>
      <c r="F1601" s="448" t="s">
        <v>860</v>
      </c>
      <c r="G1601" s="448" t="s">
        <v>3578</v>
      </c>
      <c r="H1601" s="449">
        <v>3600</v>
      </c>
      <c r="I1601" s="448" t="s">
        <v>107</v>
      </c>
      <c r="J1601" s="448" t="s">
        <v>48</v>
      </c>
      <c r="K1601" s="451">
        <v>46346</v>
      </c>
      <c r="L1601" s="448" t="s">
        <v>143</v>
      </c>
      <c r="M1601" s="448" t="s">
        <v>3324</v>
      </c>
    </row>
    <row r="1602" spans="1:13" ht="84">
      <c r="A1602" s="448">
        <v>1601</v>
      </c>
      <c r="B1602" s="448" t="s">
        <v>5014</v>
      </c>
      <c r="C1602" s="448" t="s">
        <v>1724</v>
      </c>
      <c r="D1602" s="448" t="s">
        <v>3641</v>
      </c>
      <c r="E1602" s="448">
        <v>100</v>
      </c>
      <c r="F1602" s="448" t="s">
        <v>571</v>
      </c>
      <c r="G1602" s="448" t="s">
        <v>3578</v>
      </c>
      <c r="H1602" s="449">
        <v>2493</v>
      </c>
      <c r="I1602" s="448" t="s">
        <v>107</v>
      </c>
      <c r="J1602" s="448" t="s">
        <v>48</v>
      </c>
      <c r="K1602" s="451">
        <v>46346</v>
      </c>
      <c r="L1602" s="448" t="s">
        <v>143</v>
      </c>
      <c r="M1602" s="448" t="s">
        <v>3324</v>
      </c>
    </row>
    <row r="1603" spans="1:13" ht="84">
      <c r="A1603" s="448">
        <v>1602</v>
      </c>
      <c r="B1603" s="448" t="s">
        <v>5015</v>
      </c>
      <c r="C1603" s="448" t="s">
        <v>1724</v>
      </c>
      <c r="D1603" s="448" t="s">
        <v>3641</v>
      </c>
      <c r="E1603" s="448">
        <v>200</v>
      </c>
      <c r="F1603" s="448" t="s">
        <v>571</v>
      </c>
      <c r="G1603" s="448" t="s">
        <v>3578</v>
      </c>
      <c r="H1603" s="449">
        <v>4376</v>
      </c>
      <c r="I1603" s="448" t="s">
        <v>107</v>
      </c>
      <c r="J1603" s="448" t="s">
        <v>48</v>
      </c>
      <c r="K1603" s="451">
        <v>46346</v>
      </c>
      <c r="L1603" s="448" t="s">
        <v>143</v>
      </c>
      <c r="M1603" s="448" t="s">
        <v>3324</v>
      </c>
    </row>
    <row r="1604" spans="1:13" ht="84">
      <c r="A1604" s="448">
        <v>1603</v>
      </c>
      <c r="B1604" s="448" t="s">
        <v>5016</v>
      </c>
      <c r="C1604" s="448" t="s">
        <v>1724</v>
      </c>
      <c r="D1604" s="448" t="s">
        <v>3641</v>
      </c>
      <c r="E1604" s="448">
        <v>30</v>
      </c>
      <c r="F1604" s="448" t="s">
        <v>860</v>
      </c>
      <c r="G1604" s="448" t="s">
        <v>3578</v>
      </c>
      <c r="H1604" s="449">
        <v>357.6</v>
      </c>
      <c r="I1604" s="448" t="s">
        <v>107</v>
      </c>
      <c r="J1604" s="448" t="s">
        <v>48</v>
      </c>
      <c r="K1604" s="451">
        <v>46346</v>
      </c>
      <c r="L1604" s="448" t="s">
        <v>143</v>
      </c>
      <c r="M1604" s="448" t="s">
        <v>3324</v>
      </c>
    </row>
    <row r="1605" spans="1:13" ht="84">
      <c r="A1605" s="448">
        <v>1604</v>
      </c>
      <c r="B1605" s="448" t="s">
        <v>4502</v>
      </c>
      <c r="C1605" s="448" t="s">
        <v>1724</v>
      </c>
      <c r="D1605" s="448" t="s">
        <v>3641</v>
      </c>
      <c r="E1605" s="448">
        <v>350</v>
      </c>
      <c r="F1605" s="448" t="s">
        <v>1728</v>
      </c>
      <c r="G1605" s="448" t="s">
        <v>3578</v>
      </c>
      <c r="H1605" s="449">
        <v>27986</v>
      </c>
      <c r="I1605" s="448" t="s">
        <v>107</v>
      </c>
      <c r="J1605" s="448" t="s">
        <v>48</v>
      </c>
      <c r="K1605" s="451">
        <v>46346</v>
      </c>
      <c r="L1605" s="448" t="s">
        <v>143</v>
      </c>
      <c r="M1605" s="448" t="s">
        <v>3324</v>
      </c>
    </row>
    <row r="1606" spans="1:13" ht="84">
      <c r="A1606" s="448">
        <v>1605</v>
      </c>
      <c r="B1606" s="448" t="s">
        <v>5017</v>
      </c>
      <c r="C1606" s="448" t="s">
        <v>1724</v>
      </c>
      <c r="D1606" s="448" t="s">
        <v>3641</v>
      </c>
      <c r="E1606" s="448">
        <v>25</v>
      </c>
      <c r="F1606" s="448" t="s">
        <v>860</v>
      </c>
      <c r="G1606" s="448" t="s">
        <v>3578</v>
      </c>
      <c r="H1606" s="449">
        <v>2766.25</v>
      </c>
      <c r="I1606" s="448" t="s">
        <v>107</v>
      </c>
      <c r="J1606" s="448" t="s">
        <v>48</v>
      </c>
      <c r="K1606" s="451">
        <v>46346</v>
      </c>
      <c r="L1606" s="448" t="s">
        <v>143</v>
      </c>
      <c r="M1606" s="448" t="s">
        <v>3324</v>
      </c>
    </row>
    <row r="1607" spans="1:13" ht="84">
      <c r="A1607" s="448">
        <v>1606</v>
      </c>
      <c r="B1607" s="448" t="s">
        <v>4500</v>
      </c>
      <c r="C1607" s="448" t="s">
        <v>1724</v>
      </c>
      <c r="D1607" s="448" t="s">
        <v>3641</v>
      </c>
      <c r="E1607" s="448">
        <v>500</v>
      </c>
      <c r="F1607" s="448" t="s">
        <v>860</v>
      </c>
      <c r="G1607" s="448" t="s">
        <v>3578</v>
      </c>
      <c r="H1607" s="449">
        <v>4650</v>
      </c>
      <c r="I1607" s="448" t="s">
        <v>107</v>
      </c>
      <c r="J1607" s="448" t="s">
        <v>48</v>
      </c>
      <c r="K1607" s="451">
        <v>46346</v>
      </c>
      <c r="L1607" s="448" t="s">
        <v>143</v>
      </c>
      <c r="M1607" s="448" t="s">
        <v>3324</v>
      </c>
    </row>
    <row r="1608" spans="1:13" ht="84">
      <c r="A1608" s="448">
        <v>1607</v>
      </c>
      <c r="B1608" s="448" t="s">
        <v>5018</v>
      </c>
      <c r="C1608" s="448" t="s">
        <v>1724</v>
      </c>
      <c r="D1608" s="448" t="s">
        <v>3641</v>
      </c>
      <c r="E1608" s="448">
        <v>600</v>
      </c>
      <c r="F1608" s="448" t="s">
        <v>3676</v>
      </c>
      <c r="G1608" s="448" t="s">
        <v>3578</v>
      </c>
      <c r="H1608" s="449">
        <v>47496</v>
      </c>
      <c r="I1608" s="448" t="s">
        <v>107</v>
      </c>
      <c r="J1608" s="448" t="s">
        <v>48</v>
      </c>
      <c r="K1608" s="451">
        <v>46346</v>
      </c>
      <c r="L1608" s="448" t="s">
        <v>143</v>
      </c>
      <c r="M1608" s="448" t="s">
        <v>3324</v>
      </c>
    </row>
    <row r="1609" spans="1:13" ht="42">
      <c r="A1609" s="448">
        <v>1608</v>
      </c>
      <c r="B1609" s="448" t="s">
        <v>5019</v>
      </c>
      <c r="C1609" s="448" t="s">
        <v>1724</v>
      </c>
      <c r="D1609" s="448" t="s">
        <v>5020</v>
      </c>
      <c r="E1609" s="448">
        <v>550000</v>
      </c>
      <c r="F1609" s="448" t="s">
        <v>4363</v>
      </c>
      <c r="G1609" s="448" t="s">
        <v>3954</v>
      </c>
      <c r="H1609" s="449">
        <v>49500</v>
      </c>
      <c r="I1609" s="448" t="s">
        <v>107</v>
      </c>
      <c r="J1609" s="448" t="s">
        <v>48</v>
      </c>
      <c r="K1609" s="451">
        <v>46346</v>
      </c>
      <c r="L1609" s="448" t="s">
        <v>143</v>
      </c>
      <c r="M1609" s="448" t="s">
        <v>3324</v>
      </c>
    </row>
    <row r="1610" spans="1:13" ht="42">
      <c r="A1610" s="448">
        <v>1609</v>
      </c>
      <c r="B1610" s="448" t="s">
        <v>5021</v>
      </c>
      <c r="C1610" s="448" t="s">
        <v>1724</v>
      </c>
      <c r="D1610" s="448" t="s">
        <v>5020</v>
      </c>
      <c r="E1610" s="448">
        <v>550000</v>
      </c>
      <c r="F1610" s="448" t="s">
        <v>4363</v>
      </c>
      <c r="G1610" s="448" t="s">
        <v>3954</v>
      </c>
      <c r="H1610" s="449">
        <v>44000</v>
      </c>
      <c r="I1610" s="448" t="s">
        <v>107</v>
      </c>
      <c r="J1610" s="448" t="s">
        <v>48</v>
      </c>
      <c r="K1610" s="451">
        <v>46346</v>
      </c>
      <c r="L1610" s="448" t="s">
        <v>143</v>
      </c>
      <c r="M1610" s="448" t="s">
        <v>3324</v>
      </c>
    </row>
    <row r="1611" spans="1:13" ht="56">
      <c r="A1611" s="448">
        <v>1610</v>
      </c>
      <c r="B1611" s="448" t="s">
        <v>5022</v>
      </c>
      <c r="C1611" s="448" t="s">
        <v>1724</v>
      </c>
      <c r="D1611" s="448" t="s">
        <v>5020</v>
      </c>
      <c r="E1611" s="448">
        <v>6075</v>
      </c>
      <c r="F1611" s="448" t="s">
        <v>3676</v>
      </c>
      <c r="G1611" s="448" t="s">
        <v>3954</v>
      </c>
      <c r="H1611" s="449">
        <v>404959.5</v>
      </c>
      <c r="I1611" s="448" t="s">
        <v>107</v>
      </c>
      <c r="J1611" s="448" t="s">
        <v>48</v>
      </c>
      <c r="K1611" s="451">
        <v>46346</v>
      </c>
      <c r="L1611" s="448" t="s">
        <v>143</v>
      </c>
      <c r="M1611" s="448" t="s">
        <v>3324</v>
      </c>
    </row>
    <row r="1612" spans="1:13" ht="42">
      <c r="A1612" s="448">
        <v>1611</v>
      </c>
      <c r="B1612" s="448" t="s">
        <v>5023</v>
      </c>
      <c r="C1612" s="448" t="s">
        <v>1724</v>
      </c>
      <c r="D1612" s="448" t="s">
        <v>5020</v>
      </c>
      <c r="E1612" s="448">
        <v>2025</v>
      </c>
      <c r="F1612" s="448" t="s">
        <v>3676</v>
      </c>
      <c r="G1612" s="448" t="s">
        <v>3954</v>
      </c>
      <c r="H1612" s="449">
        <v>126562.5</v>
      </c>
      <c r="I1612" s="448" t="s">
        <v>107</v>
      </c>
      <c r="J1612" s="448" t="s">
        <v>48</v>
      </c>
      <c r="K1612" s="451">
        <v>46346</v>
      </c>
      <c r="L1612" s="448" t="s">
        <v>143</v>
      </c>
      <c r="M1612" s="448" t="s">
        <v>3324</v>
      </c>
    </row>
    <row r="1613" spans="1:13" ht="28">
      <c r="A1613" s="448">
        <v>1612</v>
      </c>
      <c r="B1613" s="448" t="s">
        <v>5024</v>
      </c>
      <c r="C1613" s="448" t="s">
        <v>1724</v>
      </c>
      <c r="D1613" s="448" t="s">
        <v>5020</v>
      </c>
      <c r="E1613" s="448">
        <v>720</v>
      </c>
      <c r="F1613" s="448" t="s">
        <v>860</v>
      </c>
      <c r="G1613" s="448" t="s">
        <v>3954</v>
      </c>
      <c r="H1613" s="449">
        <v>15984</v>
      </c>
      <c r="I1613" s="448" t="s">
        <v>107</v>
      </c>
      <c r="J1613" s="448" t="s">
        <v>48</v>
      </c>
      <c r="K1613" s="451">
        <v>46346</v>
      </c>
      <c r="L1613" s="448" t="s">
        <v>143</v>
      </c>
      <c r="M1613" s="448" t="s">
        <v>3324</v>
      </c>
    </row>
    <row r="1614" spans="1:13" ht="28">
      <c r="A1614" s="448">
        <v>1613</v>
      </c>
      <c r="B1614" s="448" t="s">
        <v>5025</v>
      </c>
      <c r="C1614" s="448" t="s">
        <v>1724</v>
      </c>
      <c r="D1614" s="448" t="s">
        <v>5020</v>
      </c>
      <c r="E1614" s="448">
        <v>360</v>
      </c>
      <c r="F1614" s="448" t="s">
        <v>1169</v>
      </c>
      <c r="G1614" s="448" t="s">
        <v>3954</v>
      </c>
      <c r="H1614" s="449">
        <v>14868</v>
      </c>
      <c r="I1614" s="448" t="s">
        <v>107</v>
      </c>
      <c r="J1614" s="448" t="s">
        <v>48</v>
      </c>
      <c r="K1614" s="451">
        <v>46346</v>
      </c>
      <c r="L1614" s="448" t="s">
        <v>143</v>
      </c>
      <c r="M1614" s="448" t="s">
        <v>3324</v>
      </c>
    </row>
    <row r="1615" spans="1:13" ht="56">
      <c r="A1615" s="448">
        <v>1614</v>
      </c>
      <c r="B1615" s="448" t="s">
        <v>5026</v>
      </c>
      <c r="C1615" s="448" t="s">
        <v>1724</v>
      </c>
      <c r="D1615" s="448" t="s">
        <v>5020</v>
      </c>
      <c r="E1615" s="448">
        <v>650</v>
      </c>
      <c r="F1615" s="448" t="s">
        <v>1169</v>
      </c>
      <c r="G1615" s="448" t="s">
        <v>3954</v>
      </c>
      <c r="H1615" s="449">
        <v>30134</v>
      </c>
      <c r="I1615" s="448" t="s">
        <v>107</v>
      </c>
      <c r="J1615" s="448" t="s">
        <v>48</v>
      </c>
      <c r="K1615" s="451">
        <v>46346</v>
      </c>
      <c r="L1615" s="448" t="s">
        <v>143</v>
      </c>
      <c r="M1615" s="448" t="s">
        <v>3324</v>
      </c>
    </row>
    <row r="1616" spans="1:13" ht="42">
      <c r="A1616" s="448">
        <v>1615</v>
      </c>
      <c r="B1616" s="448" t="s">
        <v>5027</v>
      </c>
      <c r="C1616" s="448" t="s">
        <v>1724</v>
      </c>
      <c r="D1616" s="448" t="s">
        <v>3646</v>
      </c>
      <c r="E1616" s="448">
        <v>312</v>
      </c>
      <c r="F1616" s="448" t="s">
        <v>5028</v>
      </c>
      <c r="G1616" s="448" t="s">
        <v>3954</v>
      </c>
      <c r="H1616" s="449">
        <v>723.84</v>
      </c>
      <c r="I1616" s="448" t="s">
        <v>107</v>
      </c>
      <c r="J1616" s="448" t="s">
        <v>48</v>
      </c>
      <c r="K1616" s="451">
        <v>46346</v>
      </c>
      <c r="L1616" s="448" t="s">
        <v>143</v>
      </c>
      <c r="M1616" s="448" t="s">
        <v>3324</v>
      </c>
    </row>
    <row r="1617" spans="1:13" ht="42">
      <c r="A1617" s="448">
        <v>1616</v>
      </c>
      <c r="B1617" s="448" t="s">
        <v>5029</v>
      </c>
      <c r="C1617" s="448" t="s">
        <v>1724</v>
      </c>
      <c r="D1617" s="448" t="s">
        <v>5020</v>
      </c>
      <c r="E1617" s="448">
        <v>360</v>
      </c>
      <c r="F1617" s="448" t="s">
        <v>1169</v>
      </c>
      <c r="G1617" s="448" t="s">
        <v>3954</v>
      </c>
      <c r="H1617" s="449">
        <v>8546.4</v>
      </c>
      <c r="I1617" s="448" t="s">
        <v>107</v>
      </c>
      <c r="J1617" s="448" t="s">
        <v>48</v>
      </c>
      <c r="K1617" s="451">
        <v>46346</v>
      </c>
      <c r="L1617" s="448" t="s">
        <v>143</v>
      </c>
      <c r="M1617" s="448" t="s">
        <v>3324</v>
      </c>
    </row>
    <row r="1618" spans="1:13" ht="56">
      <c r="A1618" s="448">
        <v>1617</v>
      </c>
      <c r="B1618" s="448" t="s">
        <v>5030</v>
      </c>
      <c r="C1618" s="448" t="s">
        <v>1724</v>
      </c>
      <c r="D1618" s="448" t="s">
        <v>5020</v>
      </c>
      <c r="E1618" s="448">
        <v>3000</v>
      </c>
      <c r="F1618" s="448" t="s">
        <v>3676</v>
      </c>
      <c r="G1618" s="448" t="s">
        <v>3954</v>
      </c>
      <c r="H1618" s="449">
        <v>71970</v>
      </c>
      <c r="I1618" s="448" t="s">
        <v>107</v>
      </c>
      <c r="J1618" s="448" t="s">
        <v>48</v>
      </c>
      <c r="K1618" s="451">
        <v>46346</v>
      </c>
      <c r="L1618" s="448" t="s">
        <v>143</v>
      </c>
      <c r="M1618" s="448" t="s">
        <v>3324</v>
      </c>
    </row>
    <row r="1619" spans="1:13" ht="70">
      <c r="A1619" s="448">
        <v>1618</v>
      </c>
      <c r="B1619" s="448" t="s">
        <v>5031</v>
      </c>
      <c r="C1619" s="448" t="s">
        <v>1724</v>
      </c>
      <c r="D1619" s="448" t="s">
        <v>5020</v>
      </c>
      <c r="E1619" s="448">
        <v>650</v>
      </c>
      <c r="F1619" s="448" t="s">
        <v>1169</v>
      </c>
      <c r="G1619" s="448" t="s">
        <v>3954</v>
      </c>
      <c r="H1619" s="449">
        <v>52208</v>
      </c>
      <c r="I1619" s="448" t="s">
        <v>107</v>
      </c>
      <c r="J1619" s="448" t="s">
        <v>48</v>
      </c>
      <c r="K1619" s="451">
        <v>46346</v>
      </c>
      <c r="L1619" s="448" t="s">
        <v>143</v>
      </c>
      <c r="M1619" s="448" t="s">
        <v>3324</v>
      </c>
    </row>
    <row r="1620" spans="1:13" ht="98">
      <c r="A1620" s="448">
        <v>1619</v>
      </c>
      <c r="B1620" s="448" t="s">
        <v>5032</v>
      </c>
      <c r="C1620" s="448" t="s">
        <v>3321</v>
      </c>
      <c r="D1620" s="448" t="s">
        <v>2308</v>
      </c>
      <c r="E1620" s="448" t="s">
        <v>3587</v>
      </c>
      <c r="F1620" s="448" t="s">
        <v>3587</v>
      </c>
      <c r="G1620" s="448" t="s">
        <v>2308</v>
      </c>
      <c r="H1620" s="449">
        <v>7170830.9000000004</v>
      </c>
      <c r="I1620" s="448" t="s">
        <v>143</v>
      </c>
      <c r="J1620" s="448" t="s">
        <v>48</v>
      </c>
      <c r="K1620" s="451">
        <v>46346</v>
      </c>
      <c r="L1620" s="448" t="s">
        <v>143</v>
      </c>
      <c r="M1620" s="448" t="s">
        <v>3324</v>
      </c>
    </row>
    <row r="1621" spans="1:13" ht="98">
      <c r="A1621" s="448">
        <v>1620</v>
      </c>
      <c r="B1621" s="448" t="s">
        <v>5033</v>
      </c>
      <c r="C1621" s="448" t="s">
        <v>3321</v>
      </c>
      <c r="D1621" s="448" t="s">
        <v>3483</v>
      </c>
      <c r="E1621" s="448">
        <v>150</v>
      </c>
      <c r="F1621" s="448" t="s">
        <v>64</v>
      </c>
      <c r="G1621" s="448" t="s">
        <v>3484</v>
      </c>
      <c r="H1621" s="449">
        <v>41850</v>
      </c>
      <c r="I1621" s="448" t="s">
        <v>143</v>
      </c>
      <c r="J1621" s="448" t="s">
        <v>48</v>
      </c>
      <c r="K1621" s="451">
        <v>46347</v>
      </c>
      <c r="L1621" s="448" t="s">
        <v>5034</v>
      </c>
      <c r="M1621" s="448" t="s">
        <v>3324</v>
      </c>
    </row>
    <row r="1622" spans="1:13" ht="98">
      <c r="A1622" s="448">
        <v>1621</v>
      </c>
      <c r="B1622" s="448" t="s">
        <v>5035</v>
      </c>
      <c r="C1622" s="448" t="s">
        <v>3321</v>
      </c>
      <c r="D1622" s="448" t="s">
        <v>3483</v>
      </c>
      <c r="E1622" s="448">
        <v>4</v>
      </c>
      <c r="F1622" s="448" t="s">
        <v>64</v>
      </c>
      <c r="G1622" s="448" t="s">
        <v>3484</v>
      </c>
      <c r="H1622" s="449">
        <v>2680</v>
      </c>
      <c r="I1622" s="448" t="s">
        <v>143</v>
      </c>
      <c r="J1622" s="448" t="s">
        <v>48</v>
      </c>
      <c r="K1622" s="451">
        <v>46347</v>
      </c>
      <c r="L1622" s="448" t="s">
        <v>5034</v>
      </c>
      <c r="M1622" s="448" t="s">
        <v>3324</v>
      </c>
    </row>
    <row r="1623" spans="1:13" ht="84">
      <c r="A1623" s="448">
        <v>1622</v>
      </c>
      <c r="B1623" s="448" t="s">
        <v>5036</v>
      </c>
      <c r="C1623" s="448" t="s">
        <v>3321</v>
      </c>
      <c r="D1623" s="448" t="s">
        <v>3459</v>
      </c>
      <c r="E1623" s="448">
        <v>2000</v>
      </c>
      <c r="F1623" s="448" t="s">
        <v>5037</v>
      </c>
      <c r="G1623" s="448" t="s">
        <v>5038</v>
      </c>
      <c r="H1623" s="449">
        <v>225880</v>
      </c>
      <c r="I1623" s="448" t="s">
        <v>143</v>
      </c>
      <c r="J1623" s="448" t="s">
        <v>172</v>
      </c>
      <c r="K1623" s="451">
        <v>46350</v>
      </c>
      <c r="L1623" s="448" t="s">
        <v>143</v>
      </c>
      <c r="M1623" s="448" t="s">
        <v>3324</v>
      </c>
    </row>
    <row r="1624" spans="1:13" ht="56">
      <c r="A1624" s="448">
        <v>1623</v>
      </c>
      <c r="B1624" s="448" t="s">
        <v>5039</v>
      </c>
      <c r="C1624" s="448" t="s">
        <v>3321</v>
      </c>
      <c r="D1624" s="448" t="s">
        <v>3901</v>
      </c>
      <c r="E1624" s="448">
        <v>40</v>
      </c>
      <c r="F1624" s="448" t="s">
        <v>3573</v>
      </c>
      <c r="G1624" s="448" t="s">
        <v>5040</v>
      </c>
      <c r="H1624" s="449">
        <v>15622.8</v>
      </c>
      <c r="I1624" s="448" t="s">
        <v>107</v>
      </c>
      <c r="J1624" s="448" t="s">
        <v>48</v>
      </c>
      <c r="K1624" s="451">
        <v>46352</v>
      </c>
      <c r="L1624" s="448" t="s">
        <v>143</v>
      </c>
      <c r="M1624" s="448" t="s">
        <v>3324</v>
      </c>
    </row>
    <row r="1625" spans="1:13" ht="56">
      <c r="A1625" s="448">
        <v>1624</v>
      </c>
      <c r="B1625" s="448" t="s">
        <v>5041</v>
      </c>
      <c r="C1625" s="448" t="s">
        <v>3321</v>
      </c>
      <c r="D1625" s="448" t="s">
        <v>3901</v>
      </c>
      <c r="E1625" s="448">
        <v>200</v>
      </c>
      <c r="F1625" s="448" t="s">
        <v>3573</v>
      </c>
      <c r="G1625" s="448" t="s">
        <v>5040</v>
      </c>
      <c r="H1625" s="449">
        <v>25808</v>
      </c>
      <c r="I1625" s="448" t="s">
        <v>107</v>
      </c>
      <c r="J1625" s="448" t="s">
        <v>48</v>
      </c>
      <c r="K1625" s="451">
        <v>46352</v>
      </c>
      <c r="L1625" s="448" t="s">
        <v>143</v>
      </c>
      <c r="M1625" s="448" t="s">
        <v>3324</v>
      </c>
    </row>
    <row r="1626" spans="1:13" ht="56">
      <c r="A1626" s="448">
        <v>1625</v>
      </c>
      <c r="B1626" s="448" t="s">
        <v>5042</v>
      </c>
      <c r="C1626" s="448" t="s">
        <v>3321</v>
      </c>
      <c r="D1626" s="448" t="s">
        <v>3901</v>
      </c>
      <c r="E1626" s="448">
        <v>5</v>
      </c>
      <c r="F1626" s="448" t="s">
        <v>3573</v>
      </c>
      <c r="G1626" s="448" t="s">
        <v>5040</v>
      </c>
      <c r="H1626" s="449">
        <v>1605.55</v>
      </c>
      <c r="I1626" s="448" t="s">
        <v>107</v>
      </c>
      <c r="J1626" s="448" t="s">
        <v>48</v>
      </c>
      <c r="K1626" s="451">
        <v>46352</v>
      </c>
      <c r="L1626" s="448" t="s">
        <v>143</v>
      </c>
      <c r="M1626" s="448" t="s">
        <v>3324</v>
      </c>
    </row>
    <row r="1627" spans="1:13" ht="56">
      <c r="A1627" s="448">
        <v>1626</v>
      </c>
      <c r="B1627" s="448" t="s">
        <v>5043</v>
      </c>
      <c r="C1627" s="448" t="s">
        <v>3321</v>
      </c>
      <c r="D1627" s="448" t="s">
        <v>3901</v>
      </c>
      <c r="E1627" s="448">
        <v>5</v>
      </c>
      <c r="F1627" s="448" t="s">
        <v>3573</v>
      </c>
      <c r="G1627" s="448" t="s">
        <v>5040</v>
      </c>
      <c r="H1627" s="449">
        <v>1605.55</v>
      </c>
      <c r="I1627" s="448" t="s">
        <v>107</v>
      </c>
      <c r="J1627" s="448" t="s">
        <v>48</v>
      </c>
      <c r="K1627" s="451">
        <v>46352</v>
      </c>
      <c r="L1627" s="448" t="s">
        <v>143</v>
      </c>
      <c r="M1627" s="448" t="s">
        <v>3324</v>
      </c>
    </row>
    <row r="1628" spans="1:13" ht="56">
      <c r="A1628" s="448">
        <v>1627</v>
      </c>
      <c r="B1628" s="448" t="s">
        <v>5044</v>
      </c>
      <c r="C1628" s="448" t="s">
        <v>3321</v>
      </c>
      <c r="D1628" s="448" t="s">
        <v>3901</v>
      </c>
      <c r="E1628" s="448">
        <v>15</v>
      </c>
      <c r="F1628" s="448" t="s">
        <v>3573</v>
      </c>
      <c r="G1628" s="448" t="s">
        <v>5040</v>
      </c>
      <c r="H1628" s="449">
        <v>4816.6499999999996</v>
      </c>
      <c r="I1628" s="448" t="s">
        <v>107</v>
      </c>
      <c r="J1628" s="448" t="s">
        <v>48</v>
      </c>
      <c r="K1628" s="451">
        <v>46352</v>
      </c>
      <c r="L1628" s="448" t="s">
        <v>143</v>
      </c>
      <c r="M1628" s="448" t="s">
        <v>3324</v>
      </c>
    </row>
    <row r="1629" spans="1:13" ht="56">
      <c r="A1629" s="448">
        <v>1628</v>
      </c>
      <c r="B1629" s="448" t="s">
        <v>5045</v>
      </c>
      <c r="C1629" s="448" t="s">
        <v>3321</v>
      </c>
      <c r="D1629" s="448" t="s">
        <v>3901</v>
      </c>
      <c r="E1629" s="448">
        <v>20</v>
      </c>
      <c r="F1629" s="448" t="s">
        <v>3573</v>
      </c>
      <c r="G1629" s="448" t="s">
        <v>5040</v>
      </c>
      <c r="H1629" s="449">
        <v>6422.2</v>
      </c>
      <c r="I1629" s="448" t="s">
        <v>107</v>
      </c>
      <c r="J1629" s="448" t="s">
        <v>48</v>
      </c>
      <c r="K1629" s="451">
        <v>46352</v>
      </c>
      <c r="L1629" s="448" t="s">
        <v>143</v>
      </c>
      <c r="M1629" s="448" t="s">
        <v>3324</v>
      </c>
    </row>
    <row r="1630" spans="1:13" ht="56">
      <c r="A1630" s="448">
        <v>1629</v>
      </c>
      <c r="B1630" s="448" t="s">
        <v>5046</v>
      </c>
      <c r="C1630" s="448" t="s">
        <v>3321</v>
      </c>
      <c r="D1630" s="448" t="s">
        <v>3901</v>
      </c>
      <c r="E1630" s="448">
        <v>5</v>
      </c>
      <c r="F1630" s="448" t="s">
        <v>3573</v>
      </c>
      <c r="G1630" s="448" t="s">
        <v>5040</v>
      </c>
      <c r="H1630" s="449">
        <v>1605.55</v>
      </c>
      <c r="I1630" s="448" t="s">
        <v>107</v>
      </c>
      <c r="J1630" s="448" t="s">
        <v>48</v>
      </c>
      <c r="K1630" s="451">
        <v>46352</v>
      </c>
      <c r="L1630" s="448" t="s">
        <v>143</v>
      </c>
      <c r="M1630" s="448" t="s">
        <v>3324</v>
      </c>
    </row>
    <row r="1631" spans="1:13" ht="56">
      <c r="A1631" s="448">
        <v>1630</v>
      </c>
      <c r="B1631" s="448" t="s">
        <v>5047</v>
      </c>
      <c r="C1631" s="448" t="s">
        <v>3321</v>
      </c>
      <c r="D1631" s="448" t="s">
        <v>3901</v>
      </c>
      <c r="E1631" s="448">
        <v>10</v>
      </c>
      <c r="F1631" s="448" t="s">
        <v>3573</v>
      </c>
      <c r="G1631" s="448" t="s">
        <v>5040</v>
      </c>
      <c r="H1631" s="449">
        <v>3211.1</v>
      </c>
      <c r="I1631" s="448" t="s">
        <v>107</v>
      </c>
      <c r="J1631" s="448" t="s">
        <v>48</v>
      </c>
      <c r="K1631" s="451">
        <v>46352</v>
      </c>
      <c r="L1631" s="448" t="s">
        <v>143</v>
      </c>
      <c r="M1631" s="448" t="s">
        <v>3324</v>
      </c>
    </row>
    <row r="1632" spans="1:13" ht="56">
      <c r="A1632" s="448">
        <v>1631</v>
      </c>
      <c r="B1632" s="448" t="s">
        <v>5048</v>
      </c>
      <c r="C1632" s="448" t="s">
        <v>3321</v>
      </c>
      <c r="D1632" s="448" t="s">
        <v>3901</v>
      </c>
      <c r="E1632" s="448">
        <v>30</v>
      </c>
      <c r="F1632" s="448" t="s">
        <v>3573</v>
      </c>
      <c r="G1632" s="448" t="s">
        <v>5040</v>
      </c>
      <c r="H1632" s="449">
        <v>9633.2999999999993</v>
      </c>
      <c r="I1632" s="448" t="s">
        <v>107</v>
      </c>
      <c r="J1632" s="448" t="s">
        <v>48</v>
      </c>
      <c r="K1632" s="451">
        <v>46352</v>
      </c>
      <c r="L1632" s="448" t="s">
        <v>143</v>
      </c>
      <c r="M1632" s="448" t="s">
        <v>3324</v>
      </c>
    </row>
    <row r="1633" spans="1:13" ht="56">
      <c r="A1633" s="448">
        <v>1632</v>
      </c>
      <c r="B1633" s="448" t="s">
        <v>5049</v>
      </c>
      <c r="C1633" s="448" t="s">
        <v>3321</v>
      </c>
      <c r="D1633" s="448" t="s">
        <v>3901</v>
      </c>
      <c r="E1633" s="448">
        <v>5</v>
      </c>
      <c r="F1633" s="448" t="s">
        <v>3573</v>
      </c>
      <c r="G1633" s="448" t="s">
        <v>5040</v>
      </c>
      <c r="H1633" s="449">
        <v>1605.55</v>
      </c>
      <c r="I1633" s="448" t="s">
        <v>107</v>
      </c>
      <c r="J1633" s="448" t="s">
        <v>48</v>
      </c>
      <c r="K1633" s="451">
        <v>46352</v>
      </c>
      <c r="L1633" s="448" t="s">
        <v>143</v>
      </c>
      <c r="M1633" s="448" t="s">
        <v>3324</v>
      </c>
    </row>
    <row r="1634" spans="1:13" ht="56">
      <c r="A1634" s="448">
        <v>1633</v>
      </c>
      <c r="B1634" s="448" t="s">
        <v>5050</v>
      </c>
      <c r="C1634" s="448" t="s">
        <v>3321</v>
      </c>
      <c r="D1634" s="448" t="s">
        <v>3901</v>
      </c>
      <c r="E1634" s="448">
        <v>5</v>
      </c>
      <c r="F1634" s="448" t="s">
        <v>3573</v>
      </c>
      <c r="G1634" s="448" t="s">
        <v>5040</v>
      </c>
      <c r="H1634" s="449">
        <v>1605.55</v>
      </c>
      <c r="I1634" s="448" t="s">
        <v>107</v>
      </c>
      <c r="J1634" s="448" t="s">
        <v>48</v>
      </c>
      <c r="K1634" s="451">
        <v>46352</v>
      </c>
      <c r="L1634" s="448" t="s">
        <v>143</v>
      </c>
      <c r="M1634" s="448" t="s">
        <v>3324</v>
      </c>
    </row>
    <row r="1635" spans="1:13" ht="56">
      <c r="A1635" s="448">
        <v>1634</v>
      </c>
      <c r="B1635" s="448" t="s">
        <v>5051</v>
      </c>
      <c r="C1635" s="448" t="s">
        <v>3321</v>
      </c>
      <c r="D1635" s="448" t="s">
        <v>3901</v>
      </c>
      <c r="E1635" s="448">
        <v>5</v>
      </c>
      <c r="F1635" s="448" t="s">
        <v>3573</v>
      </c>
      <c r="G1635" s="448" t="s">
        <v>5040</v>
      </c>
      <c r="H1635" s="449">
        <v>1605.55</v>
      </c>
      <c r="I1635" s="448" t="s">
        <v>107</v>
      </c>
      <c r="J1635" s="448" t="s">
        <v>48</v>
      </c>
      <c r="K1635" s="451">
        <v>46352</v>
      </c>
      <c r="L1635" s="448" t="s">
        <v>143</v>
      </c>
      <c r="M1635" s="448" t="s">
        <v>3324</v>
      </c>
    </row>
    <row r="1636" spans="1:13" ht="56">
      <c r="A1636" s="448">
        <v>1635</v>
      </c>
      <c r="B1636" s="448" t="s">
        <v>5052</v>
      </c>
      <c r="C1636" s="448" t="s">
        <v>3321</v>
      </c>
      <c r="D1636" s="448" t="s">
        <v>3901</v>
      </c>
      <c r="E1636" s="448">
        <v>5</v>
      </c>
      <c r="F1636" s="448" t="s">
        <v>3573</v>
      </c>
      <c r="G1636" s="448" t="s">
        <v>5040</v>
      </c>
      <c r="H1636" s="449">
        <v>1605.55</v>
      </c>
      <c r="I1636" s="448" t="s">
        <v>107</v>
      </c>
      <c r="J1636" s="448" t="s">
        <v>48</v>
      </c>
      <c r="K1636" s="451">
        <v>46352</v>
      </c>
      <c r="L1636" s="448" t="s">
        <v>143</v>
      </c>
      <c r="M1636" s="448" t="s">
        <v>3324</v>
      </c>
    </row>
    <row r="1637" spans="1:13" ht="56">
      <c r="A1637" s="448">
        <v>1636</v>
      </c>
      <c r="B1637" s="448" t="s">
        <v>5053</v>
      </c>
      <c r="C1637" s="448" t="s">
        <v>3321</v>
      </c>
      <c r="D1637" s="448" t="s">
        <v>3901</v>
      </c>
      <c r="E1637" s="448">
        <v>5</v>
      </c>
      <c r="F1637" s="448" t="s">
        <v>3573</v>
      </c>
      <c r="G1637" s="448" t="s">
        <v>5040</v>
      </c>
      <c r="H1637" s="449">
        <v>1605.55</v>
      </c>
      <c r="I1637" s="448" t="s">
        <v>107</v>
      </c>
      <c r="J1637" s="448" t="s">
        <v>48</v>
      </c>
      <c r="K1637" s="451">
        <v>46352</v>
      </c>
      <c r="L1637" s="448" t="s">
        <v>143</v>
      </c>
      <c r="M1637" s="448" t="s">
        <v>3324</v>
      </c>
    </row>
    <row r="1638" spans="1:13" ht="56">
      <c r="A1638" s="448">
        <v>1637</v>
      </c>
      <c r="B1638" s="448" t="s">
        <v>5054</v>
      </c>
      <c r="C1638" s="448" t="s">
        <v>3321</v>
      </c>
      <c r="D1638" s="448" t="s">
        <v>3901</v>
      </c>
      <c r="E1638" s="448">
        <v>20</v>
      </c>
      <c r="F1638" s="448" t="s">
        <v>3573</v>
      </c>
      <c r="G1638" s="448" t="s">
        <v>5040</v>
      </c>
      <c r="H1638" s="449">
        <v>6422.2</v>
      </c>
      <c r="I1638" s="448" t="s">
        <v>107</v>
      </c>
      <c r="J1638" s="448" t="s">
        <v>48</v>
      </c>
      <c r="K1638" s="451">
        <v>46352</v>
      </c>
      <c r="L1638" s="448" t="s">
        <v>143</v>
      </c>
      <c r="M1638" s="448" t="s">
        <v>3324</v>
      </c>
    </row>
    <row r="1639" spans="1:13" ht="56">
      <c r="A1639" s="448">
        <v>1638</v>
      </c>
      <c r="B1639" s="448" t="s">
        <v>5055</v>
      </c>
      <c r="C1639" s="448" t="s">
        <v>3321</v>
      </c>
      <c r="D1639" s="448" t="s">
        <v>3901</v>
      </c>
      <c r="E1639" s="448">
        <v>20</v>
      </c>
      <c r="F1639" s="448" t="s">
        <v>3573</v>
      </c>
      <c r="G1639" s="448" t="s">
        <v>5040</v>
      </c>
      <c r="H1639" s="449">
        <v>6422.2</v>
      </c>
      <c r="I1639" s="448" t="s">
        <v>107</v>
      </c>
      <c r="J1639" s="448" t="s">
        <v>48</v>
      </c>
      <c r="K1639" s="451">
        <v>46352</v>
      </c>
      <c r="L1639" s="448" t="s">
        <v>143</v>
      </c>
      <c r="M1639" s="448" t="s">
        <v>3324</v>
      </c>
    </row>
    <row r="1640" spans="1:13" ht="56">
      <c r="A1640" s="448">
        <v>1639</v>
      </c>
      <c r="B1640" s="448" t="s">
        <v>5056</v>
      </c>
      <c r="C1640" s="448" t="s">
        <v>3321</v>
      </c>
      <c r="D1640" s="448" t="s">
        <v>3901</v>
      </c>
      <c r="E1640" s="448">
        <v>15</v>
      </c>
      <c r="F1640" s="448" t="s">
        <v>3573</v>
      </c>
      <c r="G1640" s="448" t="s">
        <v>5040</v>
      </c>
      <c r="H1640" s="449">
        <v>4816.6499999999996</v>
      </c>
      <c r="I1640" s="448" t="s">
        <v>107</v>
      </c>
      <c r="J1640" s="448" t="s">
        <v>48</v>
      </c>
      <c r="K1640" s="451">
        <v>46352</v>
      </c>
      <c r="L1640" s="448" t="s">
        <v>143</v>
      </c>
      <c r="M1640" s="448" t="s">
        <v>3324</v>
      </c>
    </row>
    <row r="1641" spans="1:13" ht="56">
      <c r="A1641" s="448">
        <v>1640</v>
      </c>
      <c r="B1641" s="448" t="s">
        <v>5057</v>
      </c>
      <c r="C1641" s="448" t="s">
        <v>3321</v>
      </c>
      <c r="D1641" s="448" t="s">
        <v>3901</v>
      </c>
      <c r="E1641" s="448">
        <v>15</v>
      </c>
      <c r="F1641" s="448" t="s">
        <v>3573</v>
      </c>
      <c r="G1641" s="448" t="s">
        <v>5040</v>
      </c>
      <c r="H1641" s="449">
        <v>4816.6499999999996</v>
      </c>
      <c r="I1641" s="448" t="s">
        <v>107</v>
      </c>
      <c r="J1641" s="448" t="s">
        <v>48</v>
      </c>
      <c r="K1641" s="451">
        <v>46352</v>
      </c>
      <c r="L1641" s="448" t="s">
        <v>143</v>
      </c>
      <c r="M1641" s="448" t="s">
        <v>3324</v>
      </c>
    </row>
    <row r="1642" spans="1:13" ht="56">
      <c r="A1642" s="448">
        <v>1641</v>
      </c>
      <c r="B1642" s="448" t="s">
        <v>5058</v>
      </c>
      <c r="C1642" s="448" t="s">
        <v>3321</v>
      </c>
      <c r="D1642" s="448" t="s">
        <v>3901</v>
      </c>
      <c r="E1642" s="448">
        <v>10</v>
      </c>
      <c r="F1642" s="448" t="s">
        <v>3573</v>
      </c>
      <c r="G1642" s="448" t="s">
        <v>5040</v>
      </c>
      <c r="H1642" s="449">
        <v>3211.1</v>
      </c>
      <c r="I1642" s="448" t="s">
        <v>107</v>
      </c>
      <c r="J1642" s="448" t="s">
        <v>48</v>
      </c>
      <c r="K1642" s="451">
        <v>46352</v>
      </c>
      <c r="L1642" s="448" t="s">
        <v>143</v>
      </c>
      <c r="M1642" s="448" t="s">
        <v>3324</v>
      </c>
    </row>
    <row r="1643" spans="1:13" ht="56">
      <c r="A1643" s="448">
        <v>1642</v>
      </c>
      <c r="B1643" s="448" t="s">
        <v>5059</v>
      </c>
      <c r="C1643" s="448" t="s">
        <v>3321</v>
      </c>
      <c r="D1643" s="448" t="s">
        <v>3901</v>
      </c>
      <c r="E1643" s="448">
        <v>5</v>
      </c>
      <c r="F1643" s="448" t="s">
        <v>3573</v>
      </c>
      <c r="G1643" s="448" t="s">
        <v>5040</v>
      </c>
      <c r="H1643" s="449">
        <v>1605.55</v>
      </c>
      <c r="I1643" s="448" t="s">
        <v>107</v>
      </c>
      <c r="J1643" s="448" t="s">
        <v>48</v>
      </c>
      <c r="K1643" s="451">
        <v>46352</v>
      </c>
      <c r="L1643" s="448" t="s">
        <v>143</v>
      </c>
      <c r="M1643" s="448" t="s">
        <v>3324</v>
      </c>
    </row>
    <row r="1644" spans="1:13" ht="56">
      <c r="A1644" s="448">
        <v>1643</v>
      </c>
      <c r="B1644" s="448" t="s">
        <v>5060</v>
      </c>
      <c r="C1644" s="448" t="s">
        <v>3321</v>
      </c>
      <c r="D1644" s="448" t="s">
        <v>3901</v>
      </c>
      <c r="E1644" s="448">
        <v>250</v>
      </c>
      <c r="F1644" s="448" t="s">
        <v>3573</v>
      </c>
      <c r="G1644" s="448" t="s">
        <v>5040</v>
      </c>
      <c r="H1644" s="449">
        <v>58250</v>
      </c>
      <c r="I1644" s="448" t="s">
        <v>107</v>
      </c>
      <c r="J1644" s="448" t="s">
        <v>48</v>
      </c>
      <c r="K1644" s="451">
        <v>46352</v>
      </c>
      <c r="L1644" s="448" t="s">
        <v>143</v>
      </c>
      <c r="M1644" s="448" t="s">
        <v>3324</v>
      </c>
    </row>
    <row r="1645" spans="1:13" ht="56">
      <c r="A1645" s="448">
        <v>1644</v>
      </c>
      <c r="B1645" s="448" t="s">
        <v>5061</v>
      </c>
      <c r="C1645" s="448" t="s">
        <v>3321</v>
      </c>
      <c r="D1645" s="448" t="s">
        <v>3901</v>
      </c>
      <c r="E1645" s="448">
        <v>10</v>
      </c>
      <c r="F1645" s="448" t="s">
        <v>3573</v>
      </c>
      <c r="G1645" s="448" t="s">
        <v>5040</v>
      </c>
      <c r="H1645" s="449">
        <v>2330</v>
      </c>
      <c r="I1645" s="448" t="s">
        <v>107</v>
      </c>
      <c r="J1645" s="448" t="s">
        <v>48</v>
      </c>
      <c r="K1645" s="451">
        <v>46352</v>
      </c>
      <c r="L1645" s="448" t="s">
        <v>143</v>
      </c>
      <c r="M1645" s="448" t="s">
        <v>3324</v>
      </c>
    </row>
    <row r="1646" spans="1:13" ht="56">
      <c r="A1646" s="448">
        <v>1645</v>
      </c>
      <c r="B1646" s="448" t="s">
        <v>5062</v>
      </c>
      <c r="C1646" s="448" t="s">
        <v>3321</v>
      </c>
      <c r="D1646" s="448" t="s">
        <v>3901</v>
      </c>
      <c r="E1646" s="448">
        <v>10</v>
      </c>
      <c r="F1646" s="448" t="s">
        <v>3573</v>
      </c>
      <c r="G1646" s="448" t="s">
        <v>5040</v>
      </c>
      <c r="H1646" s="449">
        <v>2330</v>
      </c>
      <c r="I1646" s="448" t="s">
        <v>107</v>
      </c>
      <c r="J1646" s="448" t="s">
        <v>48</v>
      </c>
      <c r="K1646" s="451">
        <v>46352</v>
      </c>
      <c r="L1646" s="448" t="s">
        <v>143</v>
      </c>
      <c r="M1646" s="448" t="s">
        <v>3324</v>
      </c>
    </row>
    <row r="1647" spans="1:13" ht="56">
      <c r="A1647" s="448">
        <v>1646</v>
      </c>
      <c r="B1647" s="448" t="s">
        <v>5063</v>
      </c>
      <c r="C1647" s="448" t="s">
        <v>3321</v>
      </c>
      <c r="D1647" s="448" t="s">
        <v>3901</v>
      </c>
      <c r="E1647" s="448">
        <v>15</v>
      </c>
      <c r="F1647" s="448" t="s">
        <v>3573</v>
      </c>
      <c r="G1647" s="448" t="s">
        <v>5040</v>
      </c>
      <c r="H1647" s="449">
        <v>3495</v>
      </c>
      <c r="I1647" s="448" t="s">
        <v>107</v>
      </c>
      <c r="J1647" s="448" t="s">
        <v>48</v>
      </c>
      <c r="K1647" s="451">
        <v>46352</v>
      </c>
      <c r="L1647" s="448" t="s">
        <v>143</v>
      </c>
      <c r="M1647" s="448" t="s">
        <v>3324</v>
      </c>
    </row>
    <row r="1648" spans="1:13" ht="56">
      <c r="A1648" s="448">
        <v>1647</v>
      </c>
      <c r="B1648" s="448" t="s">
        <v>5064</v>
      </c>
      <c r="C1648" s="448" t="s">
        <v>3321</v>
      </c>
      <c r="D1648" s="448" t="s">
        <v>3901</v>
      </c>
      <c r="E1648" s="448">
        <v>10</v>
      </c>
      <c r="F1648" s="448" t="s">
        <v>3573</v>
      </c>
      <c r="G1648" s="448" t="s">
        <v>5040</v>
      </c>
      <c r="H1648" s="449">
        <v>2330</v>
      </c>
      <c r="I1648" s="448" t="s">
        <v>107</v>
      </c>
      <c r="J1648" s="448" t="s">
        <v>48</v>
      </c>
      <c r="K1648" s="451">
        <v>46352</v>
      </c>
      <c r="L1648" s="448" t="s">
        <v>143</v>
      </c>
      <c r="M1648" s="448" t="s">
        <v>3324</v>
      </c>
    </row>
    <row r="1649" spans="1:13" ht="56">
      <c r="A1649" s="448">
        <v>1648</v>
      </c>
      <c r="B1649" s="448" t="s">
        <v>5065</v>
      </c>
      <c r="C1649" s="448" t="s">
        <v>3321</v>
      </c>
      <c r="D1649" s="448" t="s">
        <v>3901</v>
      </c>
      <c r="E1649" s="448">
        <v>10</v>
      </c>
      <c r="F1649" s="448" t="s">
        <v>3573</v>
      </c>
      <c r="G1649" s="448" t="s">
        <v>5040</v>
      </c>
      <c r="H1649" s="449">
        <v>2330</v>
      </c>
      <c r="I1649" s="448" t="s">
        <v>107</v>
      </c>
      <c r="J1649" s="448" t="s">
        <v>48</v>
      </c>
      <c r="K1649" s="451">
        <v>46352</v>
      </c>
      <c r="L1649" s="448" t="s">
        <v>143</v>
      </c>
      <c r="M1649" s="448" t="s">
        <v>3324</v>
      </c>
    </row>
    <row r="1650" spans="1:13" ht="56">
      <c r="A1650" s="448">
        <v>1649</v>
      </c>
      <c r="B1650" s="448" t="s">
        <v>5066</v>
      </c>
      <c r="C1650" s="448" t="s">
        <v>3321</v>
      </c>
      <c r="D1650" s="448" t="s">
        <v>3901</v>
      </c>
      <c r="E1650" s="448">
        <v>15</v>
      </c>
      <c r="F1650" s="448" t="s">
        <v>3573</v>
      </c>
      <c r="G1650" s="448" t="s">
        <v>5040</v>
      </c>
      <c r="H1650" s="449">
        <v>3495</v>
      </c>
      <c r="I1650" s="448" t="s">
        <v>107</v>
      </c>
      <c r="J1650" s="448" t="s">
        <v>48</v>
      </c>
      <c r="K1650" s="451">
        <v>46352</v>
      </c>
      <c r="L1650" s="448" t="s">
        <v>143</v>
      </c>
      <c r="M1650" s="448" t="s">
        <v>3324</v>
      </c>
    </row>
    <row r="1651" spans="1:13" ht="56">
      <c r="A1651" s="448">
        <v>1650</v>
      </c>
      <c r="B1651" s="448" t="s">
        <v>5067</v>
      </c>
      <c r="C1651" s="448" t="s">
        <v>3321</v>
      </c>
      <c r="D1651" s="448" t="s">
        <v>3901</v>
      </c>
      <c r="E1651" s="448">
        <v>15</v>
      </c>
      <c r="F1651" s="448" t="s">
        <v>3573</v>
      </c>
      <c r="G1651" s="448" t="s">
        <v>5040</v>
      </c>
      <c r="H1651" s="449">
        <v>3495</v>
      </c>
      <c r="I1651" s="448" t="s">
        <v>107</v>
      </c>
      <c r="J1651" s="448" t="s">
        <v>48</v>
      </c>
      <c r="K1651" s="451">
        <v>46352</v>
      </c>
      <c r="L1651" s="448" t="s">
        <v>143</v>
      </c>
      <c r="M1651" s="448" t="s">
        <v>3324</v>
      </c>
    </row>
    <row r="1652" spans="1:13" ht="56">
      <c r="A1652" s="448">
        <v>1651</v>
      </c>
      <c r="B1652" s="448" t="s">
        <v>5068</v>
      </c>
      <c r="C1652" s="448" t="s">
        <v>3321</v>
      </c>
      <c r="D1652" s="448" t="s">
        <v>3901</v>
      </c>
      <c r="E1652" s="448">
        <v>30</v>
      </c>
      <c r="F1652" s="448" t="s">
        <v>3573</v>
      </c>
      <c r="G1652" s="448" t="s">
        <v>5040</v>
      </c>
      <c r="H1652" s="449">
        <v>6990</v>
      </c>
      <c r="I1652" s="448" t="s">
        <v>107</v>
      </c>
      <c r="J1652" s="448" t="s">
        <v>48</v>
      </c>
      <c r="K1652" s="451">
        <v>46352</v>
      </c>
      <c r="L1652" s="448" t="s">
        <v>143</v>
      </c>
      <c r="M1652" s="448" t="s">
        <v>3324</v>
      </c>
    </row>
    <row r="1653" spans="1:13" ht="56">
      <c r="A1653" s="448">
        <v>1652</v>
      </c>
      <c r="B1653" s="448" t="s">
        <v>5069</v>
      </c>
      <c r="C1653" s="448" t="s">
        <v>3321</v>
      </c>
      <c r="D1653" s="448" t="s">
        <v>3901</v>
      </c>
      <c r="E1653" s="448">
        <v>40</v>
      </c>
      <c r="F1653" s="448" t="s">
        <v>3573</v>
      </c>
      <c r="G1653" s="448" t="s">
        <v>5040</v>
      </c>
      <c r="H1653" s="449">
        <v>11356.4</v>
      </c>
      <c r="I1653" s="448" t="s">
        <v>107</v>
      </c>
      <c r="J1653" s="448" t="s">
        <v>48</v>
      </c>
      <c r="K1653" s="451">
        <v>46352</v>
      </c>
      <c r="L1653" s="448" t="s">
        <v>143</v>
      </c>
      <c r="M1653" s="448" t="s">
        <v>3324</v>
      </c>
    </row>
    <row r="1654" spans="1:13" ht="56">
      <c r="A1654" s="448">
        <v>1653</v>
      </c>
      <c r="B1654" s="448" t="s">
        <v>5070</v>
      </c>
      <c r="C1654" s="448" t="s">
        <v>3321</v>
      </c>
      <c r="D1654" s="448" t="s">
        <v>3901</v>
      </c>
      <c r="E1654" s="448">
        <v>10</v>
      </c>
      <c r="F1654" s="448" t="s">
        <v>3573</v>
      </c>
      <c r="G1654" s="448" t="s">
        <v>5040</v>
      </c>
      <c r="H1654" s="449">
        <v>2839.1</v>
      </c>
      <c r="I1654" s="448" t="s">
        <v>107</v>
      </c>
      <c r="J1654" s="448" t="s">
        <v>48</v>
      </c>
      <c r="K1654" s="451">
        <v>46352</v>
      </c>
      <c r="L1654" s="448" t="s">
        <v>143</v>
      </c>
      <c r="M1654" s="448" t="s">
        <v>3324</v>
      </c>
    </row>
    <row r="1655" spans="1:13" ht="56">
      <c r="A1655" s="448">
        <v>1654</v>
      </c>
      <c r="B1655" s="448" t="s">
        <v>5071</v>
      </c>
      <c r="C1655" s="448" t="s">
        <v>3321</v>
      </c>
      <c r="D1655" s="448" t="s">
        <v>3901</v>
      </c>
      <c r="E1655" s="448">
        <v>10</v>
      </c>
      <c r="F1655" s="448" t="s">
        <v>3573</v>
      </c>
      <c r="G1655" s="448" t="s">
        <v>5040</v>
      </c>
      <c r="H1655" s="449">
        <v>2330</v>
      </c>
      <c r="I1655" s="448" t="s">
        <v>107</v>
      </c>
      <c r="J1655" s="448" t="s">
        <v>48</v>
      </c>
      <c r="K1655" s="451">
        <v>46352</v>
      </c>
      <c r="L1655" s="448" t="s">
        <v>143</v>
      </c>
      <c r="M1655" s="448" t="s">
        <v>3324</v>
      </c>
    </row>
    <row r="1656" spans="1:13" ht="56">
      <c r="A1656" s="448">
        <v>1655</v>
      </c>
      <c r="B1656" s="448" t="s">
        <v>5072</v>
      </c>
      <c r="C1656" s="448" t="s">
        <v>3321</v>
      </c>
      <c r="D1656" s="448" t="s">
        <v>3901</v>
      </c>
      <c r="E1656" s="448">
        <v>10</v>
      </c>
      <c r="F1656" s="448" t="s">
        <v>3573</v>
      </c>
      <c r="G1656" s="448" t="s">
        <v>5040</v>
      </c>
      <c r="H1656" s="449">
        <v>2330</v>
      </c>
      <c r="I1656" s="448" t="s">
        <v>107</v>
      </c>
      <c r="J1656" s="448" t="s">
        <v>48</v>
      </c>
      <c r="K1656" s="451">
        <v>46352</v>
      </c>
      <c r="L1656" s="448" t="s">
        <v>143</v>
      </c>
      <c r="M1656" s="448" t="s">
        <v>3324</v>
      </c>
    </row>
    <row r="1657" spans="1:13" ht="56">
      <c r="A1657" s="448">
        <v>1656</v>
      </c>
      <c r="B1657" s="448" t="s">
        <v>5073</v>
      </c>
      <c r="C1657" s="448" t="s">
        <v>3321</v>
      </c>
      <c r="D1657" s="448" t="s">
        <v>3901</v>
      </c>
      <c r="E1657" s="448">
        <v>60</v>
      </c>
      <c r="F1657" s="448" t="s">
        <v>3573</v>
      </c>
      <c r="G1657" s="448" t="s">
        <v>5040</v>
      </c>
      <c r="H1657" s="449">
        <v>17034.599999999999</v>
      </c>
      <c r="I1657" s="448" t="s">
        <v>107</v>
      </c>
      <c r="J1657" s="448" t="s">
        <v>48</v>
      </c>
      <c r="K1657" s="451">
        <v>46352</v>
      </c>
      <c r="L1657" s="448" t="s">
        <v>143</v>
      </c>
      <c r="M1657" s="448" t="s">
        <v>3324</v>
      </c>
    </row>
    <row r="1658" spans="1:13" ht="56">
      <c r="A1658" s="448">
        <v>1657</v>
      </c>
      <c r="B1658" s="448" t="s">
        <v>5074</v>
      </c>
      <c r="C1658" s="448" t="s">
        <v>3321</v>
      </c>
      <c r="D1658" s="448" t="s">
        <v>3901</v>
      </c>
      <c r="E1658" s="448">
        <v>10</v>
      </c>
      <c r="F1658" s="448" t="s">
        <v>3573</v>
      </c>
      <c r="G1658" s="448" t="s">
        <v>5040</v>
      </c>
      <c r="H1658" s="449">
        <v>2330</v>
      </c>
      <c r="I1658" s="448" t="s">
        <v>107</v>
      </c>
      <c r="J1658" s="448" t="s">
        <v>48</v>
      </c>
      <c r="K1658" s="451">
        <v>46352</v>
      </c>
      <c r="L1658" s="448" t="s">
        <v>143</v>
      </c>
      <c r="M1658" s="448" t="s">
        <v>3324</v>
      </c>
    </row>
    <row r="1659" spans="1:13" ht="56">
      <c r="A1659" s="448">
        <v>1658</v>
      </c>
      <c r="B1659" s="448" t="s">
        <v>5075</v>
      </c>
      <c r="C1659" s="448" t="s">
        <v>3321</v>
      </c>
      <c r="D1659" s="448" t="s">
        <v>3901</v>
      </c>
      <c r="E1659" s="448">
        <v>10</v>
      </c>
      <c r="F1659" s="448" t="s">
        <v>3573</v>
      </c>
      <c r="G1659" s="448" t="s">
        <v>5040</v>
      </c>
      <c r="H1659" s="449">
        <v>2330</v>
      </c>
      <c r="I1659" s="448" t="s">
        <v>107</v>
      </c>
      <c r="J1659" s="448" t="s">
        <v>48</v>
      </c>
      <c r="K1659" s="451">
        <v>46352</v>
      </c>
      <c r="L1659" s="448" t="s">
        <v>143</v>
      </c>
      <c r="M1659" s="448" t="s">
        <v>3324</v>
      </c>
    </row>
    <row r="1660" spans="1:13" ht="56">
      <c r="A1660" s="448">
        <v>1659</v>
      </c>
      <c r="B1660" s="448" t="s">
        <v>5076</v>
      </c>
      <c r="C1660" s="448" t="s">
        <v>3321</v>
      </c>
      <c r="D1660" s="448" t="s">
        <v>3901</v>
      </c>
      <c r="E1660" s="448">
        <v>10</v>
      </c>
      <c r="F1660" s="448" t="s">
        <v>3573</v>
      </c>
      <c r="G1660" s="448" t="s">
        <v>5040</v>
      </c>
      <c r="H1660" s="449">
        <v>2330</v>
      </c>
      <c r="I1660" s="448" t="s">
        <v>107</v>
      </c>
      <c r="J1660" s="448" t="s">
        <v>48</v>
      </c>
      <c r="K1660" s="451">
        <v>46352</v>
      </c>
      <c r="L1660" s="448" t="s">
        <v>143</v>
      </c>
      <c r="M1660" s="448" t="s">
        <v>3324</v>
      </c>
    </row>
    <row r="1661" spans="1:13" ht="56">
      <c r="A1661" s="448">
        <v>1660</v>
      </c>
      <c r="B1661" s="448" t="s">
        <v>5077</v>
      </c>
      <c r="C1661" s="448" t="s">
        <v>3321</v>
      </c>
      <c r="D1661" s="448" t="s">
        <v>3901</v>
      </c>
      <c r="E1661" s="448">
        <v>10</v>
      </c>
      <c r="F1661" s="448" t="s">
        <v>3573</v>
      </c>
      <c r="G1661" s="448" t="s">
        <v>5040</v>
      </c>
      <c r="H1661" s="449">
        <v>2839.1</v>
      </c>
      <c r="I1661" s="448" t="s">
        <v>107</v>
      </c>
      <c r="J1661" s="448" t="s">
        <v>48</v>
      </c>
      <c r="K1661" s="451">
        <v>46352</v>
      </c>
      <c r="L1661" s="448" t="s">
        <v>143</v>
      </c>
      <c r="M1661" s="448" t="s">
        <v>3324</v>
      </c>
    </row>
    <row r="1662" spans="1:13" ht="56">
      <c r="A1662" s="448">
        <v>1661</v>
      </c>
      <c r="B1662" s="448" t="s">
        <v>5078</v>
      </c>
      <c r="C1662" s="448" t="s">
        <v>3321</v>
      </c>
      <c r="D1662" s="448" t="s">
        <v>3901</v>
      </c>
      <c r="E1662" s="448">
        <v>130</v>
      </c>
      <c r="F1662" s="448" t="s">
        <v>3573</v>
      </c>
      <c r="G1662" s="448" t="s">
        <v>5040</v>
      </c>
      <c r="H1662" s="449">
        <v>30290</v>
      </c>
      <c r="I1662" s="448" t="s">
        <v>107</v>
      </c>
      <c r="J1662" s="448" t="s">
        <v>48</v>
      </c>
      <c r="K1662" s="451">
        <v>46352</v>
      </c>
      <c r="L1662" s="448" t="s">
        <v>143</v>
      </c>
      <c r="M1662" s="448" t="s">
        <v>3324</v>
      </c>
    </row>
    <row r="1663" spans="1:13" ht="56">
      <c r="A1663" s="448">
        <v>1662</v>
      </c>
      <c r="B1663" s="448" t="s">
        <v>5079</v>
      </c>
      <c r="C1663" s="448" t="s">
        <v>3321</v>
      </c>
      <c r="D1663" s="448" t="s">
        <v>3901</v>
      </c>
      <c r="E1663" s="448">
        <v>20</v>
      </c>
      <c r="F1663" s="448" t="s">
        <v>3573</v>
      </c>
      <c r="G1663" s="448" t="s">
        <v>5040</v>
      </c>
      <c r="H1663" s="449">
        <v>4660</v>
      </c>
      <c r="I1663" s="448" t="s">
        <v>107</v>
      </c>
      <c r="J1663" s="448" t="s">
        <v>48</v>
      </c>
      <c r="K1663" s="451">
        <v>46352</v>
      </c>
      <c r="L1663" s="448" t="s">
        <v>143</v>
      </c>
      <c r="M1663" s="448" t="s">
        <v>3324</v>
      </c>
    </row>
    <row r="1664" spans="1:13" ht="56">
      <c r="A1664" s="448">
        <v>1663</v>
      </c>
      <c r="B1664" s="448" t="s">
        <v>5080</v>
      </c>
      <c r="C1664" s="448" t="s">
        <v>3321</v>
      </c>
      <c r="D1664" s="448" t="s">
        <v>3901</v>
      </c>
      <c r="E1664" s="448">
        <v>10</v>
      </c>
      <c r="F1664" s="448" t="s">
        <v>3573</v>
      </c>
      <c r="G1664" s="448" t="s">
        <v>5040</v>
      </c>
      <c r="H1664" s="449">
        <v>2330</v>
      </c>
      <c r="I1664" s="448" t="s">
        <v>107</v>
      </c>
      <c r="J1664" s="448" t="s">
        <v>48</v>
      </c>
      <c r="K1664" s="451">
        <v>46352</v>
      </c>
      <c r="L1664" s="448" t="s">
        <v>143</v>
      </c>
      <c r="M1664" s="448" t="s">
        <v>3324</v>
      </c>
    </row>
    <row r="1665" spans="1:13" ht="56">
      <c r="A1665" s="448">
        <v>1664</v>
      </c>
      <c r="B1665" s="448" t="s">
        <v>5081</v>
      </c>
      <c r="C1665" s="448" t="s">
        <v>3321</v>
      </c>
      <c r="D1665" s="448" t="s">
        <v>3901</v>
      </c>
      <c r="E1665" s="448">
        <v>200</v>
      </c>
      <c r="F1665" s="448" t="s">
        <v>3573</v>
      </c>
      <c r="G1665" s="448" t="s">
        <v>5040</v>
      </c>
      <c r="H1665" s="449">
        <v>46600</v>
      </c>
      <c r="I1665" s="448" t="s">
        <v>107</v>
      </c>
      <c r="J1665" s="448" t="s">
        <v>48</v>
      </c>
      <c r="K1665" s="451">
        <v>46352</v>
      </c>
      <c r="L1665" s="448" t="s">
        <v>143</v>
      </c>
      <c r="M1665" s="448" t="s">
        <v>3324</v>
      </c>
    </row>
    <row r="1666" spans="1:13" ht="56">
      <c r="A1666" s="448">
        <v>1665</v>
      </c>
      <c r="B1666" s="448" t="s">
        <v>5082</v>
      </c>
      <c r="C1666" s="448" t="s">
        <v>3321</v>
      </c>
      <c r="D1666" s="448" t="s">
        <v>3901</v>
      </c>
      <c r="E1666" s="448">
        <v>10</v>
      </c>
      <c r="F1666" s="448" t="s">
        <v>3573</v>
      </c>
      <c r="G1666" s="448" t="s">
        <v>5040</v>
      </c>
      <c r="H1666" s="449">
        <v>2330</v>
      </c>
      <c r="I1666" s="448" t="s">
        <v>107</v>
      </c>
      <c r="J1666" s="448" t="s">
        <v>48</v>
      </c>
      <c r="K1666" s="451">
        <v>46352</v>
      </c>
      <c r="L1666" s="448" t="s">
        <v>143</v>
      </c>
      <c r="M1666" s="448" t="s">
        <v>3324</v>
      </c>
    </row>
    <row r="1667" spans="1:13" ht="56">
      <c r="A1667" s="448">
        <v>1666</v>
      </c>
      <c r="B1667" s="448" t="s">
        <v>5083</v>
      </c>
      <c r="C1667" s="448" t="s">
        <v>3321</v>
      </c>
      <c r="D1667" s="448" t="s">
        <v>3901</v>
      </c>
      <c r="E1667" s="448">
        <v>10</v>
      </c>
      <c r="F1667" s="448" t="s">
        <v>3573</v>
      </c>
      <c r="G1667" s="448" t="s">
        <v>5040</v>
      </c>
      <c r="H1667" s="449">
        <v>2330</v>
      </c>
      <c r="I1667" s="448" t="s">
        <v>107</v>
      </c>
      <c r="J1667" s="448" t="s">
        <v>48</v>
      </c>
      <c r="K1667" s="451">
        <v>46352</v>
      </c>
      <c r="L1667" s="448" t="s">
        <v>143</v>
      </c>
      <c r="M1667" s="448" t="s">
        <v>3324</v>
      </c>
    </row>
    <row r="1668" spans="1:13" ht="56">
      <c r="A1668" s="448">
        <v>1667</v>
      </c>
      <c r="B1668" s="448" t="s">
        <v>5084</v>
      </c>
      <c r="C1668" s="448" t="s">
        <v>3321</v>
      </c>
      <c r="D1668" s="448" t="s">
        <v>3901</v>
      </c>
      <c r="E1668" s="448">
        <v>10</v>
      </c>
      <c r="F1668" s="448" t="s">
        <v>3573</v>
      </c>
      <c r="G1668" s="448" t="s">
        <v>5040</v>
      </c>
      <c r="H1668" s="449">
        <v>2330</v>
      </c>
      <c r="I1668" s="448" t="s">
        <v>107</v>
      </c>
      <c r="J1668" s="448" t="s">
        <v>48</v>
      </c>
      <c r="K1668" s="451">
        <v>46352</v>
      </c>
      <c r="L1668" s="448" t="s">
        <v>143</v>
      </c>
      <c r="M1668" s="448" t="s">
        <v>3324</v>
      </c>
    </row>
    <row r="1669" spans="1:13" ht="56">
      <c r="A1669" s="448">
        <v>1668</v>
      </c>
      <c r="B1669" s="448" t="s">
        <v>5085</v>
      </c>
      <c r="C1669" s="448" t="s">
        <v>3321</v>
      </c>
      <c r="D1669" s="448" t="s">
        <v>3901</v>
      </c>
      <c r="E1669" s="448">
        <v>20</v>
      </c>
      <c r="F1669" s="448" t="s">
        <v>3573</v>
      </c>
      <c r="G1669" s="448" t="s">
        <v>5040</v>
      </c>
      <c r="H1669" s="449">
        <v>4660</v>
      </c>
      <c r="I1669" s="448" t="s">
        <v>107</v>
      </c>
      <c r="J1669" s="448" t="s">
        <v>48</v>
      </c>
      <c r="K1669" s="451">
        <v>46352</v>
      </c>
      <c r="L1669" s="448" t="s">
        <v>143</v>
      </c>
      <c r="M1669" s="448" t="s">
        <v>3324</v>
      </c>
    </row>
    <row r="1670" spans="1:13" ht="56">
      <c r="A1670" s="448">
        <v>1669</v>
      </c>
      <c r="B1670" s="448" t="s">
        <v>5086</v>
      </c>
      <c r="C1670" s="448" t="s">
        <v>3321</v>
      </c>
      <c r="D1670" s="448" t="s">
        <v>3901</v>
      </c>
      <c r="E1670" s="448">
        <v>10</v>
      </c>
      <c r="F1670" s="448" t="s">
        <v>3573</v>
      </c>
      <c r="G1670" s="448" t="s">
        <v>5040</v>
      </c>
      <c r="H1670" s="449">
        <v>3054.4</v>
      </c>
      <c r="I1670" s="448" t="s">
        <v>107</v>
      </c>
      <c r="J1670" s="448" t="s">
        <v>48</v>
      </c>
      <c r="K1670" s="451">
        <v>46352</v>
      </c>
      <c r="L1670" s="448" t="s">
        <v>143</v>
      </c>
      <c r="M1670" s="448" t="s">
        <v>3324</v>
      </c>
    </row>
    <row r="1671" spans="1:13" ht="56">
      <c r="A1671" s="448">
        <v>1670</v>
      </c>
      <c r="B1671" s="448" t="s">
        <v>5087</v>
      </c>
      <c r="C1671" s="448" t="s">
        <v>3321</v>
      </c>
      <c r="D1671" s="448" t="s">
        <v>3901</v>
      </c>
      <c r="E1671" s="448">
        <v>30</v>
      </c>
      <c r="F1671" s="448" t="s">
        <v>3573</v>
      </c>
      <c r="G1671" s="448" t="s">
        <v>5040</v>
      </c>
      <c r="H1671" s="449">
        <v>8928.6</v>
      </c>
      <c r="I1671" s="448" t="s">
        <v>107</v>
      </c>
      <c r="J1671" s="448" t="s">
        <v>48</v>
      </c>
      <c r="K1671" s="451">
        <v>46352</v>
      </c>
      <c r="L1671" s="448" t="s">
        <v>143</v>
      </c>
      <c r="M1671" s="448" t="s">
        <v>3324</v>
      </c>
    </row>
    <row r="1672" spans="1:13" ht="56">
      <c r="A1672" s="448">
        <v>1671</v>
      </c>
      <c r="B1672" s="448" t="s">
        <v>5088</v>
      </c>
      <c r="C1672" s="448" t="s">
        <v>3321</v>
      </c>
      <c r="D1672" s="448" t="s">
        <v>3901</v>
      </c>
      <c r="E1672" s="448">
        <v>10</v>
      </c>
      <c r="F1672" s="448" t="s">
        <v>3573</v>
      </c>
      <c r="G1672" s="448" t="s">
        <v>5040</v>
      </c>
      <c r="H1672" s="449">
        <v>3729.9</v>
      </c>
      <c r="I1672" s="448" t="s">
        <v>107</v>
      </c>
      <c r="J1672" s="448" t="s">
        <v>48</v>
      </c>
      <c r="K1672" s="451">
        <v>46352</v>
      </c>
      <c r="L1672" s="448" t="s">
        <v>143</v>
      </c>
      <c r="M1672" s="448" t="s">
        <v>3324</v>
      </c>
    </row>
    <row r="1673" spans="1:13" ht="56">
      <c r="A1673" s="448">
        <v>1672</v>
      </c>
      <c r="B1673" s="448" t="s">
        <v>5089</v>
      </c>
      <c r="C1673" s="448" t="s">
        <v>3321</v>
      </c>
      <c r="D1673" s="448" t="s">
        <v>3901</v>
      </c>
      <c r="E1673" s="448">
        <v>200</v>
      </c>
      <c r="F1673" s="448" t="s">
        <v>3573</v>
      </c>
      <c r="G1673" s="448" t="s">
        <v>5040</v>
      </c>
      <c r="H1673" s="449">
        <v>46600</v>
      </c>
      <c r="I1673" s="448" t="s">
        <v>107</v>
      </c>
      <c r="J1673" s="448" t="s">
        <v>48</v>
      </c>
      <c r="K1673" s="451">
        <v>46352</v>
      </c>
      <c r="L1673" s="448" t="s">
        <v>143</v>
      </c>
      <c r="M1673" s="448" t="s">
        <v>3324</v>
      </c>
    </row>
    <row r="1674" spans="1:13" ht="56">
      <c r="A1674" s="448">
        <v>1673</v>
      </c>
      <c r="B1674" s="448" t="s">
        <v>5090</v>
      </c>
      <c r="C1674" s="448" t="s">
        <v>3321</v>
      </c>
      <c r="D1674" s="448" t="s">
        <v>3901</v>
      </c>
      <c r="E1674" s="448">
        <v>80</v>
      </c>
      <c r="F1674" s="448" t="s">
        <v>3573</v>
      </c>
      <c r="G1674" s="448" t="s">
        <v>5040</v>
      </c>
      <c r="H1674" s="449">
        <v>18640</v>
      </c>
      <c r="I1674" s="448" t="s">
        <v>107</v>
      </c>
      <c r="J1674" s="448" t="s">
        <v>48</v>
      </c>
      <c r="K1674" s="451">
        <v>46352</v>
      </c>
      <c r="L1674" s="448" t="s">
        <v>143</v>
      </c>
      <c r="M1674" s="448" t="s">
        <v>3324</v>
      </c>
    </row>
    <row r="1675" spans="1:13" ht="56">
      <c r="A1675" s="448">
        <v>1674</v>
      </c>
      <c r="B1675" s="448" t="s">
        <v>5091</v>
      </c>
      <c r="C1675" s="448" t="s">
        <v>3321</v>
      </c>
      <c r="D1675" s="448" t="s">
        <v>3901</v>
      </c>
      <c r="E1675" s="448">
        <v>10</v>
      </c>
      <c r="F1675" s="448" t="s">
        <v>3573</v>
      </c>
      <c r="G1675" s="448" t="s">
        <v>5040</v>
      </c>
      <c r="H1675" s="449">
        <v>2330</v>
      </c>
      <c r="I1675" s="448" t="s">
        <v>107</v>
      </c>
      <c r="J1675" s="448" t="s">
        <v>48</v>
      </c>
      <c r="K1675" s="451">
        <v>46352</v>
      </c>
      <c r="L1675" s="448" t="s">
        <v>143</v>
      </c>
      <c r="M1675" s="448" t="s">
        <v>3324</v>
      </c>
    </row>
    <row r="1676" spans="1:13" ht="56">
      <c r="A1676" s="448">
        <v>1675</v>
      </c>
      <c r="B1676" s="448" t="s">
        <v>5092</v>
      </c>
      <c r="C1676" s="448" t="s">
        <v>3321</v>
      </c>
      <c r="D1676" s="448" t="s">
        <v>3901</v>
      </c>
      <c r="E1676" s="448">
        <v>10</v>
      </c>
      <c r="F1676" s="448" t="s">
        <v>3573</v>
      </c>
      <c r="G1676" s="448" t="s">
        <v>5040</v>
      </c>
      <c r="H1676" s="449">
        <v>2544.8000000000002</v>
      </c>
      <c r="I1676" s="448" t="s">
        <v>107</v>
      </c>
      <c r="J1676" s="448" t="s">
        <v>48</v>
      </c>
      <c r="K1676" s="451">
        <v>46352</v>
      </c>
      <c r="L1676" s="448" t="s">
        <v>143</v>
      </c>
      <c r="M1676" s="448" t="s">
        <v>3324</v>
      </c>
    </row>
    <row r="1677" spans="1:13" ht="56">
      <c r="A1677" s="448">
        <v>1676</v>
      </c>
      <c r="B1677" s="448" t="s">
        <v>5093</v>
      </c>
      <c r="C1677" s="448" t="s">
        <v>3321</v>
      </c>
      <c r="D1677" s="448" t="s">
        <v>3901</v>
      </c>
      <c r="E1677" s="448">
        <v>10</v>
      </c>
      <c r="F1677" s="448" t="s">
        <v>3573</v>
      </c>
      <c r="G1677" s="448" t="s">
        <v>5040</v>
      </c>
      <c r="H1677" s="449">
        <v>2839.1</v>
      </c>
      <c r="I1677" s="448" t="s">
        <v>107</v>
      </c>
      <c r="J1677" s="448" t="s">
        <v>48</v>
      </c>
      <c r="K1677" s="451">
        <v>46352</v>
      </c>
      <c r="L1677" s="448" t="s">
        <v>143</v>
      </c>
      <c r="M1677" s="448" t="s">
        <v>3324</v>
      </c>
    </row>
    <row r="1678" spans="1:13" ht="56">
      <c r="A1678" s="448">
        <v>1677</v>
      </c>
      <c r="B1678" s="448" t="s">
        <v>5094</v>
      </c>
      <c r="C1678" s="448" t="s">
        <v>3321</v>
      </c>
      <c r="D1678" s="448" t="s">
        <v>3901</v>
      </c>
      <c r="E1678" s="448">
        <v>10</v>
      </c>
      <c r="F1678" s="448" t="s">
        <v>3573</v>
      </c>
      <c r="G1678" s="448" t="s">
        <v>5040</v>
      </c>
      <c r="H1678" s="449">
        <v>2330</v>
      </c>
      <c r="I1678" s="448" t="s">
        <v>107</v>
      </c>
      <c r="J1678" s="448" t="s">
        <v>48</v>
      </c>
      <c r="K1678" s="451">
        <v>46352</v>
      </c>
      <c r="L1678" s="448" t="s">
        <v>143</v>
      </c>
      <c r="M1678" s="448" t="s">
        <v>3324</v>
      </c>
    </row>
    <row r="1679" spans="1:13" ht="56">
      <c r="A1679" s="448">
        <v>1678</v>
      </c>
      <c r="B1679" s="448" t="s">
        <v>5095</v>
      </c>
      <c r="C1679" s="448" t="s">
        <v>3321</v>
      </c>
      <c r="D1679" s="448" t="s">
        <v>3901</v>
      </c>
      <c r="E1679" s="448">
        <v>20</v>
      </c>
      <c r="F1679" s="448" t="s">
        <v>3573</v>
      </c>
      <c r="G1679" s="448" t="s">
        <v>5040</v>
      </c>
      <c r="H1679" s="449">
        <v>4660</v>
      </c>
      <c r="I1679" s="448" t="s">
        <v>107</v>
      </c>
      <c r="J1679" s="448" t="s">
        <v>48</v>
      </c>
      <c r="K1679" s="451">
        <v>46352</v>
      </c>
      <c r="L1679" s="448" t="s">
        <v>143</v>
      </c>
      <c r="M1679" s="448" t="s">
        <v>3324</v>
      </c>
    </row>
    <row r="1680" spans="1:13" ht="56">
      <c r="A1680" s="448">
        <v>1679</v>
      </c>
      <c r="B1680" s="448" t="s">
        <v>5096</v>
      </c>
      <c r="C1680" s="448" t="s">
        <v>3321</v>
      </c>
      <c r="D1680" s="448" t="s">
        <v>3901</v>
      </c>
      <c r="E1680" s="448">
        <v>30</v>
      </c>
      <c r="F1680" s="448" t="s">
        <v>3573</v>
      </c>
      <c r="G1680" s="448" t="s">
        <v>5040</v>
      </c>
      <c r="H1680" s="449">
        <v>6990</v>
      </c>
      <c r="I1680" s="448" t="s">
        <v>107</v>
      </c>
      <c r="J1680" s="448" t="s">
        <v>48</v>
      </c>
      <c r="K1680" s="451">
        <v>46352</v>
      </c>
      <c r="L1680" s="448" t="s">
        <v>143</v>
      </c>
      <c r="M1680" s="448" t="s">
        <v>3324</v>
      </c>
    </row>
    <row r="1681" spans="1:13" ht="56">
      <c r="A1681" s="448">
        <v>1680</v>
      </c>
      <c r="B1681" s="448" t="s">
        <v>5097</v>
      </c>
      <c r="C1681" s="448" t="s">
        <v>3321</v>
      </c>
      <c r="D1681" s="448" t="s">
        <v>3901</v>
      </c>
      <c r="E1681" s="448">
        <v>10</v>
      </c>
      <c r="F1681" s="448" t="s">
        <v>3573</v>
      </c>
      <c r="G1681" s="448" t="s">
        <v>5040</v>
      </c>
      <c r="H1681" s="449">
        <v>2330</v>
      </c>
      <c r="I1681" s="448" t="s">
        <v>107</v>
      </c>
      <c r="J1681" s="448" t="s">
        <v>48</v>
      </c>
      <c r="K1681" s="451">
        <v>46352</v>
      </c>
      <c r="L1681" s="448" t="s">
        <v>143</v>
      </c>
      <c r="M1681" s="448" t="s">
        <v>3324</v>
      </c>
    </row>
    <row r="1682" spans="1:13" ht="56">
      <c r="A1682" s="448">
        <v>1681</v>
      </c>
      <c r="B1682" s="448" t="s">
        <v>5098</v>
      </c>
      <c r="C1682" s="448" t="s">
        <v>3321</v>
      </c>
      <c r="D1682" s="448" t="s">
        <v>3901</v>
      </c>
      <c r="E1682" s="448">
        <v>30</v>
      </c>
      <c r="F1682" s="448" t="s">
        <v>3573</v>
      </c>
      <c r="G1682" s="448" t="s">
        <v>5040</v>
      </c>
      <c r="H1682" s="449">
        <v>6990</v>
      </c>
      <c r="I1682" s="448" t="s">
        <v>107</v>
      </c>
      <c r="J1682" s="448" t="s">
        <v>48</v>
      </c>
      <c r="K1682" s="451">
        <v>46352</v>
      </c>
      <c r="L1682" s="448" t="s">
        <v>143</v>
      </c>
      <c r="M1682" s="448" t="s">
        <v>3324</v>
      </c>
    </row>
    <row r="1683" spans="1:13" ht="56">
      <c r="A1683" s="448">
        <v>1682</v>
      </c>
      <c r="B1683" s="448" t="s">
        <v>5099</v>
      </c>
      <c r="C1683" s="448" t="s">
        <v>3321</v>
      </c>
      <c r="D1683" s="448" t="s">
        <v>3901</v>
      </c>
      <c r="E1683" s="448">
        <v>10</v>
      </c>
      <c r="F1683" s="448" t="s">
        <v>3573</v>
      </c>
      <c r="G1683" s="448" t="s">
        <v>5040</v>
      </c>
      <c r="H1683" s="449">
        <v>2330</v>
      </c>
      <c r="I1683" s="448" t="s">
        <v>107</v>
      </c>
      <c r="J1683" s="448" t="s">
        <v>48</v>
      </c>
      <c r="K1683" s="451">
        <v>46352</v>
      </c>
      <c r="L1683" s="448" t="s">
        <v>143</v>
      </c>
      <c r="M1683" s="448" t="s">
        <v>3324</v>
      </c>
    </row>
    <row r="1684" spans="1:13" ht="56">
      <c r="A1684" s="448">
        <v>1683</v>
      </c>
      <c r="B1684" s="448" t="s">
        <v>5100</v>
      </c>
      <c r="C1684" s="448" t="s">
        <v>3321</v>
      </c>
      <c r="D1684" s="448" t="s">
        <v>3901</v>
      </c>
      <c r="E1684" s="448">
        <v>350</v>
      </c>
      <c r="F1684" s="448" t="s">
        <v>3573</v>
      </c>
      <c r="G1684" s="448" t="s">
        <v>5101</v>
      </c>
      <c r="H1684" s="449">
        <v>46235</v>
      </c>
      <c r="I1684" s="448" t="s">
        <v>107</v>
      </c>
      <c r="J1684" s="448" t="s">
        <v>48</v>
      </c>
      <c r="K1684" s="451">
        <v>46352</v>
      </c>
      <c r="L1684" s="448" t="s">
        <v>143</v>
      </c>
      <c r="M1684" s="448" t="s">
        <v>3324</v>
      </c>
    </row>
    <row r="1685" spans="1:13" ht="56">
      <c r="A1685" s="448">
        <v>1684</v>
      </c>
      <c r="B1685" s="448" t="s">
        <v>5102</v>
      </c>
      <c r="C1685" s="448" t="s">
        <v>3321</v>
      </c>
      <c r="D1685" s="448" t="s">
        <v>3901</v>
      </c>
      <c r="E1685" s="448">
        <v>10</v>
      </c>
      <c r="F1685" s="448" t="s">
        <v>3573</v>
      </c>
      <c r="G1685" s="448" t="s">
        <v>5101</v>
      </c>
      <c r="H1685" s="449">
        <v>3268.1</v>
      </c>
      <c r="I1685" s="448" t="s">
        <v>107</v>
      </c>
      <c r="J1685" s="448" t="s">
        <v>48</v>
      </c>
      <c r="K1685" s="451">
        <v>46352</v>
      </c>
      <c r="L1685" s="448" t="s">
        <v>143</v>
      </c>
      <c r="M1685" s="448" t="s">
        <v>3324</v>
      </c>
    </row>
    <row r="1686" spans="1:13" ht="56">
      <c r="A1686" s="448">
        <v>1685</v>
      </c>
      <c r="B1686" s="448" t="s">
        <v>5103</v>
      </c>
      <c r="C1686" s="448" t="s">
        <v>3321</v>
      </c>
      <c r="D1686" s="448" t="s">
        <v>3901</v>
      </c>
      <c r="E1686" s="448">
        <v>5</v>
      </c>
      <c r="F1686" s="448" t="s">
        <v>3573</v>
      </c>
      <c r="G1686" s="448" t="s">
        <v>5101</v>
      </c>
      <c r="H1686" s="449">
        <v>1634.05</v>
      </c>
      <c r="I1686" s="448" t="s">
        <v>107</v>
      </c>
      <c r="J1686" s="448" t="s">
        <v>48</v>
      </c>
      <c r="K1686" s="451">
        <v>46352</v>
      </c>
      <c r="L1686" s="448" t="s">
        <v>143</v>
      </c>
      <c r="M1686" s="448" t="s">
        <v>3324</v>
      </c>
    </row>
    <row r="1687" spans="1:13" ht="56">
      <c r="A1687" s="448">
        <v>1686</v>
      </c>
      <c r="B1687" s="448" t="s">
        <v>5104</v>
      </c>
      <c r="C1687" s="448" t="s">
        <v>3321</v>
      </c>
      <c r="D1687" s="448" t="s">
        <v>3901</v>
      </c>
      <c r="E1687" s="448">
        <v>10</v>
      </c>
      <c r="F1687" s="448" t="s">
        <v>3573</v>
      </c>
      <c r="G1687" s="448" t="s">
        <v>5101</v>
      </c>
      <c r="H1687" s="449">
        <v>3268.1</v>
      </c>
      <c r="I1687" s="448" t="s">
        <v>107</v>
      </c>
      <c r="J1687" s="448" t="s">
        <v>48</v>
      </c>
      <c r="K1687" s="451">
        <v>46352</v>
      </c>
      <c r="L1687" s="448" t="s">
        <v>143</v>
      </c>
      <c r="M1687" s="448" t="s">
        <v>3324</v>
      </c>
    </row>
    <row r="1688" spans="1:13" ht="56">
      <c r="A1688" s="448">
        <v>1687</v>
      </c>
      <c r="B1688" s="448" t="s">
        <v>5105</v>
      </c>
      <c r="C1688" s="448" t="s">
        <v>3321</v>
      </c>
      <c r="D1688" s="448" t="s">
        <v>3901</v>
      </c>
      <c r="E1688" s="448">
        <v>5</v>
      </c>
      <c r="F1688" s="448" t="s">
        <v>3573</v>
      </c>
      <c r="G1688" s="448" t="s">
        <v>5101</v>
      </c>
      <c r="H1688" s="449">
        <v>1634.05</v>
      </c>
      <c r="I1688" s="448" t="s">
        <v>107</v>
      </c>
      <c r="J1688" s="448" t="s">
        <v>48</v>
      </c>
      <c r="K1688" s="451">
        <v>46352</v>
      </c>
      <c r="L1688" s="448" t="s">
        <v>143</v>
      </c>
      <c r="M1688" s="448" t="s">
        <v>3324</v>
      </c>
    </row>
    <row r="1689" spans="1:13" ht="56">
      <c r="A1689" s="448">
        <v>1688</v>
      </c>
      <c r="B1689" s="448" t="s">
        <v>5106</v>
      </c>
      <c r="C1689" s="448" t="s">
        <v>3321</v>
      </c>
      <c r="D1689" s="448" t="s">
        <v>3901</v>
      </c>
      <c r="E1689" s="448">
        <v>5</v>
      </c>
      <c r="F1689" s="448" t="s">
        <v>3573</v>
      </c>
      <c r="G1689" s="448" t="s">
        <v>5101</v>
      </c>
      <c r="H1689" s="449">
        <v>1634.05</v>
      </c>
      <c r="I1689" s="448" t="s">
        <v>107</v>
      </c>
      <c r="J1689" s="448" t="s">
        <v>48</v>
      </c>
      <c r="K1689" s="451">
        <v>46352</v>
      </c>
      <c r="L1689" s="448" t="s">
        <v>143</v>
      </c>
      <c r="M1689" s="448" t="s">
        <v>3324</v>
      </c>
    </row>
    <row r="1690" spans="1:13" ht="56">
      <c r="A1690" s="448">
        <v>1689</v>
      </c>
      <c r="B1690" s="448" t="s">
        <v>5107</v>
      </c>
      <c r="C1690" s="448" t="s">
        <v>3321</v>
      </c>
      <c r="D1690" s="448" t="s">
        <v>3901</v>
      </c>
      <c r="E1690" s="448">
        <v>5</v>
      </c>
      <c r="F1690" s="448" t="s">
        <v>3573</v>
      </c>
      <c r="G1690" s="448" t="s">
        <v>5101</v>
      </c>
      <c r="H1690" s="449">
        <v>1634.05</v>
      </c>
      <c r="I1690" s="448" t="s">
        <v>107</v>
      </c>
      <c r="J1690" s="448" t="s">
        <v>48</v>
      </c>
      <c r="K1690" s="451">
        <v>46352</v>
      </c>
      <c r="L1690" s="448" t="s">
        <v>143</v>
      </c>
      <c r="M1690" s="448" t="s">
        <v>3324</v>
      </c>
    </row>
    <row r="1691" spans="1:13" ht="56">
      <c r="A1691" s="448">
        <v>1690</v>
      </c>
      <c r="B1691" s="448" t="s">
        <v>5108</v>
      </c>
      <c r="C1691" s="448" t="s">
        <v>3321</v>
      </c>
      <c r="D1691" s="448" t="s">
        <v>3901</v>
      </c>
      <c r="E1691" s="448">
        <v>20</v>
      </c>
      <c r="F1691" s="448" t="s">
        <v>3573</v>
      </c>
      <c r="G1691" s="448" t="s">
        <v>5101</v>
      </c>
      <c r="H1691" s="449">
        <v>5815.6</v>
      </c>
      <c r="I1691" s="448" t="s">
        <v>107</v>
      </c>
      <c r="J1691" s="448" t="s">
        <v>48</v>
      </c>
      <c r="K1691" s="451">
        <v>46352</v>
      </c>
      <c r="L1691" s="448" t="s">
        <v>143</v>
      </c>
      <c r="M1691" s="448" t="s">
        <v>3324</v>
      </c>
    </row>
    <row r="1692" spans="1:13" ht="56">
      <c r="A1692" s="448">
        <v>1691</v>
      </c>
      <c r="B1692" s="448" t="s">
        <v>5109</v>
      </c>
      <c r="C1692" s="448" t="s">
        <v>3321</v>
      </c>
      <c r="D1692" s="448" t="s">
        <v>3901</v>
      </c>
      <c r="E1692" s="448">
        <v>10</v>
      </c>
      <c r="F1692" s="448" t="s">
        <v>3573</v>
      </c>
      <c r="G1692" s="448" t="s">
        <v>5101</v>
      </c>
      <c r="H1692" s="449">
        <v>3268.1</v>
      </c>
      <c r="I1692" s="448" t="s">
        <v>107</v>
      </c>
      <c r="J1692" s="448" t="s">
        <v>48</v>
      </c>
      <c r="K1692" s="451">
        <v>46352</v>
      </c>
      <c r="L1692" s="448" t="s">
        <v>143</v>
      </c>
      <c r="M1692" s="448" t="s">
        <v>3324</v>
      </c>
    </row>
    <row r="1693" spans="1:13" ht="56">
      <c r="A1693" s="448">
        <v>1692</v>
      </c>
      <c r="B1693" s="448" t="s">
        <v>5110</v>
      </c>
      <c r="C1693" s="448" t="s">
        <v>3321</v>
      </c>
      <c r="D1693" s="448" t="s">
        <v>3901</v>
      </c>
      <c r="E1693" s="448">
        <v>5</v>
      </c>
      <c r="F1693" s="448" t="s">
        <v>3573</v>
      </c>
      <c r="G1693" s="448" t="s">
        <v>5101</v>
      </c>
      <c r="H1693" s="449">
        <v>2049.35</v>
      </c>
      <c r="I1693" s="448" t="s">
        <v>107</v>
      </c>
      <c r="J1693" s="448" t="s">
        <v>48</v>
      </c>
      <c r="K1693" s="451">
        <v>46352</v>
      </c>
      <c r="L1693" s="448" t="s">
        <v>143</v>
      </c>
      <c r="M1693" s="448" t="s">
        <v>3324</v>
      </c>
    </row>
    <row r="1694" spans="1:13" ht="56">
      <c r="A1694" s="448">
        <v>1693</v>
      </c>
      <c r="B1694" s="448" t="s">
        <v>5111</v>
      </c>
      <c r="C1694" s="448" t="s">
        <v>3321</v>
      </c>
      <c r="D1694" s="448" t="s">
        <v>3901</v>
      </c>
      <c r="E1694" s="448">
        <v>5</v>
      </c>
      <c r="F1694" s="448" t="s">
        <v>3573</v>
      </c>
      <c r="G1694" s="448" t="s">
        <v>5101</v>
      </c>
      <c r="H1694" s="449">
        <v>1634.05</v>
      </c>
      <c r="I1694" s="448" t="s">
        <v>107</v>
      </c>
      <c r="J1694" s="448" t="s">
        <v>48</v>
      </c>
      <c r="K1694" s="451">
        <v>46352</v>
      </c>
      <c r="L1694" s="448" t="s">
        <v>143</v>
      </c>
      <c r="M1694" s="448" t="s">
        <v>3324</v>
      </c>
    </row>
    <row r="1695" spans="1:13" ht="56">
      <c r="A1695" s="448">
        <v>1694</v>
      </c>
      <c r="B1695" s="448" t="s">
        <v>5112</v>
      </c>
      <c r="C1695" s="448" t="s">
        <v>3321</v>
      </c>
      <c r="D1695" s="448" t="s">
        <v>3901</v>
      </c>
      <c r="E1695" s="448">
        <v>5</v>
      </c>
      <c r="F1695" s="448" t="s">
        <v>3573</v>
      </c>
      <c r="G1695" s="448" t="s">
        <v>5101</v>
      </c>
      <c r="H1695" s="449">
        <v>1634.05</v>
      </c>
      <c r="I1695" s="448" t="s">
        <v>107</v>
      </c>
      <c r="J1695" s="448" t="s">
        <v>48</v>
      </c>
      <c r="K1695" s="451">
        <v>46352</v>
      </c>
      <c r="L1695" s="448" t="s">
        <v>143</v>
      </c>
      <c r="M1695" s="448" t="s">
        <v>3324</v>
      </c>
    </row>
    <row r="1696" spans="1:13" ht="56">
      <c r="A1696" s="448">
        <v>1695</v>
      </c>
      <c r="B1696" s="448" t="s">
        <v>5113</v>
      </c>
      <c r="C1696" s="448" t="s">
        <v>3321</v>
      </c>
      <c r="D1696" s="448" t="s">
        <v>3901</v>
      </c>
      <c r="E1696" s="448">
        <v>5</v>
      </c>
      <c r="F1696" s="448" t="s">
        <v>3573</v>
      </c>
      <c r="G1696" s="448" t="s">
        <v>5101</v>
      </c>
      <c r="H1696" s="449">
        <v>1634.05</v>
      </c>
      <c r="I1696" s="448" t="s">
        <v>107</v>
      </c>
      <c r="J1696" s="448" t="s">
        <v>48</v>
      </c>
      <c r="K1696" s="451">
        <v>46352</v>
      </c>
      <c r="L1696" s="448" t="s">
        <v>143</v>
      </c>
      <c r="M1696" s="448" t="s">
        <v>3324</v>
      </c>
    </row>
    <row r="1697" spans="1:13" ht="56">
      <c r="A1697" s="448">
        <v>1696</v>
      </c>
      <c r="B1697" s="448" t="s">
        <v>5114</v>
      </c>
      <c r="C1697" s="448" t="s">
        <v>3321</v>
      </c>
      <c r="D1697" s="448" t="s">
        <v>3901</v>
      </c>
      <c r="E1697" s="448">
        <v>10</v>
      </c>
      <c r="F1697" s="448" t="s">
        <v>3573</v>
      </c>
      <c r="G1697" s="448" t="s">
        <v>5101</v>
      </c>
      <c r="H1697" s="449">
        <v>3268.1</v>
      </c>
      <c r="I1697" s="448" t="s">
        <v>107</v>
      </c>
      <c r="J1697" s="448" t="s">
        <v>48</v>
      </c>
      <c r="K1697" s="451">
        <v>46352</v>
      </c>
      <c r="L1697" s="448" t="s">
        <v>143</v>
      </c>
      <c r="M1697" s="448" t="s">
        <v>3324</v>
      </c>
    </row>
    <row r="1698" spans="1:13" ht="56">
      <c r="A1698" s="448">
        <v>1697</v>
      </c>
      <c r="B1698" s="448" t="s">
        <v>5115</v>
      </c>
      <c r="C1698" s="448" t="s">
        <v>3321</v>
      </c>
      <c r="D1698" s="448" t="s">
        <v>3901</v>
      </c>
      <c r="E1698" s="448">
        <v>5</v>
      </c>
      <c r="F1698" s="448" t="s">
        <v>3573</v>
      </c>
      <c r="G1698" s="448" t="s">
        <v>5101</v>
      </c>
      <c r="H1698" s="449">
        <v>1634.05</v>
      </c>
      <c r="I1698" s="448" t="s">
        <v>107</v>
      </c>
      <c r="J1698" s="448" t="s">
        <v>48</v>
      </c>
      <c r="K1698" s="451">
        <v>46352</v>
      </c>
      <c r="L1698" s="448" t="s">
        <v>143</v>
      </c>
      <c r="M1698" s="448" t="s">
        <v>3324</v>
      </c>
    </row>
    <row r="1699" spans="1:13" ht="56">
      <c r="A1699" s="448">
        <v>1698</v>
      </c>
      <c r="B1699" s="448" t="s">
        <v>5116</v>
      </c>
      <c r="C1699" s="448" t="s">
        <v>3321</v>
      </c>
      <c r="D1699" s="448" t="s">
        <v>3901</v>
      </c>
      <c r="E1699" s="448">
        <v>5</v>
      </c>
      <c r="F1699" s="448" t="s">
        <v>3573</v>
      </c>
      <c r="G1699" s="448" t="s">
        <v>5101</v>
      </c>
      <c r="H1699" s="449">
        <v>1634.05</v>
      </c>
      <c r="I1699" s="448" t="s">
        <v>107</v>
      </c>
      <c r="J1699" s="448" t="s">
        <v>48</v>
      </c>
      <c r="K1699" s="451">
        <v>46352</v>
      </c>
      <c r="L1699" s="448" t="s">
        <v>143</v>
      </c>
      <c r="M1699" s="448" t="s">
        <v>3324</v>
      </c>
    </row>
    <row r="1700" spans="1:13" ht="56">
      <c r="A1700" s="448">
        <v>1699</v>
      </c>
      <c r="B1700" s="448" t="s">
        <v>5117</v>
      </c>
      <c r="C1700" s="448" t="s">
        <v>3321</v>
      </c>
      <c r="D1700" s="448" t="s">
        <v>3901</v>
      </c>
      <c r="E1700" s="448">
        <v>10</v>
      </c>
      <c r="F1700" s="448" t="s">
        <v>3573</v>
      </c>
      <c r="G1700" s="448" t="s">
        <v>5101</v>
      </c>
      <c r="H1700" s="449">
        <v>1501.1</v>
      </c>
      <c r="I1700" s="448" t="s">
        <v>107</v>
      </c>
      <c r="J1700" s="448" t="s">
        <v>48</v>
      </c>
      <c r="K1700" s="451">
        <v>46352</v>
      </c>
      <c r="L1700" s="448" t="s">
        <v>143</v>
      </c>
      <c r="M1700" s="448" t="s">
        <v>3324</v>
      </c>
    </row>
    <row r="1701" spans="1:13" ht="56">
      <c r="A1701" s="448">
        <v>1700</v>
      </c>
      <c r="B1701" s="448" t="s">
        <v>5118</v>
      </c>
      <c r="C1701" s="448" t="s">
        <v>3321</v>
      </c>
      <c r="D1701" s="448" t="s">
        <v>3901</v>
      </c>
      <c r="E1701" s="448">
        <v>15</v>
      </c>
      <c r="F1701" s="448" t="s">
        <v>3573</v>
      </c>
      <c r="G1701" s="448" t="s">
        <v>5101</v>
      </c>
      <c r="H1701" s="449">
        <v>2476.9499999999998</v>
      </c>
      <c r="I1701" s="448" t="s">
        <v>107</v>
      </c>
      <c r="J1701" s="448" t="s">
        <v>48</v>
      </c>
      <c r="K1701" s="451">
        <v>46352</v>
      </c>
      <c r="L1701" s="448" t="s">
        <v>143</v>
      </c>
      <c r="M1701" s="448" t="s">
        <v>3324</v>
      </c>
    </row>
    <row r="1702" spans="1:13" ht="56">
      <c r="A1702" s="448">
        <v>1701</v>
      </c>
      <c r="B1702" s="448" t="s">
        <v>5119</v>
      </c>
      <c r="C1702" s="448" t="s">
        <v>3321</v>
      </c>
      <c r="D1702" s="448" t="s">
        <v>3901</v>
      </c>
      <c r="E1702" s="448">
        <v>70</v>
      </c>
      <c r="F1702" s="448" t="s">
        <v>3573</v>
      </c>
      <c r="G1702" s="448" t="s">
        <v>5101</v>
      </c>
      <c r="H1702" s="449">
        <v>15321.6</v>
      </c>
      <c r="I1702" s="448" t="s">
        <v>107</v>
      </c>
      <c r="J1702" s="448" t="s">
        <v>48</v>
      </c>
      <c r="K1702" s="451">
        <v>46352</v>
      </c>
      <c r="L1702" s="448" t="s">
        <v>143</v>
      </c>
      <c r="M1702" s="448" t="s">
        <v>3324</v>
      </c>
    </row>
    <row r="1703" spans="1:13" ht="56">
      <c r="A1703" s="448">
        <v>1702</v>
      </c>
      <c r="B1703" s="448" t="s">
        <v>5120</v>
      </c>
      <c r="C1703" s="448" t="s">
        <v>3321</v>
      </c>
      <c r="D1703" s="448" t="s">
        <v>3901</v>
      </c>
      <c r="E1703" s="448">
        <v>5</v>
      </c>
      <c r="F1703" s="448" t="s">
        <v>3573</v>
      </c>
      <c r="G1703" s="448" t="s">
        <v>5101</v>
      </c>
      <c r="H1703" s="449">
        <v>945.75</v>
      </c>
      <c r="I1703" s="448" t="s">
        <v>107</v>
      </c>
      <c r="J1703" s="448" t="s">
        <v>48</v>
      </c>
      <c r="K1703" s="451">
        <v>46352</v>
      </c>
      <c r="L1703" s="448" t="s">
        <v>143</v>
      </c>
      <c r="M1703" s="448" t="s">
        <v>3324</v>
      </c>
    </row>
    <row r="1704" spans="1:13" ht="56">
      <c r="A1704" s="448">
        <v>1703</v>
      </c>
      <c r="B1704" s="448" t="s">
        <v>5121</v>
      </c>
      <c r="C1704" s="448" t="s">
        <v>3321</v>
      </c>
      <c r="D1704" s="448" t="s">
        <v>3901</v>
      </c>
      <c r="E1704" s="448">
        <v>5</v>
      </c>
      <c r="F1704" s="448" t="s">
        <v>3573</v>
      </c>
      <c r="G1704" s="448" t="s">
        <v>5101</v>
      </c>
      <c r="H1704" s="449">
        <v>945.75</v>
      </c>
      <c r="I1704" s="448" t="s">
        <v>107</v>
      </c>
      <c r="J1704" s="448" t="s">
        <v>48</v>
      </c>
      <c r="K1704" s="451">
        <v>46352</v>
      </c>
      <c r="L1704" s="448" t="s">
        <v>143</v>
      </c>
      <c r="M1704" s="448" t="s">
        <v>3324</v>
      </c>
    </row>
    <row r="1705" spans="1:13" ht="56">
      <c r="A1705" s="448">
        <v>1704</v>
      </c>
      <c r="B1705" s="448" t="s">
        <v>5122</v>
      </c>
      <c r="C1705" s="448" t="s">
        <v>3321</v>
      </c>
      <c r="D1705" s="448" t="s">
        <v>3901</v>
      </c>
      <c r="E1705" s="448">
        <v>5</v>
      </c>
      <c r="F1705" s="448" t="s">
        <v>3573</v>
      </c>
      <c r="G1705" s="448" t="s">
        <v>5101</v>
      </c>
      <c r="H1705" s="449">
        <v>945.75</v>
      </c>
      <c r="I1705" s="448" t="s">
        <v>107</v>
      </c>
      <c r="J1705" s="448" t="s">
        <v>48</v>
      </c>
      <c r="K1705" s="451">
        <v>46352</v>
      </c>
      <c r="L1705" s="448" t="s">
        <v>143</v>
      </c>
      <c r="M1705" s="448" t="s">
        <v>3324</v>
      </c>
    </row>
    <row r="1706" spans="1:13" ht="56">
      <c r="A1706" s="448">
        <v>1705</v>
      </c>
      <c r="B1706" s="448" t="s">
        <v>5123</v>
      </c>
      <c r="C1706" s="448" t="s">
        <v>3321</v>
      </c>
      <c r="D1706" s="448" t="s">
        <v>3901</v>
      </c>
      <c r="E1706" s="448">
        <v>10</v>
      </c>
      <c r="F1706" s="448" t="s">
        <v>3573</v>
      </c>
      <c r="G1706" s="448" t="s">
        <v>5101</v>
      </c>
      <c r="H1706" s="449">
        <v>1501.1</v>
      </c>
      <c r="I1706" s="448" t="s">
        <v>107</v>
      </c>
      <c r="J1706" s="448" t="s">
        <v>48</v>
      </c>
      <c r="K1706" s="451">
        <v>46352</v>
      </c>
      <c r="L1706" s="448" t="s">
        <v>143</v>
      </c>
      <c r="M1706" s="448" t="s">
        <v>3324</v>
      </c>
    </row>
    <row r="1707" spans="1:13" ht="56">
      <c r="A1707" s="448">
        <v>1706</v>
      </c>
      <c r="B1707" s="448" t="s">
        <v>5124</v>
      </c>
      <c r="C1707" s="448" t="s">
        <v>3321</v>
      </c>
      <c r="D1707" s="448" t="s">
        <v>3901</v>
      </c>
      <c r="E1707" s="448">
        <v>10</v>
      </c>
      <c r="F1707" s="448" t="s">
        <v>3573</v>
      </c>
      <c r="G1707" s="448" t="s">
        <v>5101</v>
      </c>
      <c r="H1707" s="449">
        <v>2188.8000000000002</v>
      </c>
      <c r="I1707" s="448" t="s">
        <v>107</v>
      </c>
      <c r="J1707" s="448" t="s">
        <v>48</v>
      </c>
      <c r="K1707" s="451">
        <v>46352</v>
      </c>
      <c r="L1707" s="448" t="s">
        <v>143</v>
      </c>
      <c r="M1707" s="448" t="s">
        <v>3324</v>
      </c>
    </row>
    <row r="1708" spans="1:13" ht="56">
      <c r="A1708" s="448">
        <v>1707</v>
      </c>
      <c r="B1708" s="448" t="s">
        <v>5125</v>
      </c>
      <c r="C1708" s="448" t="s">
        <v>3321</v>
      </c>
      <c r="D1708" s="448" t="s">
        <v>3901</v>
      </c>
      <c r="E1708" s="448">
        <v>5</v>
      </c>
      <c r="F1708" s="448" t="s">
        <v>3573</v>
      </c>
      <c r="G1708" s="448" t="s">
        <v>5101</v>
      </c>
      <c r="H1708" s="449">
        <v>1094.4000000000001</v>
      </c>
      <c r="I1708" s="448" t="s">
        <v>107</v>
      </c>
      <c r="J1708" s="448" t="s">
        <v>48</v>
      </c>
      <c r="K1708" s="451">
        <v>46352</v>
      </c>
      <c r="L1708" s="448" t="s">
        <v>143</v>
      </c>
      <c r="M1708" s="448" t="s">
        <v>3324</v>
      </c>
    </row>
    <row r="1709" spans="1:13" ht="56">
      <c r="A1709" s="448">
        <v>1708</v>
      </c>
      <c r="B1709" s="448" t="s">
        <v>5126</v>
      </c>
      <c r="C1709" s="448" t="s">
        <v>3321</v>
      </c>
      <c r="D1709" s="448" t="s">
        <v>3901</v>
      </c>
      <c r="E1709" s="448">
        <v>15</v>
      </c>
      <c r="F1709" s="448" t="s">
        <v>3573</v>
      </c>
      <c r="G1709" s="448" t="s">
        <v>5101</v>
      </c>
      <c r="H1709" s="449">
        <v>2251.65</v>
      </c>
      <c r="I1709" s="448" t="s">
        <v>107</v>
      </c>
      <c r="J1709" s="448" t="s">
        <v>48</v>
      </c>
      <c r="K1709" s="451">
        <v>46352</v>
      </c>
      <c r="L1709" s="448" t="s">
        <v>143</v>
      </c>
      <c r="M1709" s="448" t="s">
        <v>3324</v>
      </c>
    </row>
    <row r="1710" spans="1:13" ht="56">
      <c r="A1710" s="448">
        <v>1709</v>
      </c>
      <c r="B1710" s="448" t="s">
        <v>5127</v>
      </c>
      <c r="C1710" s="448" t="s">
        <v>3321</v>
      </c>
      <c r="D1710" s="448" t="s">
        <v>3901</v>
      </c>
      <c r="E1710" s="448">
        <v>20</v>
      </c>
      <c r="F1710" s="448" t="s">
        <v>3573</v>
      </c>
      <c r="G1710" s="448" t="s">
        <v>5101</v>
      </c>
      <c r="H1710" s="449">
        <v>3783</v>
      </c>
      <c r="I1710" s="448" t="s">
        <v>107</v>
      </c>
      <c r="J1710" s="448" t="s">
        <v>48</v>
      </c>
      <c r="K1710" s="451">
        <v>46352</v>
      </c>
      <c r="L1710" s="448" t="s">
        <v>143</v>
      </c>
      <c r="M1710" s="448" t="s">
        <v>3324</v>
      </c>
    </row>
    <row r="1711" spans="1:13" ht="56">
      <c r="A1711" s="448">
        <v>1710</v>
      </c>
      <c r="B1711" s="448" t="s">
        <v>5128</v>
      </c>
      <c r="C1711" s="448" t="s">
        <v>3321</v>
      </c>
      <c r="D1711" s="448" t="s">
        <v>3901</v>
      </c>
      <c r="E1711" s="448">
        <v>5</v>
      </c>
      <c r="F1711" s="448" t="s">
        <v>3573</v>
      </c>
      <c r="G1711" s="448" t="s">
        <v>5101</v>
      </c>
      <c r="H1711" s="449">
        <v>1093.3</v>
      </c>
      <c r="I1711" s="448" t="s">
        <v>107</v>
      </c>
      <c r="J1711" s="448" t="s">
        <v>48</v>
      </c>
      <c r="K1711" s="451">
        <v>46352</v>
      </c>
      <c r="L1711" s="448" t="s">
        <v>143</v>
      </c>
      <c r="M1711" s="448" t="s">
        <v>3324</v>
      </c>
    </row>
    <row r="1712" spans="1:13" ht="56">
      <c r="A1712" s="448">
        <v>1711</v>
      </c>
      <c r="B1712" s="448" t="s">
        <v>5129</v>
      </c>
      <c r="C1712" s="448" t="s">
        <v>3321</v>
      </c>
      <c r="D1712" s="448" t="s">
        <v>3901</v>
      </c>
      <c r="E1712" s="448">
        <v>5</v>
      </c>
      <c r="F1712" s="448" t="s">
        <v>3573</v>
      </c>
      <c r="G1712" s="448" t="s">
        <v>5101</v>
      </c>
      <c r="H1712" s="449">
        <v>904.6</v>
      </c>
      <c r="I1712" s="448" t="s">
        <v>107</v>
      </c>
      <c r="J1712" s="448" t="s">
        <v>48</v>
      </c>
      <c r="K1712" s="451">
        <v>46352</v>
      </c>
      <c r="L1712" s="448" t="s">
        <v>143</v>
      </c>
      <c r="M1712" s="448" t="s">
        <v>3324</v>
      </c>
    </row>
    <row r="1713" spans="1:13" ht="56">
      <c r="A1713" s="448">
        <v>1712</v>
      </c>
      <c r="B1713" s="448" t="s">
        <v>5130</v>
      </c>
      <c r="C1713" s="448" t="s">
        <v>3321</v>
      </c>
      <c r="D1713" s="448" t="s">
        <v>3901</v>
      </c>
      <c r="E1713" s="448">
        <v>10</v>
      </c>
      <c r="F1713" s="448" t="s">
        <v>3573</v>
      </c>
      <c r="G1713" s="448" t="s">
        <v>5101</v>
      </c>
      <c r="H1713" s="449">
        <v>1891.5</v>
      </c>
      <c r="I1713" s="448" t="s">
        <v>107</v>
      </c>
      <c r="J1713" s="448" t="s">
        <v>48</v>
      </c>
      <c r="K1713" s="451">
        <v>46352</v>
      </c>
      <c r="L1713" s="448" t="s">
        <v>143</v>
      </c>
      <c r="M1713" s="448" t="s">
        <v>3324</v>
      </c>
    </row>
    <row r="1714" spans="1:13" ht="56">
      <c r="A1714" s="448">
        <v>1713</v>
      </c>
      <c r="B1714" s="448" t="s">
        <v>5131</v>
      </c>
      <c r="C1714" s="448" t="s">
        <v>3321</v>
      </c>
      <c r="D1714" s="448" t="s">
        <v>3901</v>
      </c>
      <c r="E1714" s="448">
        <v>50</v>
      </c>
      <c r="F1714" s="448" t="s">
        <v>3573</v>
      </c>
      <c r="G1714" s="448" t="s">
        <v>5101</v>
      </c>
      <c r="H1714" s="449">
        <v>10944</v>
      </c>
      <c r="I1714" s="448" t="s">
        <v>107</v>
      </c>
      <c r="J1714" s="448" t="s">
        <v>48</v>
      </c>
      <c r="K1714" s="451">
        <v>46352</v>
      </c>
      <c r="L1714" s="448" t="s">
        <v>143</v>
      </c>
      <c r="M1714" s="448" t="s">
        <v>3324</v>
      </c>
    </row>
    <row r="1715" spans="1:13" ht="56">
      <c r="A1715" s="448">
        <v>1714</v>
      </c>
      <c r="B1715" s="448" t="s">
        <v>5132</v>
      </c>
      <c r="C1715" s="448" t="s">
        <v>3321</v>
      </c>
      <c r="D1715" s="448" t="s">
        <v>3901</v>
      </c>
      <c r="E1715" s="448">
        <v>70</v>
      </c>
      <c r="F1715" s="448" t="s">
        <v>3573</v>
      </c>
      <c r="G1715" s="448" t="s">
        <v>5101</v>
      </c>
      <c r="H1715" s="449">
        <v>15321.6</v>
      </c>
      <c r="I1715" s="448" t="s">
        <v>107</v>
      </c>
      <c r="J1715" s="448" t="s">
        <v>48</v>
      </c>
      <c r="K1715" s="451">
        <v>46352</v>
      </c>
      <c r="L1715" s="448" t="s">
        <v>143</v>
      </c>
      <c r="M1715" s="448" t="s">
        <v>3324</v>
      </c>
    </row>
    <row r="1716" spans="1:13" ht="56">
      <c r="A1716" s="448">
        <v>1715</v>
      </c>
      <c r="B1716" s="448" t="s">
        <v>5133</v>
      </c>
      <c r="C1716" s="448" t="s">
        <v>3321</v>
      </c>
      <c r="D1716" s="448" t="s">
        <v>3901</v>
      </c>
      <c r="E1716" s="448">
        <v>300</v>
      </c>
      <c r="F1716" s="448" t="s">
        <v>3573</v>
      </c>
      <c r="G1716" s="448" t="s">
        <v>5101</v>
      </c>
      <c r="H1716" s="449">
        <v>80808</v>
      </c>
      <c r="I1716" s="448" t="s">
        <v>107</v>
      </c>
      <c r="J1716" s="448" t="s">
        <v>48</v>
      </c>
      <c r="K1716" s="451">
        <v>46352</v>
      </c>
      <c r="L1716" s="448" t="s">
        <v>143</v>
      </c>
      <c r="M1716" s="448" t="s">
        <v>3324</v>
      </c>
    </row>
    <row r="1717" spans="1:13" ht="56">
      <c r="A1717" s="448">
        <v>1716</v>
      </c>
      <c r="B1717" s="448" t="s">
        <v>5134</v>
      </c>
      <c r="C1717" s="448" t="s">
        <v>3321</v>
      </c>
      <c r="D1717" s="448" t="s">
        <v>3901</v>
      </c>
      <c r="E1717" s="448">
        <v>35</v>
      </c>
      <c r="F1717" s="448" t="s">
        <v>3573</v>
      </c>
      <c r="G1717" s="448" t="s">
        <v>5101</v>
      </c>
      <c r="H1717" s="449">
        <v>9427.6</v>
      </c>
      <c r="I1717" s="448" t="s">
        <v>107</v>
      </c>
      <c r="J1717" s="448" t="s">
        <v>48</v>
      </c>
      <c r="K1717" s="451">
        <v>46352</v>
      </c>
      <c r="L1717" s="448" t="s">
        <v>143</v>
      </c>
      <c r="M1717" s="448" t="s">
        <v>3324</v>
      </c>
    </row>
    <row r="1718" spans="1:13" ht="56">
      <c r="A1718" s="448">
        <v>1717</v>
      </c>
      <c r="B1718" s="448" t="s">
        <v>5135</v>
      </c>
      <c r="C1718" s="448" t="s">
        <v>3321</v>
      </c>
      <c r="D1718" s="448" t="s">
        <v>3901</v>
      </c>
      <c r="E1718" s="448">
        <v>40</v>
      </c>
      <c r="F1718" s="448" t="s">
        <v>3573</v>
      </c>
      <c r="G1718" s="448" t="s">
        <v>5101</v>
      </c>
      <c r="H1718" s="449">
        <v>6004.4</v>
      </c>
      <c r="I1718" s="448" t="s">
        <v>107</v>
      </c>
      <c r="J1718" s="448" t="s">
        <v>48</v>
      </c>
      <c r="K1718" s="451">
        <v>46352</v>
      </c>
      <c r="L1718" s="448" t="s">
        <v>143</v>
      </c>
      <c r="M1718" s="448" t="s">
        <v>3324</v>
      </c>
    </row>
    <row r="1719" spans="1:13" ht="56">
      <c r="A1719" s="448">
        <v>1718</v>
      </c>
      <c r="B1719" s="448" t="s">
        <v>5136</v>
      </c>
      <c r="C1719" s="448" t="s">
        <v>3321</v>
      </c>
      <c r="D1719" s="448" t="s">
        <v>3901</v>
      </c>
      <c r="E1719" s="448">
        <v>30</v>
      </c>
      <c r="F1719" s="448" t="s">
        <v>3573</v>
      </c>
      <c r="G1719" s="448" t="s">
        <v>5101</v>
      </c>
      <c r="H1719" s="449">
        <v>4503.3</v>
      </c>
      <c r="I1719" s="448" t="s">
        <v>107</v>
      </c>
      <c r="J1719" s="448" t="s">
        <v>48</v>
      </c>
      <c r="K1719" s="451">
        <v>46352</v>
      </c>
      <c r="L1719" s="448" t="s">
        <v>143</v>
      </c>
      <c r="M1719" s="448" t="s">
        <v>3324</v>
      </c>
    </row>
    <row r="1720" spans="1:13" ht="56">
      <c r="A1720" s="448">
        <v>1719</v>
      </c>
      <c r="B1720" s="448" t="s">
        <v>5137</v>
      </c>
      <c r="C1720" s="448" t="s">
        <v>3321</v>
      </c>
      <c r="D1720" s="448" t="s">
        <v>3901</v>
      </c>
      <c r="E1720" s="448">
        <v>50</v>
      </c>
      <c r="F1720" s="448" t="s">
        <v>3573</v>
      </c>
      <c r="G1720" s="448" t="s">
        <v>5101</v>
      </c>
      <c r="H1720" s="449">
        <v>7505.5</v>
      </c>
      <c r="I1720" s="448" t="s">
        <v>107</v>
      </c>
      <c r="J1720" s="448" t="s">
        <v>48</v>
      </c>
      <c r="K1720" s="451">
        <v>46352</v>
      </c>
      <c r="L1720" s="448" t="s">
        <v>143</v>
      </c>
      <c r="M1720" s="448" t="s">
        <v>3324</v>
      </c>
    </row>
    <row r="1721" spans="1:13" ht="56">
      <c r="A1721" s="448">
        <v>1720</v>
      </c>
      <c r="B1721" s="448" t="s">
        <v>5138</v>
      </c>
      <c r="C1721" s="448" t="s">
        <v>3321</v>
      </c>
      <c r="D1721" s="448" t="s">
        <v>3901</v>
      </c>
      <c r="E1721" s="448">
        <v>20</v>
      </c>
      <c r="F1721" s="448" t="s">
        <v>3573</v>
      </c>
      <c r="G1721" s="448" t="s">
        <v>5101</v>
      </c>
      <c r="H1721" s="449">
        <v>3002.2</v>
      </c>
      <c r="I1721" s="448" t="s">
        <v>107</v>
      </c>
      <c r="J1721" s="448" t="s">
        <v>48</v>
      </c>
      <c r="K1721" s="451">
        <v>46352</v>
      </c>
      <c r="L1721" s="448" t="s">
        <v>143</v>
      </c>
      <c r="M1721" s="448" t="s">
        <v>3324</v>
      </c>
    </row>
    <row r="1722" spans="1:13" ht="56">
      <c r="A1722" s="448">
        <v>1721</v>
      </c>
      <c r="B1722" s="448" t="s">
        <v>5139</v>
      </c>
      <c r="C1722" s="448" t="s">
        <v>3321</v>
      </c>
      <c r="D1722" s="448" t="s">
        <v>3901</v>
      </c>
      <c r="E1722" s="448">
        <v>120</v>
      </c>
      <c r="F1722" s="448" t="s">
        <v>3573</v>
      </c>
      <c r="G1722" s="448" t="s">
        <v>5101</v>
      </c>
      <c r="H1722" s="449">
        <v>18013.2</v>
      </c>
      <c r="I1722" s="448" t="s">
        <v>107</v>
      </c>
      <c r="J1722" s="448" t="s">
        <v>48</v>
      </c>
      <c r="K1722" s="451">
        <v>46352</v>
      </c>
      <c r="L1722" s="448" t="s">
        <v>143</v>
      </c>
      <c r="M1722" s="448" t="s">
        <v>3324</v>
      </c>
    </row>
    <row r="1723" spans="1:13" ht="56">
      <c r="A1723" s="448">
        <v>1722</v>
      </c>
      <c r="B1723" s="448" t="s">
        <v>5140</v>
      </c>
      <c r="C1723" s="448" t="s">
        <v>3321</v>
      </c>
      <c r="D1723" s="448" t="s">
        <v>3901</v>
      </c>
      <c r="E1723" s="448">
        <v>20</v>
      </c>
      <c r="F1723" s="448" t="s">
        <v>3573</v>
      </c>
      <c r="G1723" s="448" t="s">
        <v>5101</v>
      </c>
      <c r="H1723" s="449">
        <v>3002.2</v>
      </c>
      <c r="I1723" s="448" t="s">
        <v>107</v>
      </c>
      <c r="J1723" s="448" t="s">
        <v>48</v>
      </c>
      <c r="K1723" s="451">
        <v>46352</v>
      </c>
      <c r="L1723" s="448" t="s">
        <v>143</v>
      </c>
      <c r="M1723" s="448" t="s">
        <v>3324</v>
      </c>
    </row>
    <row r="1724" spans="1:13" ht="56">
      <c r="A1724" s="448">
        <v>1723</v>
      </c>
      <c r="B1724" s="448" t="s">
        <v>5141</v>
      </c>
      <c r="C1724" s="448" t="s">
        <v>3321</v>
      </c>
      <c r="D1724" s="448" t="s">
        <v>3901</v>
      </c>
      <c r="E1724" s="448">
        <v>50</v>
      </c>
      <c r="F1724" s="448" t="s">
        <v>3573</v>
      </c>
      <c r="G1724" s="448" t="s">
        <v>5101</v>
      </c>
      <c r="H1724" s="449">
        <v>7505.5</v>
      </c>
      <c r="I1724" s="448" t="s">
        <v>107</v>
      </c>
      <c r="J1724" s="448" t="s">
        <v>48</v>
      </c>
      <c r="K1724" s="451">
        <v>46352</v>
      </c>
      <c r="L1724" s="448" t="s">
        <v>143</v>
      </c>
      <c r="M1724" s="448" t="s">
        <v>3324</v>
      </c>
    </row>
    <row r="1725" spans="1:13" ht="56">
      <c r="A1725" s="448">
        <v>1724</v>
      </c>
      <c r="B1725" s="448" t="s">
        <v>5142</v>
      </c>
      <c r="C1725" s="448" t="s">
        <v>3321</v>
      </c>
      <c r="D1725" s="448" t="s">
        <v>3901</v>
      </c>
      <c r="E1725" s="448">
        <v>5</v>
      </c>
      <c r="F1725" s="448" t="s">
        <v>3573</v>
      </c>
      <c r="G1725" s="448" t="s">
        <v>5101</v>
      </c>
      <c r="H1725" s="449">
        <v>945.75</v>
      </c>
      <c r="I1725" s="448" t="s">
        <v>107</v>
      </c>
      <c r="J1725" s="448" t="s">
        <v>48</v>
      </c>
      <c r="K1725" s="451">
        <v>46352</v>
      </c>
      <c r="L1725" s="448" t="s">
        <v>143</v>
      </c>
      <c r="M1725" s="448" t="s">
        <v>3324</v>
      </c>
    </row>
    <row r="1726" spans="1:13" ht="56">
      <c r="A1726" s="448">
        <v>1725</v>
      </c>
      <c r="B1726" s="448" t="s">
        <v>5143</v>
      </c>
      <c r="C1726" s="448" t="s">
        <v>3321</v>
      </c>
      <c r="D1726" s="448" t="s">
        <v>3901</v>
      </c>
      <c r="E1726" s="448">
        <v>300</v>
      </c>
      <c r="F1726" s="448" t="s">
        <v>3573</v>
      </c>
      <c r="G1726" s="448" t="s">
        <v>5101</v>
      </c>
      <c r="H1726" s="449">
        <v>56745</v>
      </c>
      <c r="I1726" s="448" t="s">
        <v>107</v>
      </c>
      <c r="J1726" s="448" t="s">
        <v>48</v>
      </c>
      <c r="K1726" s="451">
        <v>46352</v>
      </c>
      <c r="L1726" s="448" t="s">
        <v>143</v>
      </c>
      <c r="M1726" s="448" t="s">
        <v>3324</v>
      </c>
    </row>
    <row r="1727" spans="1:13" ht="56">
      <c r="A1727" s="448">
        <v>1726</v>
      </c>
      <c r="B1727" s="448" t="s">
        <v>5144</v>
      </c>
      <c r="C1727" s="448" t="s">
        <v>3321</v>
      </c>
      <c r="D1727" s="448" t="s">
        <v>3901</v>
      </c>
      <c r="E1727" s="448">
        <v>10</v>
      </c>
      <c r="F1727" s="448" t="s">
        <v>3573</v>
      </c>
      <c r="G1727" s="448" t="s">
        <v>5101</v>
      </c>
      <c r="H1727" s="449">
        <v>1501.1</v>
      </c>
      <c r="I1727" s="448" t="s">
        <v>107</v>
      </c>
      <c r="J1727" s="448" t="s">
        <v>48</v>
      </c>
      <c r="K1727" s="451">
        <v>46352</v>
      </c>
      <c r="L1727" s="448" t="s">
        <v>143</v>
      </c>
      <c r="M1727" s="448" t="s">
        <v>3324</v>
      </c>
    </row>
    <row r="1728" spans="1:13" ht="56">
      <c r="A1728" s="448">
        <v>1727</v>
      </c>
      <c r="B1728" s="448" t="s">
        <v>5145</v>
      </c>
      <c r="C1728" s="448" t="s">
        <v>3321</v>
      </c>
      <c r="D1728" s="448" t="s">
        <v>3901</v>
      </c>
      <c r="E1728" s="448">
        <v>5</v>
      </c>
      <c r="F1728" s="448" t="s">
        <v>3573</v>
      </c>
      <c r="G1728" s="448" t="s">
        <v>5101</v>
      </c>
      <c r="H1728" s="449">
        <v>750.55</v>
      </c>
      <c r="I1728" s="448" t="s">
        <v>107</v>
      </c>
      <c r="J1728" s="448" t="s">
        <v>48</v>
      </c>
      <c r="K1728" s="451">
        <v>46352</v>
      </c>
      <c r="L1728" s="448" t="s">
        <v>143</v>
      </c>
      <c r="M1728" s="448" t="s">
        <v>3324</v>
      </c>
    </row>
    <row r="1729" spans="1:13" ht="56">
      <c r="A1729" s="448">
        <v>1728</v>
      </c>
      <c r="B1729" s="448" t="s">
        <v>5146</v>
      </c>
      <c r="C1729" s="448" t="s">
        <v>3321</v>
      </c>
      <c r="D1729" s="448" t="s">
        <v>3901</v>
      </c>
      <c r="E1729" s="448">
        <v>5</v>
      </c>
      <c r="F1729" s="448" t="s">
        <v>3573</v>
      </c>
      <c r="G1729" s="448" t="s">
        <v>5101</v>
      </c>
      <c r="H1729" s="449">
        <v>750.55</v>
      </c>
      <c r="I1729" s="448" t="s">
        <v>107</v>
      </c>
      <c r="J1729" s="448" t="s">
        <v>48</v>
      </c>
      <c r="K1729" s="451">
        <v>46352</v>
      </c>
      <c r="L1729" s="448" t="s">
        <v>143</v>
      </c>
      <c r="M1729" s="448" t="s">
        <v>3324</v>
      </c>
    </row>
    <row r="1730" spans="1:13" ht="56">
      <c r="A1730" s="448">
        <v>1729</v>
      </c>
      <c r="B1730" s="448" t="s">
        <v>5147</v>
      </c>
      <c r="C1730" s="448" t="s">
        <v>3321</v>
      </c>
      <c r="D1730" s="448" t="s">
        <v>3901</v>
      </c>
      <c r="E1730" s="448">
        <v>400</v>
      </c>
      <c r="F1730" s="448" t="s">
        <v>3573</v>
      </c>
      <c r="G1730" s="448" t="s">
        <v>5101</v>
      </c>
      <c r="H1730" s="449">
        <v>75660</v>
      </c>
      <c r="I1730" s="448" t="s">
        <v>107</v>
      </c>
      <c r="J1730" s="448" t="s">
        <v>48</v>
      </c>
      <c r="K1730" s="451">
        <v>46352</v>
      </c>
      <c r="L1730" s="448" t="s">
        <v>143</v>
      </c>
      <c r="M1730" s="448" t="s">
        <v>3324</v>
      </c>
    </row>
    <row r="1731" spans="1:13" ht="56">
      <c r="A1731" s="448">
        <v>1730</v>
      </c>
      <c r="B1731" s="448" t="s">
        <v>5148</v>
      </c>
      <c r="C1731" s="448" t="s">
        <v>3321</v>
      </c>
      <c r="D1731" s="448" t="s">
        <v>3901</v>
      </c>
      <c r="E1731" s="448">
        <v>15</v>
      </c>
      <c r="F1731" s="448" t="s">
        <v>3573</v>
      </c>
      <c r="G1731" s="448" t="s">
        <v>5101</v>
      </c>
      <c r="H1731" s="449">
        <v>2251.65</v>
      </c>
      <c r="I1731" s="448" t="s">
        <v>107</v>
      </c>
      <c r="J1731" s="448" t="s">
        <v>48</v>
      </c>
      <c r="K1731" s="451">
        <v>46352</v>
      </c>
      <c r="L1731" s="448" t="s">
        <v>143</v>
      </c>
      <c r="M1731" s="448" t="s">
        <v>3324</v>
      </c>
    </row>
    <row r="1732" spans="1:13" ht="56">
      <c r="A1732" s="448">
        <v>1731</v>
      </c>
      <c r="B1732" s="448" t="s">
        <v>5149</v>
      </c>
      <c r="C1732" s="448" t="s">
        <v>3321</v>
      </c>
      <c r="D1732" s="448" t="s">
        <v>3901</v>
      </c>
      <c r="E1732" s="448">
        <v>20</v>
      </c>
      <c r="F1732" s="448" t="s">
        <v>3573</v>
      </c>
      <c r="G1732" s="448" t="s">
        <v>5101</v>
      </c>
      <c r="H1732" s="449">
        <v>3783</v>
      </c>
      <c r="I1732" s="448" t="s">
        <v>107</v>
      </c>
      <c r="J1732" s="448" t="s">
        <v>48</v>
      </c>
      <c r="K1732" s="451">
        <v>46352</v>
      </c>
      <c r="L1732" s="448" t="s">
        <v>143</v>
      </c>
      <c r="M1732" s="448" t="s">
        <v>3324</v>
      </c>
    </row>
    <row r="1733" spans="1:13" ht="56">
      <c r="A1733" s="448">
        <v>1732</v>
      </c>
      <c r="B1733" s="448" t="s">
        <v>5150</v>
      </c>
      <c r="C1733" s="448" t="s">
        <v>3321</v>
      </c>
      <c r="D1733" s="448" t="s">
        <v>3901</v>
      </c>
      <c r="E1733" s="448">
        <v>5</v>
      </c>
      <c r="F1733" s="448" t="s">
        <v>3573</v>
      </c>
      <c r="G1733" s="448" t="s">
        <v>5101</v>
      </c>
      <c r="H1733" s="449">
        <v>750.55</v>
      </c>
      <c r="I1733" s="448" t="s">
        <v>107</v>
      </c>
      <c r="J1733" s="448" t="s">
        <v>48</v>
      </c>
      <c r="K1733" s="451">
        <v>46352</v>
      </c>
      <c r="L1733" s="448" t="s">
        <v>143</v>
      </c>
      <c r="M1733" s="448" t="s">
        <v>3324</v>
      </c>
    </row>
    <row r="1734" spans="1:13" ht="84">
      <c r="A1734" s="448">
        <v>1733</v>
      </c>
      <c r="B1734" s="448" t="s">
        <v>5151</v>
      </c>
      <c r="C1734" s="448" t="s">
        <v>3321</v>
      </c>
      <c r="D1734" s="448" t="s">
        <v>3459</v>
      </c>
      <c r="E1734" s="448">
        <v>12</v>
      </c>
      <c r="F1734" s="448" t="s">
        <v>153</v>
      </c>
      <c r="G1734" s="448" t="s">
        <v>3496</v>
      </c>
      <c r="H1734" s="449">
        <v>16200</v>
      </c>
      <c r="I1734" s="448" t="s">
        <v>107</v>
      </c>
      <c r="J1734" s="448" t="s">
        <v>48</v>
      </c>
      <c r="K1734" s="451">
        <v>46359</v>
      </c>
      <c r="L1734" s="448" t="s">
        <v>5152</v>
      </c>
      <c r="M1734" s="448" t="s">
        <v>3324</v>
      </c>
    </row>
    <row r="1735" spans="1:13" ht="56">
      <c r="A1735" s="448">
        <v>1734</v>
      </c>
      <c r="B1735" s="448" t="s">
        <v>5153</v>
      </c>
      <c r="C1735" s="448" t="s">
        <v>3321</v>
      </c>
      <c r="D1735" s="448" t="s">
        <v>3901</v>
      </c>
      <c r="E1735" s="448">
        <v>15</v>
      </c>
      <c r="F1735" s="448" t="s">
        <v>64</v>
      </c>
      <c r="G1735" s="448" t="s">
        <v>5154</v>
      </c>
      <c r="H1735" s="449">
        <v>253.49999999999997</v>
      </c>
      <c r="I1735" s="448" t="s">
        <v>107</v>
      </c>
      <c r="J1735" s="448" t="s">
        <v>48</v>
      </c>
      <c r="K1735" s="451">
        <v>46371</v>
      </c>
      <c r="L1735" s="448" t="s">
        <v>4186</v>
      </c>
      <c r="M1735" s="448" t="s">
        <v>3324</v>
      </c>
    </row>
    <row r="1736" spans="1:13" ht="56">
      <c r="A1736" s="448">
        <v>1735</v>
      </c>
      <c r="B1736" s="448" t="s">
        <v>5155</v>
      </c>
      <c r="C1736" s="448" t="s">
        <v>3321</v>
      </c>
      <c r="D1736" s="448" t="s">
        <v>3901</v>
      </c>
      <c r="E1736" s="448">
        <v>10</v>
      </c>
      <c r="F1736" s="448" t="s">
        <v>64</v>
      </c>
      <c r="G1736" s="448" t="s">
        <v>5154</v>
      </c>
      <c r="H1736" s="449">
        <v>169</v>
      </c>
      <c r="I1736" s="448" t="s">
        <v>107</v>
      </c>
      <c r="J1736" s="448" t="s">
        <v>48</v>
      </c>
      <c r="K1736" s="451">
        <v>46371</v>
      </c>
      <c r="L1736" s="448" t="s">
        <v>4186</v>
      </c>
      <c r="M1736" s="448" t="s">
        <v>3324</v>
      </c>
    </row>
    <row r="1737" spans="1:13" ht="56">
      <c r="A1737" s="448">
        <v>1736</v>
      </c>
      <c r="B1737" s="448" t="s">
        <v>5156</v>
      </c>
      <c r="C1737" s="448" t="s">
        <v>3321</v>
      </c>
      <c r="D1737" s="448" t="s">
        <v>3901</v>
      </c>
      <c r="E1737" s="448">
        <v>20</v>
      </c>
      <c r="F1737" s="448" t="s">
        <v>64</v>
      </c>
      <c r="G1737" s="448" t="s">
        <v>5154</v>
      </c>
      <c r="H1737" s="449">
        <v>338</v>
      </c>
      <c r="I1737" s="448" t="s">
        <v>107</v>
      </c>
      <c r="J1737" s="448" t="s">
        <v>48</v>
      </c>
      <c r="K1737" s="451">
        <v>46371</v>
      </c>
      <c r="L1737" s="448" t="s">
        <v>4186</v>
      </c>
      <c r="M1737" s="448" t="s">
        <v>3324</v>
      </c>
    </row>
    <row r="1738" spans="1:13" ht="56">
      <c r="A1738" s="448">
        <v>1737</v>
      </c>
      <c r="B1738" s="448" t="s">
        <v>5157</v>
      </c>
      <c r="C1738" s="448" t="s">
        <v>3321</v>
      </c>
      <c r="D1738" s="448" t="s">
        <v>3901</v>
      </c>
      <c r="E1738" s="448">
        <v>25</v>
      </c>
      <c r="F1738" s="448" t="s">
        <v>64</v>
      </c>
      <c r="G1738" s="448" t="s">
        <v>5154</v>
      </c>
      <c r="H1738" s="449">
        <v>422.49999999999994</v>
      </c>
      <c r="I1738" s="448" t="s">
        <v>107</v>
      </c>
      <c r="J1738" s="448" t="s">
        <v>48</v>
      </c>
      <c r="K1738" s="451">
        <v>46371</v>
      </c>
      <c r="L1738" s="448" t="s">
        <v>4186</v>
      </c>
      <c r="M1738" s="448" t="s">
        <v>3324</v>
      </c>
    </row>
    <row r="1739" spans="1:13" ht="56">
      <c r="A1739" s="448">
        <v>1738</v>
      </c>
      <c r="B1739" s="448" t="s">
        <v>5158</v>
      </c>
      <c r="C1739" s="448" t="s">
        <v>3321</v>
      </c>
      <c r="D1739" s="448" t="s">
        <v>3901</v>
      </c>
      <c r="E1739" s="448">
        <v>25</v>
      </c>
      <c r="F1739" s="448" t="s">
        <v>64</v>
      </c>
      <c r="G1739" s="448" t="s">
        <v>5154</v>
      </c>
      <c r="H1739" s="449">
        <v>422.49999999999994</v>
      </c>
      <c r="I1739" s="448" t="s">
        <v>107</v>
      </c>
      <c r="J1739" s="448" t="s">
        <v>48</v>
      </c>
      <c r="K1739" s="451">
        <v>46371</v>
      </c>
      <c r="L1739" s="448" t="s">
        <v>4186</v>
      </c>
      <c r="M1739" s="448" t="s">
        <v>3324</v>
      </c>
    </row>
    <row r="1740" spans="1:13" ht="56">
      <c r="A1740" s="448">
        <v>1739</v>
      </c>
      <c r="B1740" s="448" t="s">
        <v>5159</v>
      </c>
      <c r="C1740" s="448" t="s">
        <v>3321</v>
      </c>
      <c r="D1740" s="448" t="s">
        <v>3901</v>
      </c>
      <c r="E1740" s="448">
        <v>50</v>
      </c>
      <c r="F1740" s="448" t="s">
        <v>64</v>
      </c>
      <c r="G1740" s="448" t="s">
        <v>5154</v>
      </c>
      <c r="H1740" s="449">
        <v>844.99999999999989</v>
      </c>
      <c r="I1740" s="448" t="s">
        <v>107</v>
      </c>
      <c r="J1740" s="448" t="s">
        <v>48</v>
      </c>
      <c r="K1740" s="451">
        <v>46371</v>
      </c>
      <c r="L1740" s="448" t="s">
        <v>4186</v>
      </c>
      <c r="M1740" s="448" t="s">
        <v>3324</v>
      </c>
    </row>
    <row r="1741" spans="1:13" ht="56">
      <c r="A1741" s="448">
        <v>1740</v>
      </c>
      <c r="B1741" s="448" t="s">
        <v>5160</v>
      </c>
      <c r="C1741" s="448" t="s">
        <v>3321</v>
      </c>
      <c r="D1741" s="448" t="s">
        <v>3901</v>
      </c>
      <c r="E1741" s="448">
        <v>30</v>
      </c>
      <c r="F1741" s="448" t="s">
        <v>64</v>
      </c>
      <c r="G1741" s="448" t="s">
        <v>5154</v>
      </c>
      <c r="H1741" s="449">
        <v>506.99999999999994</v>
      </c>
      <c r="I1741" s="448" t="s">
        <v>107</v>
      </c>
      <c r="J1741" s="448" t="s">
        <v>48</v>
      </c>
      <c r="K1741" s="451">
        <v>46371</v>
      </c>
      <c r="L1741" s="448" t="s">
        <v>4186</v>
      </c>
      <c r="M1741" s="448" t="s">
        <v>3324</v>
      </c>
    </row>
    <row r="1742" spans="1:13" ht="56">
      <c r="A1742" s="448">
        <v>1741</v>
      </c>
      <c r="B1742" s="448" t="s">
        <v>5161</v>
      </c>
      <c r="C1742" s="448" t="s">
        <v>3321</v>
      </c>
      <c r="D1742" s="448" t="s">
        <v>3901</v>
      </c>
      <c r="E1742" s="448">
        <v>10</v>
      </c>
      <c r="F1742" s="448" t="s">
        <v>64</v>
      </c>
      <c r="G1742" s="448" t="s">
        <v>5154</v>
      </c>
      <c r="H1742" s="449">
        <v>169</v>
      </c>
      <c r="I1742" s="448" t="s">
        <v>107</v>
      </c>
      <c r="J1742" s="448" t="s">
        <v>48</v>
      </c>
      <c r="K1742" s="451">
        <v>46371</v>
      </c>
      <c r="L1742" s="448" t="s">
        <v>4186</v>
      </c>
      <c r="M1742" s="448" t="s">
        <v>3324</v>
      </c>
    </row>
    <row r="1743" spans="1:13" ht="56">
      <c r="A1743" s="448">
        <v>1742</v>
      </c>
      <c r="B1743" s="448" t="s">
        <v>5162</v>
      </c>
      <c r="C1743" s="448" t="s">
        <v>3321</v>
      </c>
      <c r="D1743" s="448" t="s">
        <v>3901</v>
      </c>
      <c r="E1743" s="448">
        <v>15</v>
      </c>
      <c r="F1743" s="448" t="s">
        <v>64</v>
      </c>
      <c r="G1743" s="448" t="s">
        <v>5154</v>
      </c>
      <c r="H1743" s="449">
        <v>253.49999999999997</v>
      </c>
      <c r="I1743" s="448" t="s">
        <v>107</v>
      </c>
      <c r="J1743" s="448" t="s">
        <v>48</v>
      </c>
      <c r="K1743" s="451">
        <v>46371</v>
      </c>
      <c r="L1743" s="448" t="s">
        <v>4186</v>
      </c>
      <c r="M1743" s="448" t="s">
        <v>3324</v>
      </c>
    </row>
    <row r="1744" spans="1:13" ht="56">
      <c r="A1744" s="448">
        <v>1743</v>
      </c>
      <c r="B1744" s="448" t="s">
        <v>5163</v>
      </c>
      <c r="C1744" s="448" t="s">
        <v>3321</v>
      </c>
      <c r="D1744" s="448" t="s">
        <v>3901</v>
      </c>
      <c r="E1744" s="448">
        <v>10</v>
      </c>
      <c r="F1744" s="448" t="s">
        <v>64</v>
      </c>
      <c r="G1744" s="448" t="s">
        <v>5154</v>
      </c>
      <c r="H1744" s="449">
        <v>169</v>
      </c>
      <c r="I1744" s="448" t="s">
        <v>107</v>
      </c>
      <c r="J1744" s="448" t="s">
        <v>48</v>
      </c>
      <c r="K1744" s="451">
        <v>46371</v>
      </c>
      <c r="L1744" s="448" t="s">
        <v>4186</v>
      </c>
      <c r="M1744" s="448" t="s">
        <v>3324</v>
      </c>
    </row>
    <row r="1745" spans="1:13" ht="56">
      <c r="A1745" s="448">
        <v>1744</v>
      </c>
      <c r="B1745" s="448" t="s">
        <v>5164</v>
      </c>
      <c r="C1745" s="448" t="s">
        <v>3321</v>
      </c>
      <c r="D1745" s="448" t="s">
        <v>3901</v>
      </c>
      <c r="E1745" s="448">
        <v>15</v>
      </c>
      <c r="F1745" s="448" t="s">
        <v>64</v>
      </c>
      <c r="G1745" s="448" t="s">
        <v>5154</v>
      </c>
      <c r="H1745" s="449">
        <v>253.49999999999997</v>
      </c>
      <c r="I1745" s="448" t="s">
        <v>107</v>
      </c>
      <c r="J1745" s="448" t="s">
        <v>48</v>
      </c>
      <c r="K1745" s="451">
        <v>46371</v>
      </c>
      <c r="L1745" s="448" t="s">
        <v>4186</v>
      </c>
      <c r="M1745" s="448" t="s">
        <v>3324</v>
      </c>
    </row>
    <row r="1746" spans="1:13" ht="56">
      <c r="A1746" s="448">
        <v>1745</v>
      </c>
      <c r="B1746" s="448" t="s">
        <v>5165</v>
      </c>
      <c r="C1746" s="448" t="s">
        <v>3321</v>
      </c>
      <c r="D1746" s="448" t="s">
        <v>3901</v>
      </c>
      <c r="E1746" s="448">
        <v>10</v>
      </c>
      <c r="F1746" s="448" t="s">
        <v>64</v>
      </c>
      <c r="G1746" s="448" t="s">
        <v>5154</v>
      </c>
      <c r="H1746" s="449">
        <v>169</v>
      </c>
      <c r="I1746" s="448" t="s">
        <v>107</v>
      </c>
      <c r="J1746" s="448" t="s">
        <v>48</v>
      </c>
      <c r="K1746" s="451">
        <v>46371</v>
      </c>
      <c r="L1746" s="448" t="s">
        <v>4186</v>
      </c>
      <c r="M1746" s="448" t="s">
        <v>3324</v>
      </c>
    </row>
    <row r="1747" spans="1:13" ht="56">
      <c r="A1747" s="448">
        <v>1746</v>
      </c>
      <c r="B1747" s="448" t="s">
        <v>5166</v>
      </c>
      <c r="C1747" s="448" t="s">
        <v>3321</v>
      </c>
      <c r="D1747" s="448" t="s">
        <v>3901</v>
      </c>
      <c r="E1747" s="448">
        <v>150</v>
      </c>
      <c r="F1747" s="448" t="s">
        <v>64</v>
      </c>
      <c r="G1747" s="448" t="s">
        <v>5154</v>
      </c>
      <c r="H1747" s="449">
        <v>2535</v>
      </c>
      <c r="I1747" s="448" t="s">
        <v>107</v>
      </c>
      <c r="J1747" s="448" t="s">
        <v>48</v>
      </c>
      <c r="K1747" s="451">
        <v>46371</v>
      </c>
      <c r="L1747" s="448" t="s">
        <v>4186</v>
      </c>
      <c r="M1747" s="448" t="s">
        <v>3324</v>
      </c>
    </row>
    <row r="1748" spans="1:13" ht="56">
      <c r="A1748" s="448">
        <v>1747</v>
      </c>
      <c r="B1748" s="448" t="s">
        <v>5167</v>
      </c>
      <c r="C1748" s="448" t="s">
        <v>3321</v>
      </c>
      <c r="D1748" s="448" t="s">
        <v>3901</v>
      </c>
      <c r="E1748" s="448">
        <v>10</v>
      </c>
      <c r="F1748" s="448" t="s">
        <v>64</v>
      </c>
      <c r="G1748" s="448" t="s">
        <v>5154</v>
      </c>
      <c r="H1748" s="449">
        <v>169</v>
      </c>
      <c r="I1748" s="448" t="s">
        <v>107</v>
      </c>
      <c r="J1748" s="448" t="s">
        <v>48</v>
      </c>
      <c r="K1748" s="451">
        <v>46371</v>
      </c>
      <c r="L1748" s="448" t="s">
        <v>4186</v>
      </c>
      <c r="M1748" s="448" t="s">
        <v>3324</v>
      </c>
    </row>
    <row r="1749" spans="1:13" ht="56">
      <c r="A1749" s="448">
        <v>1748</v>
      </c>
      <c r="B1749" s="448" t="s">
        <v>5168</v>
      </c>
      <c r="C1749" s="448" t="s">
        <v>3321</v>
      </c>
      <c r="D1749" s="448" t="s">
        <v>3901</v>
      </c>
      <c r="E1749" s="448">
        <v>10</v>
      </c>
      <c r="F1749" s="448" t="s">
        <v>64</v>
      </c>
      <c r="G1749" s="448" t="s">
        <v>5154</v>
      </c>
      <c r="H1749" s="449">
        <v>169</v>
      </c>
      <c r="I1749" s="448" t="s">
        <v>107</v>
      </c>
      <c r="J1749" s="448" t="s">
        <v>48</v>
      </c>
      <c r="K1749" s="451">
        <v>46371</v>
      </c>
      <c r="L1749" s="448" t="s">
        <v>4186</v>
      </c>
      <c r="M1749" s="448" t="s">
        <v>3324</v>
      </c>
    </row>
    <row r="1750" spans="1:13" ht="56">
      <c r="A1750" s="448">
        <v>1749</v>
      </c>
      <c r="B1750" s="448" t="s">
        <v>5169</v>
      </c>
      <c r="C1750" s="448" t="s">
        <v>3321</v>
      </c>
      <c r="D1750" s="448" t="s">
        <v>3901</v>
      </c>
      <c r="E1750" s="448">
        <v>15</v>
      </c>
      <c r="F1750" s="448" t="s">
        <v>64</v>
      </c>
      <c r="G1750" s="448" t="s">
        <v>5154</v>
      </c>
      <c r="H1750" s="449">
        <v>253.49999999999997</v>
      </c>
      <c r="I1750" s="448" t="s">
        <v>107</v>
      </c>
      <c r="J1750" s="448" t="s">
        <v>48</v>
      </c>
      <c r="K1750" s="451">
        <v>46371</v>
      </c>
      <c r="L1750" s="448" t="s">
        <v>4186</v>
      </c>
      <c r="M1750" s="448" t="s">
        <v>3324</v>
      </c>
    </row>
    <row r="1751" spans="1:13" ht="56">
      <c r="A1751" s="448">
        <v>1750</v>
      </c>
      <c r="B1751" s="448" t="s">
        <v>5170</v>
      </c>
      <c r="C1751" s="448" t="s">
        <v>3321</v>
      </c>
      <c r="D1751" s="448" t="s">
        <v>3901</v>
      </c>
      <c r="E1751" s="448">
        <v>10</v>
      </c>
      <c r="F1751" s="448" t="s">
        <v>64</v>
      </c>
      <c r="G1751" s="448" t="s">
        <v>5154</v>
      </c>
      <c r="H1751" s="449">
        <v>169</v>
      </c>
      <c r="I1751" s="448" t="s">
        <v>107</v>
      </c>
      <c r="J1751" s="448" t="s">
        <v>48</v>
      </c>
      <c r="K1751" s="451">
        <v>46371</v>
      </c>
      <c r="L1751" s="448" t="s">
        <v>4186</v>
      </c>
      <c r="M1751" s="448" t="s">
        <v>3324</v>
      </c>
    </row>
    <row r="1752" spans="1:13" ht="56">
      <c r="A1752" s="448">
        <v>1751</v>
      </c>
      <c r="B1752" s="448" t="s">
        <v>5171</v>
      </c>
      <c r="C1752" s="448" t="s">
        <v>3321</v>
      </c>
      <c r="D1752" s="448" t="s">
        <v>3901</v>
      </c>
      <c r="E1752" s="448">
        <v>150</v>
      </c>
      <c r="F1752" s="448" t="s">
        <v>64</v>
      </c>
      <c r="G1752" s="448" t="s">
        <v>5154</v>
      </c>
      <c r="H1752" s="449">
        <v>2535</v>
      </c>
      <c r="I1752" s="448" t="s">
        <v>107</v>
      </c>
      <c r="J1752" s="448" t="s">
        <v>48</v>
      </c>
      <c r="K1752" s="451">
        <v>46371</v>
      </c>
      <c r="L1752" s="448" t="s">
        <v>4186</v>
      </c>
      <c r="M1752" s="448" t="s">
        <v>3324</v>
      </c>
    </row>
    <row r="1753" spans="1:13" ht="56">
      <c r="A1753" s="448">
        <v>1752</v>
      </c>
      <c r="B1753" s="448" t="s">
        <v>5172</v>
      </c>
      <c r="C1753" s="448" t="s">
        <v>3321</v>
      </c>
      <c r="D1753" s="448" t="s">
        <v>3901</v>
      </c>
      <c r="E1753" s="448">
        <v>200</v>
      </c>
      <c r="F1753" s="448" t="s">
        <v>64</v>
      </c>
      <c r="G1753" s="448" t="s">
        <v>5154</v>
      </c>
      <c r="H1753" s="449">
        <v>3379.9999999999995</v>
      </c>
      <c r="I1753" s="448" t="s">
        <v>107</v>
      </c>
      <c r="J1753" s="448" t="s">
        <v>48</v>
      </c>
      <c r="K1753" s="451">
        <v>46371</v>
      </c>
      <c r="L1753" s="448" t="s">
        <v>4186</v>
      </c>
      <c r="M1753" s="448" t="s">
        <v>3324</v>
      </c>
    </row>
    <row r="1754" spans="1:13" ht="56">
      <c r="A1754" s="448">
        <v>1753</v>
      </c>
      <c r="B1754" s="448" t="s">
        <v>5173</v>
      </c>
      <c r="C1754" s="448" t="s">
        <v>3321</v>
      </c>
      <c r="D1754" s="448" t="s">
        <v>3901</v>
      </c>
      <c r="E1754" s="448">
        <v>30</v>
      </c>
      <c r="F1754" s="448" t="s">
        <v>64</v>
      </c>
      <c r="G1754" s="448" t="s">
        <v>5154</v>
      </c>
      <c r="H1754" s="449">
        <v>506.99999999999994</v>
      </c>
      <c r="I1754" s="448" t="s">
        <v>107</v>
      </c>
      <c r="J1754" s="448" t="s">
        <v>48</v>
      </c>
      <c r="K1754" s="451">
        <v>46371</v>
      </c>
      <c r="L1754" s="448" t="s">
        <v>4186</v>
      </c>
      <c r="M1754" s="448" t="s">
        <v>3324</v>
      </c>
    </row>
    <row r="1755" spans="1:13" ht="56">
      <c r="A1755" s="448">
        <v>1754</v>
      </c>
      <c r="B1755" s="448" t="s">
        <v>5174</v>
      </c>
      <c r="C1755" s="448" t="s">
        <v>3321</v>
      </c>
      <c r="D1755" s="448" t="s">
        <v>3901</v>
      </c>
      <c r="E1755" s="448">
        <v>150</v>
      </c>
      <c r="F1755" s="448" t="s">
        <v>64</v>
      </c>
      <c r="G1755" s="448" t="s">
        <v>5154</v>
      </c>
      <c r="H1755" s="449">
        <v>2535</v>
      </c>
      <c r="I1755" s="448" t="s">
        <v>107</v>
      </c>
      <c r="J1755" s="448" t="s">
        <v>48</v>
      </c>
      <c r="K1755" s="451">
        <v>46371</v>
      </c>
      <c r="L1755" s="448" t="s">
        <v>4186</v>
      </c>
      <c r="M1755" s="448" t="s">
        <v>3324</v>
      </c>
    </row>
    <row r="1756" spans="1:13" ht="56">
      <c r="A1756" s="448">
        <v>1755</v>
      </c>
      <c r="B1756" s="448" t="s">
        <v>5175</v>
      </c>
      <c r="C1756" s="448" t="s">
        <v>3321</v>
      </c>
      <c r="D1756" s="448" t="s">
        <v>3901</v>
      </c>
      <c r="E1756" s="448">
        <v>180</v>
      </c>
      <c r="F1756" s="448" t="s">
        <v>64</v>
      </c>
      <c r="G1756" s="448" t="s">
        <v>5154</v>
      </c>
      <c r="H1756" s="449">
        <v>3041.9999999999995</v>
      </c>
      <c r="I1756" s="448" t="s">
        <v>107</v>
      </c>
      <c r="J1756" s="448" t="s">
        <v>48</v>
      </c>
      <c r="K1756" s="451">
        <v>46371</v>
      </c>
      <c r="L1756" s="448" t="s">
        <v>4186</v>
      </c>
      <c r="M1756" s="448" t="s">
        <v>3324</v>
      </c>
    </row>
    <row r="1757" spans="1:13" ht="56">
      <c r="A1757" s="448">
        <v>1756</v>
      </c>
      <c r="B1757" s="448" t="s">
        <v>5176</v>
      </c>
      <c r="C1757" s="448" t="s">
        <v>3321</v>
      </c>
      <c r="D1757" s="448" t="s">
        <v>3901</v>
      </c>
      <c r="E1757" s="448">
        <v>15</v>
      </c>
      <c r="F1757" s="448" t="s">
        <v>64</v>
      </c>
      <c r="G1757" s="448" t="s">
        <v>5154</v>
      </c>
      <c r="H1757" s="449">
        <v>253.49999999999997</v>
      </c>
      <c r="I1757" s="448" t="s">
        <v>107</v>
      </c>
      <c r="J1757" s="448" t="s">
        <v>48</v>
      </c>
      <c r="K1757" s="451">
        <v>46371</v>
      </c>
      <c r="L1757" s="448" t="s">
        <v>4186</v>
      </c>
      <c r="M1757" s="448" t="s">
        <v>3324</v>
      </c>
    </row>
    <row r="1758" spans="1:13" ht="56">
      <c r="A1758" s="448">
        <v>1757</v>
      </c>
      <c r="B1758" s="448" t="s">
        <v>5177</v>
      </c>
      <c r="C1758" s="448" t="s">
        <v>3321</v>
      </c>
      <c r="D1758" s="448" t="s">
        <v>3901</v>
      </c>
      <c r="E1758" s="448">
        <v>350</v>
      </c>
      <c r="F1758" s="448" t="s">
        <v>64</v>
      </c>
      <c r="G1758" s="448" t="s">
        <v>5154</v>
      </c>
      <c r="H1758" s="449">
        <v>5914.9999999999991</v>
      </c>
      <c r="I1758" s="448" t="s">
        <v>107</v>
      </c>
      <c r="J1758" s="448" t="s">
        <v>48</v>
      </c>
      <c r="K1758" s="451">
        <v>46371</v>
      </c>
      <c r="L1758" s="448" t="s">
        <v>4186</v>
      </c>
      <c r="M1758" s="448" t="s">
        <v>3324</v>
      </c>
    </row>
    <row r="1759" spans="1:13" ht="56">
      <c r="A1759" s="448">
        <v>1758</v>
      </c>
      <c r="B1759" s="448" t="s">
        <v>5178</v>
      </c>
      <c r="C1759" s="448" t="s">
        <v>3321</v>
      </c>
      <c r="D1759" s="448" t="s">
        <v>3901</v>
      </c>
      <c r="E1759" s="448">
        <v>250</v>
      </c>
      <c r="F1759" s="448" t="s">
        <v>64</v>
      </c>
      <c r="G1759" s="448" t="s">
        <v>5154</v>
      </c>
      <c r="H1759" s="449">
        <v>4225</v>
      </c>
      <c r="I1759" s="448" t="s">
        <v>107</v>
      </c>
      <c r="J1759" s="448" t="s">
        <v>48</v>
      </c>
      <c r="K1759" s="451">
        <v>46371</v>
      </c>
      <c r="L1759" s="448" t="s">
        <v>4186</v>
      </c>
      <c r="M1759" s="448" t="s">
        <v>3324</v>
      </c>
    </row>
    <row r="1760" spans="1:13" ht="56">
      <c r="A1760" s="448">
        <v>1759</v>
      </c>
      <c r="B1760" s="448" t="s">
        <v>5179</v>
      </c>
      <c r="C1760" s="448" t="s">
        <v>3321</v>
      </c>
      <c r="D1760" s="448" t="s">
        <v>3901</v>
      </c>
      <c r="E1760" s="448">
        <v>600</v>
      </c>
      <c r="F1760" s="448" t="s">
        <v>64</v>
      </c>
      <c r="G1760" s="448" t="s">
        <v>5154</v>
      </c>
      <c r="H1760" s="449">
        <v>10140</v>
      </c>
      <c r="I1760" s="448" t="s">
        <v>107</v>
      </c>
      <c r="J1760" s="448" t="s">
        <v>48</v>
      </c>
      <c r="K1760" s="451">
        <v>46371</v>
      </c>
      <c r="L1760" s="448" t="s">
        <v>4186</v>
      </c>
      <c r="M1760" s="448" t="s">
        <v>3324</v>
      </c>
    </row>
    <row r="1761" spans="1:13" ht="56">
      <c r="A1761" s="448">
        <v>1760</v>
      </c>
      <c r="B1761" s="448" t="s">
        <v>5180</v>
      </c>
      <c r="C1761" s="448" t="s">
        <v>3321</v>
      </c>
      <c r="D1761" s="448" t="s">
        <v>3901</v>
      </c>
      <c r="E1761" s="448">
        <v>100</v>
      </c>
      <c r="F1761" s="448" t="s">
        <v>64</v>
      </c>
      <c r="G1761" s="448" t="s">
        <v>5154</v>
      </c>
      <c r="H1761" s="449">
        <v>1689.9999999999998</v>
      </c>
      <c r="I1761" s="448" t="s">
        <v>107</v>
      </c>
      <c r="J1761" s="448" t="s">
        <v>48</v>
      </c>
      <c r="K1761" s="451">
        <v>46371</v>
      </c>
      <c r="L1761" s="448" t="s">
        <v>4186</v>
      </c>
      <c r="M1761" s="448" t="s">
        <v>3324</v>
      </c>
    </row>
    <row r="1762" spans="1:13" ht="56">
      <c r="A1762" s="448">
        <v>1761</v>
      </c>
      <c r="B1762" s="448" t="s">
        <v>5181</v>
      </c>
      <c r="C1762" s="448" t="s">
        <v>3321</v>
      </c>
      <c r="D1762" s="448" t="s">
        <v>3901</v>
      </c>
      <c r="E1762" s="448">
        <v>100</v>
      </c>
      <c r="F1762" s="448" t="s">
        <v>64</v>
      </c>
      <c r="G1762" s="448" t="s">
        <v>5154</v>
      </c>
      <c r="H1762" s="449">
        <v>1689.9999999999998</v>
      </c>
      <c r="I1762" s="448" t="s">
        <v>107</v>
      </c>
      <c r="J1762" s="448" t="s">
        <v>48</v>
      </c>
      <c r="K1762" s="451">
        <v>46371</v>
      </c>
      <c r="L1762" s="448" t="s">
        <v>4186</v>
      </c>
      <c r="M1762" s="448" t="s">
        <v>3324</v>
      </c>
    </row>
    <row r="1763" spans="1:13" ht="56">
      <c r="A1763" s="448">
        <v>1762</v>
      </c>
      <c r="B1763" s="448" t="s">
        <v>5182</v>
      </c>
      <c r="C1763" s="448" t="s">
        <v>3321</v>
      </c>
      <c r="D1763" s="448" t="s">
        <v>3901</v>
      </c>
      <c r="E1763" s="448">
        <v>300</v>
      </c>
      <c r="F1763" s="448" t="s">
        <v>64</v>
      </c>
      <c r="G1763" s="448" t="s">
        <v>5154</v>
      </c>
      <c r="H1763" s="449">
        <v>5070</v>
      </c>
      <c r="I1763" s="448" t="s">
        <v>107</v>
      </c>
      <c r="J1763" s="448" t="s">
        <v>48</v>
      </c>
      <c r="K1763" s="451">
        <v>46371</v>
      </c>
      <c r="L1763" s="448" t="s">
        <v>4186</v>
      </c>
      <c r="M1763" s="448" t="s">
        <v>3324</v>
      </c>
    </row>
    <row r="1764" spans="1:13" ht="56">
      <c r="A1764" s="448">
        <v>1763</v>
      </c>
      <c r="B1764" s="448" t="s">
        <v>5183</v>
      </c>
      <c r="C1764" s="448" t="s">
        <v>3321</v>
      </c>
      <c r="D1764" s="448" t="s">
        <v>3901</v>
      </c>
      <c r="E1764" s="448">
        <v>20</v>
      </c>
      <c r="F1764" s="448" t="s">
        <v>64</v>
      </c>
      <c r="G1764" s="448" t="s">
        <v>5154</v>
      </c>
      <c r="H1764" s="449">
        <v>338</v>
      </c>
      <c r="I1764" s="448" t="s">
        <v>107</v>
      </c>
      <c r="J1764" s="448" t="s">
        <v>48</v>
      </c>
      <c r="K1764" s="451">
        <v>46371</v>
      </c>
      <c r="L1764" s="448" t="s">
        <v>4186</v>
      </c>
      <c r="M1764" s="448" t="s">
        <v>3324</v>
      </c>
    </row>
    <row r="1765" spans="1:13" ht="56">
      <c r="A1765" s="448">
        <v>1764</v>
      </c>
      <c r="B1765" s="448" t="s">
        <v>5184</v>
      </c>
      <c r="C1765" s="448" t="s">
        <v>3321</v>
      </c>
      <c r="D1765" s="448" t="s">
        <v>3901</v>
      </c>
      <c r="E1765" s="448">
        <v>35</v>
      </c>
      <c r="F1765" s="448" t="s">
        <v>64</v>
      </c>
      <c r="G1765" s="448" t="s">
        <v>5154</v>
      </c>
      <c r="H1765" s="449">
        <v>591.5</v>
      </c>
      <c r="I1765" s="448" t="s">
        <v>107</v>
      </c>
      <c r="J1765" s="448" t="s">
        <v>48</v>
      </c>
      <c r="K1765" s="451">
        <v>46371</v>
      </c>
      <c r="L1765" s="448" t="s">
        <v>4186</v>
      </c>
      <c r="M1765" s="448" t="s">
        <v>3324</v>
      </c>
    </row>
    <row r="1766" spans="1:13" ht="56">
      <c r="A1766" s="448">
        <v>1765</v>
      </c>
      <c r="B1766" s="448" t="s">
        <v>5185</v>
      </c>
      <c r="C1766" s="448" t="s">
        <v>3321</v>
      </c>
      <c r="D1766" s="448" t="s">
        <v>3901</v>
      </c>
      <c r="E1766" s="448">
        <v>35</v>
      </c>
      <c r="F1766" s="448" t="s">
        <v>64</v>
      </c>
      <c r="G1766" s="448" t="s">
        <v>5154</v>
      </c>
      <c r="H1766" s="449">
        <v>591.5</v>
      </c>
      <c r="I1766" s="448" t="s">
        <v>107</v>
      </c>
      <c r="J1766" s="448" t="s">
        <v>48</v>
      </c>
      <c r="K1766" s="451">
        <v>46371</v>
      </c>
      <c r="L1766" s="448" t="s">
        <v>4186</v>
      </c>
      <c r="M1766" s="448" t="s">
        <v>3324</v>
      </c>
    </row>
    <row r="1767" spans="1:13" ht="56">
      <c r="A1767" s="448">
        <v>1766</v>
      </c>
      <c r="B1767" s="448" t="s">
        <v>5186</v>
      </c>
      <c r="C1767" s="448" t="s">
        <v>3321</v>
      </c>
      <c r="D1767" s="448" t="s">
        <v>3901</v>
      </c>
      <c r="E1767" s="448">
        <v>40</v>
      </c>
      <c r="F1767" s="448" t="s">
        <v>64</v>
      </c>
      <c r="G1767" s="448" t="s">
        <v>5154</v>
      </c>
      <c r="H1767" s="449">
        <v>676</v>
      </c>
      <c r="I1767" s="448" t="s">
        <v>107</v>
      </c>
      <c r="J1767" s="448" t="s">
        <v>48</v>
      </c>
      <c r="K1767" s="451">
        <v>46371</v>
      </c>
      <c r="L1767" s="448" t="s">
        <v>4186</v>
      </c>
      <c r="M1767" s="448" t="s">
        <v>3324</v>
      </c>
    </row>
    <row r="1768" spans="1:13" ht="56">
      <c r="A1768" s="448">
        <v>1767</v>
      </c>
      <c r="B1768" s="448" t="s">
        <v>5187</v>
      </c>
      <c r="C1768" s="448" t="s">
        <v>3321</v>
      </c>
      <c r="D1768" s="448" t="s">
        <v>3901</v>
      </c>
      <c r="E1768" s="448">
        <v>15</v>
      </c>
      <c r="F1768" s="448" t="s">
        <v>64</v>
      </c>
      <c r="G1768" s="448" t="s">
        <v>5154</v>
      </c>
      <c r="H1768" s="449">
        <v>253.49999999999997</v>
      </c>
      <c r="I1768" s="448" t="s">
        <v>107</v>
      </c>
      <c r="J1768" s="448" t="s">
        <v>48</v>
      </c>
      <c r="K1768" s="451">
        <v>46371</v>
      </c>
      <c r="L1768" s="448" t="s">
        <v>4186</v>
      </c>
      <c r="M1768" s="448" t="s">
        <v>3324</v>
      </c>
    </row>
    <row r="1769" spans="1:13" ht="56">
      <c r="A1769" s="448">
        <v>1768</v>
      </c>
      <c r="B1769" s="448" t="s">
        <v>5188</v>
      </c>
      <c r="C1769" s="448" t="s">
        <v>3321</v>
      </c>
      <c r="D1769" s="448" t="s">
        <v>3901</v>
      </c>
      <c r="E1769" s="448">
        <v>45</v>
      </c>
      <c r="F1769" s="448" t="s">
        <v>64</v>
      </c>
      <c r="G1769" s="448" t="s">
        <v>5154</v>
      </c>
      <c r="H1769" s="449">
        <v>760.49999999999989</v>
      </c>
      <c r="I1769" s="448" t="s">
        <v>107</v>
      </c>
      <c r="J1769" s="448" t="s">
        <v>48</v>
      </c>
      <c r="K1769" s="451">
        <v>46371</v>
      </c>
      <c r="L1769" s="448" t="s">
        <v>4186</v>
      </c>
      <c r="M1769" s="448" t="s">
        <v>3324</v>
      </c>
    </row>
    <row r="1770" spans="1:13" ht="56">
      <c r="A1770" s="448">
        <v>1769</v>
      </c>
      <c r="B1770" s="448" t="s">
        <v>5189</v>
      </c>
      <c r="C1770" s="448" t="s">
        <v>3321</v>
      </c>
      <c r="D1770" s="448" t="s">
        <v>3901</v>
      </c>
      <c r="E1770" s="448">
        <v>200</v>
      </c>
      <c r="F1770" s="448" t="s">
        <v>64</v>
      </c>
      <c r="G1770" s="448" t="s">
        <v>5154</v>
      </c>
      <c r="H1770" s="449">
        <v>3379.9999999999995</v>
      </c>
      <c r="I1770" s="448" t="s">
        <v>107</v>
      </c>
      <c r="J1770" s="448" t="s">
        <v>48</v>
      </c>
      <c r="K1770" s="451">
        <v>46371</v>
      </c>
      <c r="L1770" s="448" t="s">
        <v>4186</v>
      </c>
      <c r="M1770" s="448" t="s">
        <v>3324</v>
      </c>
    </row>
    <row r="1771" spans="1:13" ht="56">
      <c r="A1771" s="448">
        <v>1770</v>
      </c>
      <c r="B1771" s="448" t="s">
        <v>5190</v>
      </c>
      <c r="C1771" s="448" t="s">
        <v>3321</v>
      </c>
      <c r="D1771" s="448" t="s">
        <v>3901</v>
      </c>
      <c r="E1771" s="448">
        <v>15</v>
      </c>
      <c r="F1771" s="448" t="s">
        <v>64</v>
      </c>
      <c r="G1771" s="448" t="s">
        <v>5154</v>
      </c>
      <c r="H1771" s="449">
        <v>253.49999999999997</v>
      </c>
      <c r="I1771" s="448" t="s">
        <v>107</v>
      </c>
      <c r="J1771" s="448" t="s">
        <v>48</v>
      </c>
      <c r="K1771" s="451">
        <v>46371</v>
      </c>
      <c r="L1771" s="448" t="s">
        <v>4186</v>
      </c>
      <c r="M1771" s="448" t="s">
        <v>3324</v>
      </c>
    </row>
    <row r="1772" spans="1:13" ht="56">
      <c r="A1772" s="448">
        <v>1771</v>
      </c>
      <c r="B1772" s="448" t="s">
        <v>5191</v>
      </c>
      <c r="C1772" s="448" t="s">
        <v>3321</v>
      </c>
      <c r="D1772" s="448" t="s">
        <v>3901</v>
      </c>
      <c r="E1772" s="448">
        <v>600</v>
      </c>
      <c r="F1772" s="448" t="s">
        <v>64</v>
      </c>
      <c r="G1772" s="448" t="s">
        <v>5154</v>
      </c>
      <c r="H1772" s="449">
        <v>10140</v>
      </c>
      <c r="I1772" s="448" t="s">
        <v>107</v>
      </c>
      <c r="J1772" s="448" t="s">
        <v>48</v>
      </c>
      <c r="K1772" s="451">
        <v>46371</v>
      </c>
      <c r="L1772" s="448" t="s">
        <v>4186</v>
      </c>
      <c r="M1772" s="448" t="s">
        <v>3324</v>
      </c>
    </row>
    <row r="1773" spans="1:13" ht="56">
      <c r="A1773" s="448">
        <v>1772</v>
      </c>
      <c r="B1773" s="448" t="s">
        <v>5192</v>
      </c>
      <c r="C1773" s="448" t="s">
        <v>3321</v>
      </c>
      <c r="D1773" s="448" t="s">
        <v>3901</v>
      </c>
      <c r="E1773" s="448">
        <v>100</v>
      </c>
      <c r="F1773" s="448" t="s">
        <v>64</v>
      </c>
      <c r="G1773" s="448" t="s">
        <v>5154</v>
      </c>
      <c r="H1773" s="449">
        <v>1689.9999999999998</v>
      </c>
      <c r="I1773" s="448" t="s">
        <v>107</v>
      </c>
      <c r="J1773" s="448" t="s">
        <v>48</v>
      </c>
      <c r="K1773" s="451">
        <v>46371</v>
      </c>
      <c r="L1773" s="448" t="s">
        <v>4186</v>
      </c>
      <c r="M1773" s="448" t="s">
        <v>3324</v>
      </c>
    </row>
    <row r="1774" spans="1:13" ht="56">
      <c r="A1774" s="448">
        <v>1773</v>
      </c>
      <c r="B1774" s="448" t="s">
        <v>5193</v>
      </c>
      <c r="C1774" s="448" t="s">
        <v>3321</v>
      </c>
      <c r="D1774" s="448" t="s">
        <v>3901</v>
      </c>
      <c r="E1774" s="448">
        <v>40</v>
      </c>
      <c r="F1774" s="448" t="s">
        <v>64</v>
      </c>
      <c r="G1774" s="448" t="s">
        <v>5154</v>
      </c>
      <c r="H1774" s="449">
        <v>676</v>
      </c>
      <c r="I1774" s="448" t="s">
        <v>107</v>
      </c>
      <c r="J1774" s="448" t="s">
        <v>48</v>
      </c>
      <c r="K1774" s="451">
        <v>46371</v>
      </c>
      <c r="L1774" s="448" t="s">
        <v>4186</v>
      </c>
      <c r="M1774" s="448" t="s">
        <v>3324</v>
      </c>
    </row>
    <row r="1775" spans="1:13" ht="56">
      <c r="A1775" s="448">
        <v>1774</v>
      </c>
      <c r="B1775" s="448" t="s">
        <v>5194</v>
      </c>
      <c r="C1775" s="448" t="s">
        <v>3321</v>
      </c>
      <c r="D1775" s="448" t="s">
        <v>3901</v>
      </c>
      <c r="E1775" s="448">
        <v>180</v>
      </c>
      <c r="F1775" s="448" t="s">
        <v>64</v>
      </c>
      <c r="G1775" s="448" t="s">
        <v>5154</v>
      </c>
      <c r="H1775" s="449">
        <v>3041.9999999999995</v>
      </c>
      <c r="I1775" s="448" t="s">
        <v>107</v>
      </c>
      <c r="J1775" s="448" t="s">
        <v>48</v>
      </c>
      <c r="K1775" s="451">
        <v>46371</v>
      </c>
      <c r="L1775" s="448" t="s">
        <v>4186</v>
      </c>
      <c r="M1775" s="448" t="s">
        <v>3324</v>
      </c>
    </row>
    <row r="1776" spans="1:13" ht="56">
      <c r="A1776" s="448">
        <v>1775</v>
      </c>
      <c r="B1776" s="448" t="s">
        <v>5195</v>
      </c>
      <c r="C1776" s="448" t="s">
        <v>3321</v>
      </c>
      <c r="D1776" s="448" t="s">
        <v>3901</v>
      </c>
      <c r="E1776" s="448">
        <v>50</v>
      </c>
      <c r="F1776" s="448" t="s">
        <v>64</v>
      </c>
      <c r="G1776" s="448" t="s">
        <v>5154</v>
      </c>
      <c r="H1776" s="449">
        <v>844.99999999999989</v>
      </c>
      <c r="I1776" s="448" t="s">
        <v>107</v>
      </c>
      <c r="J1776" s="448" t="s">
        <v>48</v>
      </c>
      <c r="K1776" s="451">
        <v>46371</v>
      </c>
      <c r="L1776" s="448" t="s">
        <v>4186</v>
      </c>
      <c r="M1776" s="448" t="s">
        <v>3324</v>
      </c>
    </row>
    <row r="1777" spans="1:13" ht="56">
      <c r="A1777" s="448">
        <v>1776</v>
      </c>
      <c r="B1777" s="448" t="s">
        <v>5196</v>
      </c>
      <c r="C1777" s="448" t="s">
        <v>3321</v>
      </c>
      <c r="D1777" s="448" t="s">
        <v>3901</v>
      </c>
      <c r="E1777" s="448">
        <v>10</v>
      </c>
      <c r="F1777" s="448" t="s">
        <v>64</v>
      </c>
      <c r="G1777" s="448" t="s">
        <v>5154</v>
      </c>
      <c r="H1777" s="449">
        <v>169</v>
      </c>
      <c r="I1777" s="448" t="s">
        <v>107</v>
      </c>
      <c r="J1777" s="448" t="s">
        <v>48</v>
      </c>
      <c r="K1777" s="451">
        <v>46371</v>
      </c>
      <c r="L1777" s="448" t="s">
        <v>4186</v>
      </c>
      <c r="M1777" s="448" t="s">
        <v>3324</v>
      </c>
    </row>
    <row r="1778" spans="1:13" ht="56">
      <c r="A1778" s="448">
        <v>1777</v>
      </c>
      <c r="B1778" s="448" t="s">
        <v>5197</v>
      </c>
      <c r="C1778" s="448" t="s">
        <v>3321</v>
      </c>
      <c r="D1778" s="448" t="s">
        <v>3901</v>
      </c>
      <c r="E1778" s="448">
        <v>50</v>
      </c>
      <c r="F1778" s="448" t="s">
        <v>64</v>
      </c>
      <c r="G1778" s="448" t="s">
        <v>5154</v>
      </c>
      <c r="H1778" s="449">
        <v>844.99999999999989</v>
      </c>
      <c r="I1778" s="448" t="s">
        <v>107</v>
      </c>
      <c r="J1778" s="448" t="s">
        <v>48</v>
      </c>
      <c r="K1778" s="451">
        <v>46371</v>
      </c>
      <c r="L1778" s="448" t="s">
        <v>4186</v>
      </c>
      <c r="M1778" s="448" t="s">
        <v>3324</v>
      </c>
    </row>
    <row r="1779" spans="1:13" ht="56">
      <c r="A1779" s="448">
        <v>1778</v>
      </c>
      <c r="B1779" s="448" t="s">
        <v>5198</v>
      </c>
      <c r="C1779" s="448" t="s">
        <v>3321</v>
      </c>
      <c r="D1779" s="448" t="s">
        <v>3901</v>
      </c>
      <c r="E1779" s="448">
        <v>15</v>
      </c>
      <c r="F1779" s="448" t="s">
        <v>64</v>
      </c>
      <c r="G1779" s="448" t="s">
        <v>5154</v>
      </c>
      <c r="H1779" s="449">
        <v>253.49999999999997</v>
      </c>
      <c r="I1779" s="448" t="s">
        <v>107</v>
      </c>
      <c r="J1779" s="448" t="s">
        <v>48</v>
      </c>
      <c r="K1779" s="451">
        <v>46371</v>
      </c>
      <c r="L1779" s="448" t="s">
        <v>4186</v>
      </c>
      <c r="M1779" s="448" t="s">
        <v>3324</v>
      </c>
    </row>
    <row r="1780" spans="1:13" ht="56">
      <c r="A1780" s="448">
        <v>1779</v>
      </c>
      <c r="B1780" s="448" t="s">
        <v>5199</v>
      </c>
      <c r="C1780" s="448" t="s">
        <v>3321</v>
      </c>
      <c r="D1780" s="448" t="s">
        <v>3901</v>
      </c>
      <c r="E1780" s="448">
        <v>250</v>
      </c>
      <c r="F1780" s="448" t="s">
        <v>64</v>
      </c>
      <c r="G1780" s="448" t="s">
        <v>5154</v>
      </c>
      <c r="H1780" s="449">
        <v>4225</v>
      </c>
      <c r="I1780" s="448" t="s">
        <v>107</v>
      </c>
      <c r="J1780" s="448" t="s">
        <v>48</v>
      </c>
      <c r="K1780" s="451">
        <v>46371</v>
      </c>
      <c r="L1780" s="448" t="s">
        <v>4186</v>
      </c>
      <c r="M1780" s="448" t="s">
        <v>3324</v>
      </c>
    </row>
    <row r="1781" spans="1:13" ht="56">
      <c r="A1781" s="448">
        <v>1780</v>
      </c>
      <c r="B1781" s="448" t="s">
        <v>5200</v>
      </c>
      <c r="C1781" s="448" t="s">
        <v>3321</v>
      </c>
      <c r="D1781" s="448" t="s">
        <v>3901</v>
      </c>
      <c r="E1781" s="448">
        <v>100</v>
      </c>
      <c r="F1781" s="448" t="s">
        <v>64</v>
      </c>
      <c r="G1781" s="448" t="s">
        <v>5154</v>
      </c>
      <c r="H1781" s="449">
        <v>1689.9999999999998</v>
      </c>
      <c r="I1781" s="448" t="s">
        <v>107</v>
      </c>
      <c r="J1781" s="448" t="s">
        <v>48</v>
      </c>
      <c r="K1781" s="451">
        <v>46371</v>
      </c>
      <c r="L1781" s="448" t="s">
        <v>4186</v>
      </c>
      <c r="M1781" s="448" t="s">
        <v>3324</v>
      </c>
    </row>
    <row r="1782" spans="1:13" ht="56">
      <c r="A1782" s="448">
        <v>1781</v>
      </c>
      <c r="B1782" s="448" t="s">
        <v>5201</v>
      </c>
      <c r="C1782" s="448" t="s">
        <v>3321</v>
      </c>
      <c r="D1782" s="448" t="s">
        <v>3901</v>
      </c>
      <c r="E1782" s="448">
        <v>80</v>
      </c>
      <c r="F1782" s="448" t="s">
        <v>64</v>
      </c>
      <c r="G1782" s="448" t="s">
        <v>5154</v>
      </c>
      <c r="H1782" s="449">
        <v>1352</v>
      </c>
      <c r="I1782" s="448" t="s">
        <v>107</v>
      </c>
      <c r="J1782" s="448" t="s">
        <v>48</v>
      </c>
      <c r="K1782" s="451">
        <v>46371</v>
      </c>
      <c r="L1782" s="448" t="s">
        <v>4186</v>
      </c>
      <c r="M1782" s="448" t="s">
        <v>3324</v>
      </c>
    </row>
    <row r="1783" spans="1:13" ht="56">
      <c r="A1783" s="448">
        <v>1782</v>
      </c>
      <c r="B1783" s="448" t="s">
        <v>5202</v>
      </c>
      <c r="C1783" s="448" t="s">
        <v>3321</v>
      </c>
      <c r="D1783" s="448" t="s">
        <v>3901</v>
      </c>
      <c r="E1783" s="448">
        <v>10</v>
      </c>
      <c r="F1783" s="448" t="s">
        <v>64</v>
      </c>
      <c r="G1783" s="448" t="s">
        <v>5154</v>
      </c>
      <c r="H1783" s="449">
        <v>169</v>
      </c>
      <c r="I1783" s="448" t="s">
        <v>107</v>
      </c>
      <c r="J1783" s="448" t="s">
        <v>48</v>
      </c>
      <c r="K1783" s="451">
        <v>46371</v>
      </c>
      <c r="L1783" s="448" t="s">
        <v>4186</v>
      </c>
      <c r="M1783" s="448" t="s">
        <v>3324</v>
      </c>
    </row>
    <row r="1784" spans="1:13" ht="56">
      <c r="A1784" s="448">
        <v>1783</v>
      </c>
      <c r="B1784" s="448" t="s">
        <v>5203</v>
      </c>
      <c r="C1784" s="448" t="s">
        <v>3321</v>
      </c>
      <c r="D1784" s="448" t="s">
        <v>3901</v>
      </c>
      <c r="E1784" s="448">
        <v>50</v>
      </c>
      <c r="F1784" s="448" t="s">
        <v>64</v>
      </c>
      <c r="G1784" s="448" t="s">
        <v>5154</v>
      </c>
      <c r="H1784" s="449">
        <v>844.99999999999989</v>
      </c>
      <c r="I1784" s="448" t="s">
        <v>107</v>
      </c>
      <c r="J1784" s="448" t="s">
        <v>48</v>
      </c>
      <c r="K1784" s="451">
        <v>46371</v>
      </c>
      <c r="L1784" s="448" t="s">
        <v>4186</v>
      </c>
      <c r="M1784" s="448" t="s">
        <v>3324</v>
      </c>
    </row>
    <row r="1785" spans="1:13" ht="56">
      <c r="A1785" s="448">
        <v>1784</v>
      </c>
      <c r="B1785" s="448" t="s">
        <v>5204</v>
      </c>
      <c r="C1785" s="448" t="s">
        <v>3321</v>
      </c>
      <c r="D1785" s="448" t="s">
        <v>3901</v>
      </c>
      <c r="E1785" s="448">
        <v>300</v>
      </c>
      <c r="F1785" s="448" t="s">
        <v>64</v>
      </c>
      <c r="G1785" s="448" t="s">
        <v>5154</v>
      </c>
      <c r="H1785" s="449">
        <v>5070</v>
      </c>
      <c r="I1785" s="448" t="s">
        <v>107</v>
      </c>
      <c r="J1785" s="448" t="s">
        <v>48</v>
      </c>
      <c r="K1785" s="451">
        <v>46371</v>
      </c>
      <c r="L1785" s="448" t="s">
        <v>4186</v>
      </c>
      <c r="M1785" s="448" t="s">
        <v>3324</v>
      </c>
    </row>
    <row r="1786" spans="1:13" ht="56">
      <c r="A1786" s="448">
        <v>1785</v>
      </c>
      <c r="B1786" s="448" t="s">
        <v>5205</v>
      </c>
      <c r="C1786" s="448" t="s">
        <v>3321</v>
      </c>
      <c r="D1786" s="448" t="s">
        <v>3901</v>
      </c>
      <c r="E1786" s="448">
        <v>15</v>
      </c>
      <c r="F1786" s="448" t="s">
        <v>64</v>
      </c>
      <c r="G1786" s="448" t="s">
        <v>5154</v>
      </c>
      <c r="H1786" s="449">
        <v>253.49999999999997</v>
      </c>
      <c r="I1786" s="448" t="s">
        <v>107</v>
      </c>
      <c r="J1786" s="448" t="s">
        <v>48</v>
      </c>
      <c r="K1786" s="451">
        <v>46371</v>
      </c>
      <c r="L1786" s="448" t="s">
        <v>4186</v>
      </c>
      <c r="M1786" s="448" t="s">
        <v>3324</v>
      </c>
    </row>
    <row r="1787" spans="1:13" ht="56">
      <c r="A1787" s="448">
        <v>1786</v>
      </c>
      <c r="B1787" s="448" t="s">
        <v>5206</v>
      </c>
      <c r="C1787" s="448" t="s">
        <v>3321</v>
      </c>
      <c r="D1787" s="448" t="s">
        <v>3901</v>
      </c>
      <c r="E1787" s="448">
        <v>15</v>
      </c>
      <c r="F1787" s="448" t="s">
        <v>64</v>
      </c>
      <c r="G1787" s="448" t="s">
        <v>5154</v>
      </c>
      <c r="H1787" s="449">
        <v>253.49999999999997</v>
      </c>
      <c r="I1787" s="448" t="s">
        <v>107</v>
      </c>
      <c r="J1787" s="448" t="s">
        <v>48</v>
      </c>
      <c r="K1787" s="451">
        <v>46371</v>
      </c>
      <c r="L1787" s="448" t="s">
        <v>4186</v>
      </c>
      <c r="M1787" s="448" t="s">
        <v>3324</v>
      </c>
    </row>
    <row r="1788" spans="1:13" ht="56">
      <c r="A1788" s="448">
        <v>1787</v>
      </c>
      <c r="B1788" s="448" t="s">
        <v>5207</v>
      </c>
      <c r="C1788" s="448" t="s">
        <v>3321</v>
      </c>
      <c r="D1788" s="448" t="s">
        <v>3901</v>
      </c>
      <c r="E1788" s="448">
        <v>50</v>
      </c>
      <c r="F1788" s="448" t="s">
        <v>64</v>
      </c>
      <c r="G1788" s="448" t="s">
        <v>5154</v>
      </c>
      <c r="H1788" s="449">
        <v>844.99999999999989</v>
      </c>
      <c r="I1788" s="448" t="s">
        <v>107</v>
      </c>
      <c r="J1788" s="448" t="s">
        <v>48</v>
      </c>
      <c r="K1788" s="451">
        <v>46371</v>
      </c>
      <c r="L1788" s="448" t="s">
        <v>4186</v>
      </c>
      <c r="M1788" s="448" t="s">
        <v>3324</v>
      </c>
    </row>
    <row r="1789" spans="1:13" ht="56">
      <c r="A1789" s="448">
        <v>1788</v>
      </c>
      <c r="B1789" s="448" t="s">
        <v>5208</v>
      </c>
      <c r="C1789" s="448" t="s">
        <v>3321</v>
      </c>
      <c r="D1789" s="448" t="s">
        <v>3901</v>
      </c>
      <c r="E1789" s="448">
        <v>1500</v>
      </c>
      <c r="F1789" s="448" t="s">
        <v>64</v>
      </c>
      <c r="G1789" s="448" t="s">
        <v>5154</v>
      </c>
      <c r="H1789" s="449">
        <v>25349.999999999996</v>
      </c>
      <c r="I1789" s="448" t="s">
        <v>107</v>
      </c>
      <c r="J1789" s="448" t="s">
        <v>48</v>
      </c>
      <c r="K1789" s="451">
        <v>46371</v>
      </c>
      <c r="L1789" s="448" t="s">
        <v>4186</v>
      </c>
      <c r="M1789" s="448" t="s">
        <v>3324</v>
      </c>
    </row>
    <row r="1790" spans="1:13" ht="56">
      <c r="A1790" s="448">
        <v>1789</v>
      </c>
      <c r="B1790" s="448" t="s">
        <v>5209</v>
      </c>
      <c r="C1790" s="448" t="s">
        <v>3321</v>
      </c>
      <c r="D1790" s="448" t="s">
        <v>3901</v>
      </c>
      <c r="E1790" s="448">
        <v>10</v>
      </c>
      <c r="F1790" s="448" t="s">
        <v>64</v>
      </c>
      <c r="G1790" s="448" t="s">
        <v>5154</v>
      </c>
      <c r="H1790" s="449">
        <v>169</v>
      </c>
      <c r="I1790" s="448" t="s">
        <v>107</v>
      </c>
      <c r="J1790" s="448" t="s">
        <v>48</v>
      </c>
      <c r="K1790" s="451">
        <v>46371</v>
      </c>
      <c r="L1790" s="448" t="s">
        <v>4186</v>
      </c>
      <c r="M1790" s="448" t="s">
        <v>3324</v>
      </c>
    </row>
    <row r="1791" spans="1:13" ht="56">
      <c r="A1791" s="448">
        <v>1790</v>
      </c>
      <c r="B1791" s="448" t="s">
        <v>5210</v>
      </c>
      <c r="C1791" s="448" t="s">
        <v>3321</v>
      </c>
      <c r="D1791" s="448" t="s">
        <v>3901</v>
      </c>
      <c r="E1791" s="448">
        <v>300</v>
      </c>
      <c r="F1791" s="448" t="s">
        <v>64</v>
      </c>
      <c r="G1791" s="448" t="s">
        <v>5154</v>
      </c>
      <c r="H1791" s="449">
        <v>5070</v>
      </c>
      <c r="I1791" s="448" t="s">
        <v>107</v>
      </c>
      <c r="J1791" s="448" t="s">
        <v>48</v>
      </c>
      <c r="K1791" s="451">
        <v>46371</v>
      </c>
      <c r="L1791" s="448" t="s">
        <v>4186</v>
      </c>
      <c r="M1791" s="448" t="s">
        <v>3324</v>
      </c>
    </row>
    <row r="1792" spans="1:13" ht="56">
      <c r="A1792" s="448">
        <v>1791</v>
      </c>
      <c r="B1792" s="448" t="s">
        <v>5211</v>
      </c>
      <c r="C1792" s="448" t="s">
        <v>3321</v>
      </c>
      <c r="D1792" s="448" t="s">
        <v>3901</v>
      </c>
      <c r="E1792" s="448">
        <v>10</v>
      </c>
      <c r="F1792" s="448" t="s">
        <v>64</v>
      </c>
      <c r="G1792" s="448" t="s">
        <v>5154</v>
      </c>
      <c r="H1792" s="449">
        <v>169</v>
      </c>
      <c r="I1792" s="448" t="s">
        <v>107</v>
      </c>
      <c r="J1792" s="448" t="s">
        <v>48</v>
      </c>
      <c r="K1792" s="451">
        <v>46371</v>
      </c>
      <c r="L1792" s="448" t="s">
        <v>4186</v>
      </c>
      <c r="M1792" s="448" t="s">
        <v>3324</v>
      </c>
    </row>
    <row r="1793" spans="1:13" ht="56">
      <c r="A1793" s="448">
        <v>1792</v>
      </c>
      <c r="B1793" s="448" t="s">
        <v>5212</v>
      </c>
      <c r="C1793" s="448" t="s">
        <v>3321</v>
      </c>
      <c r="D1793" s="448" t="s">
        <v>3901</v>
      </c>
      <c r="E1793" s="448">
        <v>10</v>
      </c>
      <c r="F1793" s="448" t="s">
        <v>64</v>
      </c>
      <c r="G1793" s="448" t="s">
        <v>5154</v>
      </c>
      <c r="H1793" s="449">
        <v>169</v>
      </c>
      <c r="I1793" s="448" t="s">
        <v>107</v>
      </c>
      <c r="J1793" s="448" t="s">
        <v>48</v>
      </c>
      <c r="K1793" s="451">
        <v>46371</v>
      </c>
      <c r="L1793" s="448" t="s">
        <v>4186</v>
      </c>
      <c r="M1793" s="448" t="s">
        <v>3324</v>
      </c>
    </row>
    <row r="1794" spans="1:13" ht="56">
      <c r="A1794" s="448">
        <v>1793</v>
      </c>
      <c r="B1794" s="448" t="s">
        <v>5213</v>
      </c>
      <c r="C1794" s="448" t="s">
        <v>3321</v>
      </c>
      <c r="D1794" s="448" t="s">
        <v>3901</v>
      </c>
      <c r="E1794" s="448">
        <v>20</v>
      </c>
      <c r="F1794" s="448" t="s">
        <v>64</v>
      </c>
      <c r="G1794" s="448" t="s">
        <v>5154</v>
      </c>
      <c r="H1794" s="449">
        <v>338</v>
      </c>
      <c r="I1794" s="448" t="s">
        <v>107</v>
      </c>
      <c r="J1794" s="448" t="s">
        <v>48</v>
      </c>
      <c r="K1794" s="451">
        <v>46371</v>
      </c>
      <c r="L1794" s="448" t="s">
        <v>4186</v>
      </c>
      <c r="M1794" s="448" t="s">
        <v>3324</v>
      </c>
    </row>
    <row r="1795" spans="1:13" ht="56">
      <c r="A1795" s="448">
        <v>1794</v>
      </c>
      <c r="B1795" s="448" t="s">
        <v>5214</v>
      </c>
      <c r="C1795" s="448" t="s">
        <v>3321</v>
      </c>
      <c r="D1795" s="448" t="s">
        <v>3901</v>
      </c>
      <c r="E1795" s="448">
        <v>10</v>
      </c>
      <c r="F1795" s="448" t="s">
        <v>64</v>
      </c>
      <c r="G1795" s="448" t="s">
        <v>5154</v>
      </c>
      <c r="H1795" s="449">
        <v>169</v>
      </c>
      <c r="I1795" s="448" t="s">
        <v>107</v>
      </c>
      <c r="J1795" s="448" t="s">
        <v>48</v>
      </c>
      <c r="K1795" s="451">
        <v>46371</v>
      </c>
      <c r="L1795" s="448" t="s">
        <v>4186</v>
      </c>
      <c r="M1795" s="448" t="s">
        <v>3324</v>
      </c>
    </row>
    <row r="1796" spans="1:13" ht="56">
      <c r="A1796" s="448">
        <v>1795</v>
      </c>
      <c r="B1796" s="448" t="s">
        <v>5215</v>
      </c>
      <c r="C1796" s="448" t="s">
        <v>3321</v>
      </c>
      <c r="D1796" s="448" t="s">
        <v>3901</v>
      </c>
      <c r="E1796" s="448">
        <v>10</v>
      </c>
      <c r="F1796" s="448" t="s">
        <v>64</v>
      </c>
      <c r="G1796" s="448" t="s">
        <v>5154</v>
      </c>
      <c r="H1796" s="449">
        <v>169</v>
      </c>
      <c r="I1796" s="448" t="s">
        <v>107</v>
      </c>
      <c r="J1796" s="448" t="s">
        <v>48</v>
      </c>
      <c r="K1796" s="451">
        <v>46371</v>
      </c>
      <c r="L1796" s="448" t="s">
        <v>4186</v>
      </c>
      <c r="M1796" s="448" t="s">
        <v>3324</v>
      </c>
    </row>
    <row r="1797" spans="1:13" ht="56">
      <c r="A1797" s="448">
        <v>1796</v>
      </c>
      <c r="B1797" s="448" t="s">
        <v>5216</v>
      </c>
      <c r="C1797" s="448" t="s">
        <v>3321</v>
      </c>
      <c r="D1797" s="448" t="s">
        <v>3901</v>
      </c>
      <c r="E1797" s="448">
        <v>10</v>
      </c>
      <c r="F1797" s="448" t="s">
        <v>64</v>
      </c>
      <c r="G1797" s="448" t="s">
        <v>5154</v>
      </c>
      <c r="H1797" s="449">
        <v>169</v>
      </c>
      <c r="I1797" s="448" t="s">
        <v>107</v>
      </c>
      <c r="J1797" s="448" t="s">
        <v>48</v>
      </c>
      <c r="K1797" s="451">
        <v>46371</v>
      </c>
      <c r="L1797" s="448" t="s">
        <v>4186</v>
      </c>
      <c r="M1797" s="448" t="s">
        <v>3324</v>
      </c>
    </row>
    <row r="1798" spans="1:13" ht="56">
      <c r="A1798" s="448">
        <v>1797</v>
      </c>
      <c r="B1798" s="448" t="s">
        <v>5217</v>
      </c>
      <c r="C1798" s="448" t="s">
        <v>3321</v>
      </c>
      <c r="D1798" s="448" t="s">
        <v>3901</v>
      </c>
      <c r="E1798" s="448">
        <v>100</v>
      </c>
      <c r="F1798" s="448" t="s">
        <v>64</v>
      </c>
      <c r="G1798" s="448" t="s">
        <v>5154</v>
      </c>
      <c r="H1798" s="449">
        <v>1689.9999999999998</v>
      </c>
      <c r="I1798" s="448" t="s">
        <v>107</v>
      </c>
      <c r="J1798" s="448" t="s">
        <v>48</v>
      </c>
      <c r="K1798" s="451">
        <v>46371</v>
      </c>
      <c r="L1798" s="448" t="s">
        <v>4186</v>
      </c>
      <c r="M1798" s="448" t="s">
        <v>3324</v>
      </c>
    </row>
    <row r="1799" spans="1:13" ht="56">
      <c r="A1799" s="448">
        <v>1798</v>
      </c>
      <c r="B1799" s="448" t="s">
        <v>5218</v>
      </c>
      <c r="C1799" s="448" t="s">
        <v>3321</v>
      </c>
      <c r="D1799" s="448" t="s">
        <v>3901</v>
      </c>
      <c r="E1799" s="448">
        <v>20</v>
      </c>
      <c r="F1799" s="448" t="s">
        <v>64</v>
      </c>
      <c r="G1799" s="448" t="s">
        <v>5154</v>
      </c>
      <c r="H1799" s="449">
        <v>338</v>
      </c>
      <c r="I1799" s="448" t="s">
        <v>107</v>
      </c>
      <c r="J1799" s="448" t="s">
        <v>48</v>
      </c>
      <c r="K1799" s="451">
        <v>46371</v>
      </c>
      <c r="L1799" s="448" t="s">
        <v>4186</v>
      </c>
      <c r="M1799" s="448" t="s">
        <v>3324</v>
      </c>
    </row>
    <row r="1800" spans="1:13" ht="42">
      <c r="A1800" s="448">
        <v>1799</v>
      </c>
      <c r="B1800" s="448" t="s">
        <v>5219</v>
      </c>
      <c r="C1800" s="448" t="s">
        <v>3321</v>
      </c>
      <c r="D1800" s="448" t="s">
        <v>3459</v>
      </c>
      <c r="E1800" s="448">
        <v>348</v>
      </c>
      <c r="F1800" s="448" t="s">
        <v>64</v>
      </c>
      <c r="G1800" s="448" t="s">
        <v>5220</v>
      </c>
      <c r="H1800" s="449">
        <v>16008</v>
      </c>
      <c r="I1800" s="448" t="s">
        <v>143</v>
      </c>
      <c r="J1800" s="448" t="s">
        <v>172</v>
      </c>
      <c r="K1800" s="451">
        <v>46375</v>
      </c>
      <c r="L1800" s="448" t="s">
        <v>5221</v>
      </c>
      <c r="M1800" s="448" t="s">
        <v>3324</v>
      </c>
    </row>
    <row r="1801" spans="1:13" ht="42">
      <c r="A1801" s="448">
        <v>1800</v>
      </c>
      <c r="B1801" s="448" t="s">
        <v>5222</v>
      </c>
      <c r="C1801" s="448" t="s">
        <v>1724</v>
      </c>
      <c r="D1801" s="448" t="s">
        <v>5223</v>
      </c>
      <c r="E1801" s="448">
        <v>500</v>
      </c>
      <c r="F1801" s="448" t="s">
        <v>3474</v>
      </c>
      <c r="G1801" s="448" t="s">
        <v>5224</v>
      </c>
      <c r="H1801" s="449">
        <v>3030</v>
      </c>
      <c r="I1801" s="448" t="s">
        <v>143</v>
      </c>
      <c r="J1801" s="448" t="s">
        <v>48</v>
      </c>
      <c r="K1801" s="451">
        <v>46375</v>
      </c>
      <c r="L1801" s="448" t="s">
        <v>5225</v>
      </c>
      <c r="M1801" s="448" t="s">
        <v>3324</v>
      </c>
    </row>
    <row r="1802" spans="1:13" ht="42">
      <c r="A1802" s="448">
        <v>1801</v>
      </c>
      <c r="B1802" s="448" t="s">
        <v>5226</v>
      </c>
      <c r="C1802" s="448" t="s">
        <v>1724</v>
      </c>
      <c r="D1802" s="448" t="s">
        <v>5223</v>
      </c>
      <c r="E1802" s="448">
        <v>80000</v>
      </c>
      <c r="F1802" s="448" t="s">
        <v>3474</v>
      </c>
      <c r="G1802" s="448" t="s">
        <v>5224</v>
      </c>
      <c r="H1802" s="449">
        <v>490400</v>
      </c>
      <c r="I1802" s="448" t="s">
        <v>143</v>
      </c>
      <c r="J1802" s="448" t="s">
        <v>48</v>
      </c>
      <c r="K1802" s="451">
        <v>46375</v>
      </c>
      <c r="L1802" s="448" t="s">
        <v>5225</v>
      </c>
      <c r="M1802" s="448" t="s">
        <v>3324</v>
      </c>
    </row>
    <row r="1803" spans="1:13" ht="42">
      <c r="A1803" s="448">
        <v>1802</v>
      </c>
      <c r="B1803" s="448" t="s">
        <v>5227</v>
      </c>
      <c r="C1803" s="448" t="s">
        <v>1724</v>
      </c>
      <c r="D1803" s="448" t="s">
        <v>5223</v>
      </c>
      <c r="E1803" s="448">
        <v>100000</v>
      </c>
      <c r="F1803" s="448" t="s">
        <v>3474</v>
      </c>
      <c r="G1803" s="448" t="s">
        <v>5224</v>
      </c>
      <c r="H1803" s="449">
        <v>619000</v>
      </c>
      <c r="I1803" s="448" t="s">
        <v>143</v>
      </c>
      <c r="J1803" s="448" t="s">
        <v>48</v>
      </c>
      <c r="K1803" s="451">
        <v>46375</v>
      </c>
      <c r="L1803" s="448" t="s">
        <v>5225</v>
      </c>
      <c r="M1803" s="448" t="s">
        <v>3324</v>
      </c>
    </row>
    <row r="1804" spans="1:13" ht="322">
      <c r="A1804" s="448">
        <v>1803</v>
      </c>
      <c r="B1804" s="448" t="s">
        <v>5228</v>
      </c>
      <c r="C1804" s="448" t="s">
        <v>3452</v>
      </c>
      <c r="D1804" s="448" t="s">
        <v>5229</v>
      </c>
      <c r="E1804" s="448">
        <v>12</v>
      </c>
      <c r="F1804" s="448" t="s">
        <v>153</v>
      </c>
      <c r="G1804" s="448" t="s">
        <v>5230</v>
      </c>
      <c r="H1804" s="449">
        <f>9350.64</f>
        <v>9350.64</v>
      </c>
      <c r="I1804" s="448" t="s">
        <v>143</v>
      </c>
      <c r="J1804" s="448" t="s">
        <v>172</v>
      </c>
      <c r="K1804" s="451">
        <v>46376</v>
      </c>
      <c r="L1804" s="448" t="s">
        <v>5231</v>
      </c>
      <c r="M1804" s="448" t="s">
        <v>3324</v>
      </c>
    </row>
    <row r="1805" spans="1:13" ht="28">
      <c r="A1805" s="448">
        <v>1804</v>
      </c>
      <c r="B1805" s="448" t="s">
        <v>5232</v>
      </c>
      <c r="C1805" s="448" t="s">
        <v>1724</v>
      </c>
      <c r="D1805" s="448" t="s">
        <v>1724</v>
      </c>
      <c r="E1805" s="448">
        <v>190</v>
      </c>
      <c r="F1805" s="448" t="s">
        <v>860</v>
      </c>
      <c r="G1805" s="448" t="s">
        <v>5233</v>
      </c>
      <c r="H1805" s="449">
        <v>60000</v>
      </c>
      <c r="I1805" s="448" t="s">
        <v>107</v>
      </c>
      <c r="J1805" s="448" t="s">
        <v>172</v>
      </c>
      <c r="K1805" s="451" t="s">
        <v>5234</v>
      </c>
      <c r="L1805" s="448" t="s">
        <v>143</v>
      </c>
      <c r="M1805" s="448" t="s">
        <v>3324</v>
      </c>
    </row>
    <row r="1806" spans="1:13" ht="84">
      <c r="A1806" s="448">
        <v>1805</v>
      </c>
      <c r="B1806" s="448" t="s">
        <v>5235</v>
      </c>
      <c r="C1806" s="448" t="s">
        <v>3452</v>
      </c>
      <c r="D1806" s="448" t="s">
        <v>2308</v>
      </c>
      <c r="E1806" s="448" t="s">
        <v>3587</v>
      </c>
      <c r="F1806" s="448" t="s">
        <v>3587</v>
      </c>
      <c r="G1806" s="448" t="s">
        <v>5236</v>
      </c>
      <c r="H1806" s="449">
        <v>1561054.48</v>
      </c>
      <c r="I1806" s="448" t="s">
        <v>107</v>
      </c>
      <c r="J1806" s="448" t="s">
        <v>48</v>
      </c>
      <c r="K1806" s="182" t="s">
        <v>5237</v>
      </c>
      <c r="L1806" s="448" t="s">
        <v>143</v>
      </c>
      <c r="M1806" s="448" t="s">
        <v>3324</v>
      </c>
    </row>
    <row r="1807" spans="1:13" ht="56">
      <c r="A1807" s="448">
        <v>1806</v>
      </c>
      <c r="B1807" s="448" t="s">
        <v>5238</v>
      </c>
      <c r="C1807" s="448" t="s">
        <v>3452</v>
      </c>
      <c r="D1807" s="448" t="s">
        <v>2308</v>
      </c>
      <c r="E1807" s="448" t="s">
        <v>3587</v>
      </c>
      <c r="F1807" s="448" t="s">
        <v>3587</v>
      </c>
      <c r="G1807" s="448" t="s">
        <v>5239</v>
      </c>
      <c r="H1807" s="449">
        <v>112583.52</v>
      </c>
      <c r="I1807" s="448" t="s">
        <v>107</v>
      </c>
      <c r="J1807" s="448" t="s">
        <v>68</v>
      </c>
      <c r="K1807" s="182" t="s">
        <v>5237</v>
      </c>
      <c r="L1807" s="448" t="s">
        <v>143</v>
      </c>
      <c r="M1807" s="448" t="s">
        <v>3324</v>
      </c>
    </row>
    <row r="1808" spans="1:13" ht="42">
      <c r="A1808" s="448">
        <v>1807</v>
      </c>
      <c r="B1808" s="448" t="s">
        <v>5240</v>
      </c>
      <c r="C1808" s="448" t="s">
        <v>1724</v>
      </c>
      <c r="D1808" s="448" t="s">
        <v>3641</v>
      </c>
      <c r="E1808" s="448">
        <v>120</v>
      </c>
      <c r="F1808" s="448" t="s">
        <v>2216</v>
      </c>
      <c r="G1808" s="448" t="s">
        <v>3647</v>
      </c>
      <c r="H1808" s="449">
        <v>21150</v>
      </c>
      <c r="I1808" s="448" t="s">
        <v>107</v>
      </c>
      <c r="J1808" s="448" t="s">
        <v>172</v>
      </c>
      <c r="K1808" s="451" t="s">
        <v>5241</v>
      </c>
      <c r="L1808" s="448" t="s">
        <v>143</v>
      </c>
      <c r="M1808" s="448" t="s">
        <v>3324</v>
      </c>
    </row>
    <row r="1809" spans="1:13" ht="42">
      <c r="A1809" s="448">
        <v>1808</v>
      </c>
      <c r="B1809" s="448" t="s">
        <v>5242</v>
      </c>
      <c r="C1809" s="448" t="s">
        <v>1724</v>
      </c>
      <c r="D1809" s="448" t="s">
        <v>3641</v>
      </c>
      <c r="E1809" s="448">
        <v>150</v>
      </c>
      <c r="F1809" s="448" t="s">
        <v>2216</v>
      </c>
      <c r="G1809" s="452" t="s">
        <v>3647</v>
      </c>
      <c r="H1809" s="449">
        <v>30000</v>
      </c>
      <c r="I1809" s="448" t="s">
        <v>107</v>
      </c>
      <c r="J1809" s="448" t="s">
        <v>172</v>
      </c>
      <c r="K1809" s="451" t="s">
        <v>5241</v>
      </c>
      <c r="L1809" s="448" t="s">
        <v>143</v>
      </c>
      <c r="M1809" s="448" t="s">
        <v>3324</v>
      </c>
    </row>
    <row r="1810" spans="1:13" ht="84.5">
      <c r="A1810" s="448">
        <v>1809</v>
      </c>
      <c r="B1810" s="448" t="s">
        <v>5243</v>
      </c>
      <c r="C1810" s="448" t="s">
        <v>1724</v>
      </c>
      <c r="D1810" s="448" t="s">
        <v>3468</v>
      </c>
      <c r="E1810" s="448">
        <v>300</v>
      </c>
      <c r="F1810" s="462" t="s">
        <v>860</v>
      </c>
      <c r="G1810" s="457" t="s">
        <v>3578</v>
      </c>
      <c r="H1810" s="463">
        <v>294</v>
      </c>
      <c r="I1810" s="448" t="s">
        <v>107</v>
      </c>
      <c r="J1810" s="448" t="s">
        <v>172</v>
      </c>
      <c r="K1810" s="451" t="s">
        <v>5241</v>
      </c>
      <c r="L1810" s="448" t="s">
        <v>143</v>
      </c>
      <c r="M1810" s="448" t="s">
        <v>3324</v>
      </c>
    </row>
    <row r="1811" spans="1:13" ht="84.5">
      <c r="A1811" s="448">
        <v>1810</v>
      </c>
      <c r="B1811" s="448" t="s">
        <v>5244</v>
      </c>
      <c r="C1811" s="448" t="s">
        <v>1724</v>
      </c>
      <c r="D1811" s="448" t="s">
        <v>3468</v>
      </c>
      <c r="E1811" s="448">
        <v>250</v>
      </c>
      <c r="F1811" s="462" t="s">
        <v>860</v>
      </c>
      <c r="G1811" s="457" t="s">
        <v>3578</v>
      </c>
      <c r="H1811" s="463">
        <v>239.8</v>
      </c>
      <c r="I1811" s="448" t="s">
        <v>107</v>
      </c>
      <c r="J1811" s="448" t="s">
        <v>172</v>
      </c>
      <c r="K1811" s="451" t="s">
        <v>5241</v>
      </c>
      <c r="L1811" s="448" t="s">
        <v>143</v>
      </c>
      <c r="M1811" s="448" t="s">
        <v>3324</v>
      </c>
    </row>
    <row r="1812" spans="1:13" ht="84.5">
      <c r="A1812" s="448">
        <v>1811</v>
      </c>
      <c r="B1812" s="448" t="s">
        <v>5245</v>
      </c>
      <c r="C1812" s="448" t="s">
        <v>1724</v>
      </c>
      <c r="D1812" s="448" t="s">
        <v>3468</v>
      </c>
      <c r="E1812" s="448">
        <v>10</v>
      </c>
      <c r="F1812" s="462" t="s">
        <v>860</v>
      </c>
      <c r="G1812" s="457" t="s">
        <v>3578</v>
      </c>
      <c r="H1812" s="463">
        <v>64</v>
      </c>
      <c r="I1812" s="448" t="s">
        <v>107</v>
      </c>
      <c r="J1812" s="448" t="s">
        <v>172</v>
      </c>
      <c r="K1812" s="451" t="s">
        <v>5241</v>
      </c>
      <c r="L1812" s="448" t="s">
        <v>143</v>
      </c>
      <c r="M1812" s="448" t="s">
        <v>3324</v>
      </c>
    </row>
    <row r="1813" spans="1:13">
      <c r="A1813" s="448">
        <v>1812</v>
      </c>
      <c r="B1813" s="448" t="s">
        <v>5246</v>
      </c>
      <c r="C1813" s="448" t="s">
        <v>1724</v>
      </c>
      <c r="D1813" s="448" t="s">
        <v>5247</v>
      </c>
      <c r="E1813" s="448">
        <v>100</v>
      </c>
      <c r="F1813" s="448" t="s">
        <v>4708</v>
      </c>
      <c r="G1813" s="458" t="s">
        <v>5248</v>
      </c>
      <c r="H1813" s="449">
        <v>1911</v>
      </c>
      <c r="I1813" s="448" t="s">
        <v>107</v>
      </c>
      <c r="J1813" s="448" t="s">
        <v>48</v>
      </c>
      <c r="K1813" s="451" t="s">
        <v>5241</v>
      </c>
      <c r="L1813" s="448" t="s">
        <v>143</v>
      </c>
      <c r="M1813" s="448" t="s">
        <v>3324</v>
      </c>
    </row>
    <row r="1814" spans="1:13" ht="28">
      <c r="A1814" s="448">
        <v>1813</v>
      </c>
      <c r="B1814" s="448" t="s">
        <v>5249</v>
      </c>
      <c r="C1814" s="448" t="s">
        <v>1724</v>
      </c>
      <c r="D1814" s="448" t="s">
        <v>5247</v>
      </c>
      <c r="E1814" s="448">
        <v>100</v>
      </c>
      <c r="F1814" s="448" t="s">
        <v>4708</v>
      </c>
      <c r="G1814" s="458" t="s">
        <v>5248</v>
      </c>
      <c r="H1814" s="449">
        <v>1954</v>
      </c>
      <c r="I1814" s="448" t="s">
        <v>107</v>
      </c>
      <c r="J1814" s="448" t="s">
        <v>48</v>
      </c>
      <c r="K1814" s="451" t="s">
        <v>5241</v>
      </c>
      <c r="L1814" s="448" t="s">
        <v>143</v>
      </c>
      <c r="M1814" s="448" t="s">
        <v>3324</v>
      </c>
    </row>
    <row r="1815" spans="1:13" ht="28">
      <c r="A1815" s="448">
        <v>1814</v>
      </c>
      <c r="B1815" s="448" t="s">
        <v>5250</v>
      </c>
      <c r="C1815" s="448" t="s">
        <v>1724</v>
      </c>
      <c r="D1815" s="448" t="s">
        <v>5247</v>
      </c>
      <c r="E1815" s="448">
        <v>100</v>
      </c>
      <c r="F1815" s="448" t="s">
        <v>4708</v>
      </c>
      <c r="G1815" s="458" t="s">
        <v>5248</v>
      </c>
      <c r="H1815" s="449">
        <v>775</v>
      </c>
      <c r="I1815" s="448" t="s">
        <v>107</v>
      </c>
      <c r="J1815" s="448" t="s">
        <v>48</v>
      </c>
      <c r="K1815" s="451" t="s">
        <v>5241</v>
      </c>
      <c r="L1815" s="448" t="s">
        <v>143</v>
      </c>
      <c r="M1815" s="448" t="s">
        <v>3324</v>
      </c>
    </row>
    <row r="1816" spans="1:13" ht="42">
      <c r="A1816" s="448">
        <v>1815</v>
      </c>
      <c r="B1816" s="448" t="s">
        <v>5251</v>
      </c>
      <c r="C1816" s="448" t="s">
        <v>1724</v>
      </c>
      <c r="D1816" s="448" t="s">
        <v>5247</v>
      </c>
      <c r="E1816" s="448">
        <v>25</v>
      </c>
      <c r="F1816" s="448" t="s">
        <v>4708</v>
      </c>
      <c r="G1816" s="458" t="s">
        <v>5248</v>
      </c>
      <c r="H1816" s="449">
        <v>725.75</v>
      </c>
      <c r="I1816" s="448" t="s">
        <v>107</v>
      </c>
      <c r="J1816" s="448" t="s">
        <v>48</v>
      </c>
      <c r="K1816" s="451" t="s">
        <v>5241</v>
      </c>
      <c r="L1816" s="448" t="s">
        <v>143</v>
      </c>
      <c r="M1816" s="448" t="s">
        <v>3324</v>
      </c>
    </row>
    <row r="1817" spans="1:13" ht="28">
      <c r="A1817" s="448">
        <v>1816</v>
      </c>
      <c r="B1817" s="448" t="s">
        <v>5252</v>
      </c>
      <c r="C1817" s="448" t="s">
        <v>1724</v>
      </c>
      <c r="D1817" s="448" t="s">
        <v>5247</v>
      </c>
      <c r="E1817" s="448">
        <v>100</v>
      </c>
      <c r="F1817" s="448" t="s">
        <v>4708</v>
      </c>
      <c r="G1817" s="458" t="s">
        <v>5248</v>
      </c>
      <c r="H1817" s="449">
        <v>1774</v>
      </c>
      <c r="I1817" s="448" t="s">
        <v>107</v>
      </c>
      <c r="J1817" s="448" t="s">
        <v>48</v>
      </c>
      <c r="K1817" s="451" t="s">
        <v>5241</v>
      </c>
      <c r="L1817" s="448" t="s">
        <v>143</v>
      </c>
      <c r="M1817" s="448" t="s">
        <v>3324</v>
      </c>
    </row>
    <row r="1818" spans="1:13">
      <c r="A1818" s="448">
        <v>1817</v>
      </c>
      <c r="B1818" s="448" t="s">
        <v>2404</v>
      </c>
      <c r="C1818" s="448" t="s">
        <v>1724</v>
      </c>
      <c r="D1818" s="448" t="s">
        <v>5247</v>
      </c>
      <c r="E1818" s="448">
        <v>100</v>
      </c>
      <c r="F1818" s="448" t="s">
        <v>4708</v>
      </c>
      <c r="G1818" s="458" t="s">
        <v>5248</v>
      </c>
      <c r="H1818" s="449">
        <v>162</v>
      </c>
      <c r="I1818" s="448" t="s">
        <v>107</v>
      </c>
      <c r="J1818" s="448" t="s">
        <v>48</v>
      </c>
      <c r="K1818" s="451" t="s">
        <v>5241</v>
      </c>
      <c r="L1818" s="448" t="s">
        <v>143</v>
      </c>
      <c r="M1818" s="448" t="s">
        <v>3324</v>
      </c>
    </row>
    <row r="1819" spans="1:13">
      <c r="A1819" s="448">
        <v>1818</v>
      </c>
      <c r="B1819" s="448" t="s">
        <v>2957</v>
      </c>
      <c r="C1819" s="448" t="s">
        <v>1724</v>
      </c>
      <c r="D1819" s="448" t="s">
        <v>5247</v>
      </c>
      <c r="E1819" s="448">
        <v>100</v>
      </c>
      <c r="F1819" s="448" t="s">
        <v>4708</v>
      </c>
      <c r="G1819" s="458" t="s">
        <v>5248</v>
      </c>
      <c r="H1819" s="449">
        <v>37</v>
      </c>
      <c r="I1819" s="448" t="s">
        <v>107</v>
      </c>
      <c r="J1819" s="448" t="s">
        <v>48</v>
      </c>
      <c r="K1819" s="451" t="s">
        <v>5241</v>
      </c>
      <c r="L1819" s="448" t="s">
        <v>143</v>
      </c>
      <c r="M1819" s="448" t="s">
        <v>3324</v>
      </c>
    </row>
    <row r="1820" spans="1:13">
      <c r="A1820" s="448">
        <v>1819</v>
      </c>
      <c r="B1820" s="448" t="s">
        <v>5253</v>
      </c>
      <c r="C1820" s="448" t="s">
        <v>1724</v>
      </c>
      <c r="D1820" s="448" t="s">
        <v>5247</v>
      </c>
      <c r="E1820" s="448">
        <v>10</v>
      </c>
      <c r="F1820" s="448" t="s">
        <v>4708</v>
      </c>
      <c r="G1820" s="458" t="s">
        <v>5248</v>
      </c>
      <c r="H1820" s="449">
        <v>110.7</v>
      </c>
      <c r="I1820" s="448" t="s">
        <v>107</v>
      </c>
      <c r="J1820" s="448" t="s">
        <v>48</v>
      </c>
      <c r="K1820" s="451" t="s">
        <v>5241</v>
      </c>
      <c r="L1820" s="448" t="s">
        <v>143</v>
      </c>
      <c r="M1820" s="448" t="s">
        <v>3324</v>
      </c>
    </row>
    <row r="1821" spans="1:13" ht="42">
      <c r="A1821" s="448">
        <v>1820</v>
      </c>
      <c r="B1821" s="448" t="s">
        <v>1918</v>
      </c>
      <c r="C1821" s="448" t="s">
        <v>1724</v>
      </c>
      <c r="D1821" s="448" t="s">
        <v>5247</v>
      </c>
      <c r="E1821" s="448">
        <v>30</v>
      </c>
      <c r="F1821" s="448" t="s">
        <v>571</v>
      </c>
      <c r="G1821" s="458" t="s">
        <v>5248</v>
      </c>
      <c r="H1821" s="449">
        <v>1560</v>
      </c>
      <c r="I1821" s="448" t="s">
        <v>107</v>
      </c>
      <c r="J1821" s="448" t="s">
        <v>48</v>
      </c>
      <c r="K1821" s="451" t="s">
        <v>5241</v>
      </c>
      <c r="L1821" s="448" t="s">
        <v>143</v>
      </c>
      <c r="M1821" s="448" t="s">
        <v>3324</v>
      </c>
    </row>
    <row r="1822" spans="1:13" ht="28">
      <c r="A1822" s="448">
        <v>1821</v>
      </c>
      <c r="B1822" s="448" t="s">
        <v>5254</v>
      </c>
      <c r="C1822" s="448" t="s">
        <v>1724</v>
      </c>
      <c r="D1822" s="448" t="s">
        <v>5247</v>
      </c>
      <c r="E1822" s="448">
        <v>5</v>
      </c>
      <c r="F1822" s="448" t="s">
        <v>4713</v>
      </c>
      <c r="G1822" s="458" t="s">
        <v>5248</v>
      </c>
      <c r="H1822" s="449">
        <v>442.35</v>
      </c>
      <c r="I1822" s="448" t="s">
        <v>107</v>
      </c>
      <c r="J1822" s="448" t="s">
        <v>48</v>
      </c>
      <c r="K1822" s="451" t="s">
        <v>5241</v>
      </c>
      <c r="L1822" s="448" t="s">
        <v>143</v>
      </c>
      <c r="M1822" s="448" t="s">
        <v>3324</v>
      </c>
    </row>
    <row r="1823" spans="1:13" ht="42">
      <c r="A1823" s="448">
        <v>1822</v>
      </c>
      <c r="B1823" s="448" t="s">
        <v>5255</v>
      </c>
      <c r="C1823" s="448" t="s">
        <v>1724</v>
      </c>
      <c r="D1823" s="448" t="s">
        <v>5247</v>
      </c>
      <c r="E1823" s="448">
        <v>10</v>
      </c>
      <c r="F1823" s="448" t="s">
        <v>4708</v>
      </c>
      <c r="G1823" s="458" t="s">
        <v>5248</v>
      </c>
      <c r="H1823" s="449">
        <v>325.39999999999998</v>
      </c>
      <c r="I1823" s="448" t="s">
        <v>107</v>
      </c>
      <c r="J1823" s="448" t="s">
        <v>48</v>
      </c>
      <c r="K1823" s="451" t="s">
        <v>5241</v>
      </c>
      <c r="L1823" s="448" t="s">
        <v>143</v>
      </c>
      <c r="M1823" s="448" t="s">
        <v>3324</v>
      </c>
    </row>
    <row r="1824" spans="1:13">
      <c r="A1824" s="448">
        <v>1823</v>
      </c>
      <c r="B1824" s="448" t="s">
        <v>5256</v>
      </c>
      <c r="C1824" s="448" t="s">
        <v>1724</v>
      </c>
      <c r="D1824" s="448" t="s">
        <v>5247</v>
      </c>
      <c r="E1824" s="448">
        <v>100</v>
      </c>
      <c r="F1824" s="448" t="s">
        <v>4708</v>
      </c>
      <c r="G1824" s="458" t="s">
        <v>5248</v>
      </c>
      <c r="H1824" s="449">
        <v>569</v>
      </c>
      <c r="I1824" s="448" t="s">
        <v>107</v>
      </c>
      <c r="J1824" s="448" t="s">
        <v>48</v>
      </c>
      <c r="K1824" s="451" t="s">
        <v>5241</v>
      </c>
      <c r="L1824" s="448" t="s">
        <v>143</v>
      </c>
      <c r="M1824" s="448" t="s">
        <v>3324</v>
      </c>
    </row>
    <row r="1825" spans="1:13" ht="70">
      <c r="A1825" s="448">
        <v>1824</v>
      </c>
      <c r="B1825" s="448" t="s">
        <v>5257</v>
      </c>
      <c r="C1825" s="448" t="s">
        <v>1724</v>
      </c>
      <c r="D1825" s="448" t="s">
        <v>5247</v>
      </c>
      <c r="E1825" s="448">
        <v>100</v>
      </c>
      <c r="F1825" s="448" t="s">
        <v>4708</v>
      </c>
      <c r="G1825" s="458" t="s">
        <v>5248</v>
      </c>
      <c r="H1825" s="449">
        <v>2730</v>
      </c>
      <c r="I1825" s="448" t="s">
        <v>107</v>
      </c>
      <c r="J1825" s="448" t="s">
        <v>48</v>
      </c>
      <c r="K1825" s="451" t="s">
        <v>5241</v>
      </c>
      <c r="L1825" s="448" t="s">
        <v>143</v>
      </c>
      <c r="M1825" s="448" t="s">
        <v>3324</v>
      </c>
    </row>
    <row r="1826" spans="1:13">
      <c r="A1826" s="448">
        <v>1825</v>
      </c>
      <c r="B1826" s="448" t="s">
        <v>5258</v>
      </c>
      <c r="C1826" s="448" t="s">
        <v>1724</v>
      </c>
      <c r="D1826" s="448" t="s">
        <v>5247</v>
      </c>
      <c r="E1826" s="448">
        <v>100</v>
      </c>
      <c r="F1826" s="448" t="s">
        <v>4708</v>
      </c>
      <c r="G1826" s="458" t="s">
        <v>5248</v>
      </c>
      <c r="H1826" s="449">
        <v>314</v>
      </c>
      <c r="I1826" s="448" t="s">
        <v>107</v>
      </c>
      <c r="J1826" s="448" t="s">
        <v>48</v>
      </c>
      <c r="K1826" s="451" t="s">
        <v>5241</v>
      </c>
      <c r="L1826" s="448" t="s">
        <v>143</v>
      </c>
      <c r="M1826" s="448" t="s">
        <v>3324</v>
      </c>
    </row>
    <row r="1827" spans="1:13" ht="28">
      <c r="A1827" s="448">
        <v>1826</v>
      </c>
      <c r="B1827" s="448" t="s">
        <v>3110</v>
      </c>
      <c r="C1827" s="448" t="s">
        <v>1724</v>
      </c>
      <c r="D1827" s="448" t="s">
        <v>5247</v>
      </c>
      <c r="E1827" s="448">
        <v>20</v>
      </c>
      <c r="F1827" s="448" t="s">
        <v>4708</v>
      </c>
      <c r="G1827" s="458" t="s">
        <v>5248</v>
      </c>
      <c r="H1827" s="449">
        <v>798</v>
      </c>
      <c r="I1827" s="448" t="s">
        <v>107</v>
      </c>
      <c r="J1827" s="448" t="s">
        <v>48</v>
      </c>
      <c r="K1827" s="451" t="s">
        <v>5241</v>
      </c>
      <c r="L1827" s="448" t="s">
        <v>143</v>
      </c>
      <c r="M1827" s="448" t="s">
        <v>3324</v>
      </c>
    </row>
    <row r="1828" spans="1:13">
      <c r="A1828" s="448">
        <v>1827</v>
      </c>
      <c r="B1828" s="448" t="s">
        <v>5259</v>
      </c>
      <c r="C1828" s="448" t="s">
        <v>1724</v>
      </c>
      <c r="D1828" s="448" t="s">
        <v>5247</v>
      </c>
      <c r="E1828" s="448">
        <v>10</v>
      </c>
      <c r="F1828" s="448" t="s">
        <v>4708</v>
      </c>
      <c r="G1828" s="458" t="s">
        <v>5248</v>
      </c>
      <c r="H1828" s="449">
        <v>924</v>
      </c>
      <c r="I1828" s="448" t="s">
        <v>107</v>
      </c>
      <c r="J1828" s="448" t="s">
        <v>48</v>
      </c>
      <c r="K1828" s="451" t="s">
        <v>5241</v>
      </c>
      <c r="L1828" s="448" t="s">
        <v>143</v>
      </c>
      <c r="M1828" s="448" t="s">
        <v>3324</v>
      </c>
    </row>
    <row r="1829" spans="1:13" ht="28">
      <c r="A1829" s="448">
        <v>1828</v>
      </c>
      <c r="B1829" s="448" t="s">
        <v>5260</v>
      </c>
      <c r="C1829" s="448" t="s">
        <v>1724</v>
      </c>
      <c r="D1829" s="448" t="s">
        <v>5247</v>
      </c>
      <c r="E1829" s="448">
        <v>20</v>
      </c>
      <c r="F1829" s="448" t="s">
        <v>4708</v>
      </c>
      <c r="G1829" s="458" t="s">
        <v>5248</v>
      </c>
      <c r="H1829" s="449">
        <v>5922</v>
      </c>
      <c r="I1829" s="448" t="s">
        <v>107</v>
      </c>
      <c r="J1829" s="448" t="s">
        <v>48</v>
      </c>
      <c r="K1829" s="451" t="s">
        <v>5241</v>
      </c>
      <c r="L1829" s="448" t="s">
        <v>143</v>
      </c>
      <c r="M1829" s="448" t="s">
        <v>3324</v>
      </c>
    </row>
    <row r="1830" spans="1:13">
      <c r="A1830" s="448">
        <v>1829</v>
      </c>
      <c r="B1830" s="448" t="s">
        <v>5261</v>
      </c>
      <c r="C1830" s="448" t="s">
        <v>1724</v>
      </c>
      <c r="D1830" s="448" t="s">
        <v>5247</v>
      </c>
      <c r="E1830" s="448">
        <v>100</v>
      </c>
      <c r="F1830" s="448" t="s">
        <v>4708</v>
      </c>
      <c r="G1830" s="458" t="s">
        <v>5248</v>
      </c>
      <c r="H1830" s="449">
        <v>1037</v>
      </c>
      <c r="I1830" s="448" t="s">
        <v>107</v>
      </c>
      <c r="J1830" s="448" t="s">
        <v>48</v>
      </c>
      <c r="K1830" s="451" t="s">
        <v>5241</v>
      </c>
      <c r="L1830" s="448" t="s">
        <v>143</v>
      </c>
      <c r="M1830" s="448" t="s">
        <v>3324</v>
      </c>
    </row>
    <row r="1831" spans="1:13">
      <c r="A1831" s="448">
        <v>1830</v>
      </c>
      <c r="B1831" s="448" t="s">
        <v>5262</v>
      </c>
      <c r="C1831" s="448" t="s">
        <v>1724</v>
      </c>
      <c r="D1831" s="448" t="s">
        <v>5247</v>
      </c>
      <c r="E1831" s="448">
        <v>50</v>
      </c>
      <c r="F1831" s="448" t="s">
        <v>4708</v>
      </c>
      <c r="G1831" s="458" t="s">
        <v>5248</v>
      </c>
      <c r="H1831" s="449">
        <v>124.5</v>
      </c>
      <c r="I1831" s="448" t="s">
        <v>107</v>
      </c>
      <c r="J1831" s="448" t="s">
        <v>48</v>
      </c>
      <c r="K1831" s="451" t="s">
        <v>5241</v>
      </c>
      <c r="L1831" s="448" t="s">
        <v>143</v>
      </c>
      <c r="M1831" s="448" t="s">
        <v>3324</v>
      </c>
    </row>
    <row r="1832" spans="1:13">
      <c r="A1832" s="448">
        <v>1831</v>
      </c>
      <c r="B1832" s="448" t="s">
        <v>5263</v>
      </c>
      <c r="C1832" s="448" t="s">
        <v>1724</v>
      </c>
      <c r="D1832" s="448" t="s">
        <v>5247</v>
      </c>
      <c r="E1832" s="448">
        <v>50</v>
      </c>
      <c r="F1832" s="448" t="s">
        <v>4708</v>
      </c>
      <c r="G1832" s="458" t="s">
        <v>5248</v>
      </c>
      <c r="H1832" s="449">
        <v>681.5</v>
      </c>
      <c r="I1832" s="448" t="s">
        <v>107</v>
      </c>
      <c r="J1832" s="448" t="s">
        <v>48</v>
      </c>
      <c r="K1832" s="451" t="s">
        <v>5241</v>
      </c>
      <c r="L1832" s="448" t="s">
        <v>143</v>
      </c>
      <c r="M1832" s="448" t="s">
        <v>3324</v>
      </c>
    </row>
    <row r="1833" spans="1:13">
      <c r="A1833" s="448">
        <v>1832</v>
      </c>
      <c r="B1833" s="448" t="s">
        <v>1913</v>
      </c>
      <c r="C1833" s="448" t="s">
        <v>1724</v>
      </c>
      <c r="D1833" s="448" t="s">
        <v>5247</v>
      </c>
      <c r="E1833" s="448">
        <v>50</v>
      </c>
      <c r="F1833" s="448" t="s">
        <v>4708</v>
      </c>
      <c r="G1833" s="458" t="s">
        <v>5248</v>
      </c>
      <c r="H1833" s="449">
        <v>3461</v>
      </c>
      <c r="I1833" s="448" t="s">
        <v>107</v>
      </c>
      <c r="J1833" s="448" t="s">
        <v>48</v>
      </c>
      <c r="K1833" s="451" t="s">
        <v>5241</v>
      </c>
      <c r="L1833" s="448" t="s">
        <v>143</v>
      </c>
      <c r="M1833" s="448" t="s">
        <v>3324</v>
      </c>
    </row>
    <row r="1834" spans="1:13">
      <c r="A1834" s="448">
        <v>1833</v>
      </c>
      <c r="B1834" s="448" t="s">
        <v>5264</v>
      </c>
      <c r="C1834" s="448" t="s">
        <v>1724</v>
      </c>
      <c r="D1834" s="448" t="s">
        <v>5247</v>
      </c>
      <c r="E1834" s="448">
        <v>50</v>
      </c>
      <c r="F1834" s="448" t="s">
        <v>4708</v>
      </c>
      <c r="G1834" s="458" t="s">
        <v>5248</v>
      </c>
      <c r="H1834" s="449">
        <v>4469</v>
      </c>
      <c r="I1834" s="448" t="s">
        <v>107</v>
      </c>
      <c r="J1834" s="448" t="s">
        <v>48</v>
      </c>
      <c r="K1834" s="451" t="s">
        <v>5241</v>
      </c>
      <c r="L1834" s="448" t="s">
        <v>143</v>
      </c>
      <c r="M1834" s="448" t="s">
        <v>3324</v>
      </c>
    </row>
    <row r="1835" spans="1:13" ht="28">
      <c r="A1835" s="448">
        <v>1834</v>
      </c>
      <c r="B1835" s="448" t="s">
        <v>5265</v>
      </c>
      <c r="C1835" s="448" t="s">
        <v>1724</v>
      </c>
      <c r="D1835" s="448" t="s">
        <v>5247</v>
      </c>
      <c r="E1835" s="448">
        <v>100</v>
      </c>
      <c r="F1835" s="448" t="s">
        <v>4708</v>
      </c>
      <c r="G1835" s="458" t="s">
        <v>5248</v>
      </c>
      <c r="H1835" s="449">
        <v>1325</v>
      </c>
      <c r="I1835" s="448" t="s">
        <v>107</v>
      </c>
      <c r="J1835" s="448" t="s">
        <v>48</v>
      </c>
      <c r="K1835" s="451" t="s">
        <v>5241</v>
      </c>
      <c r="L1835" s="448" t="s">
        <v>143</v>
      </c>
      <c r="M1835" s="448" t="s">
        <v>3324</v>
      </c>
    </row>
    <row r="1836" spans="1:13">
      <c r="A1836" s="448">
        <v>1835</v>
      </c>
      <c r="B1836" s="448" t="s">
        <v>5266</v>
      </c>
      <c r="C1836" s="448" t="s">
        <v>1724</v>
      </c>
      <c r="D1836" s="448" t="s">
        <v>5247</v>
      </c>
      <c r="E1836" s="448">
        <v>24</v>
      </c>
      <c r="F1836" s="448" t="s">
        <v>4708</v>
      </c>
      <c r="G1836" s="458" t="s">
        <v>5248</v>
      </c>
      <c r="H1836" s="449">
        <v>378</v>
      </c>
      <c r="I1836" s="448" t="s">
        <v>107</v>
      </c>
      <c r="J1836" s="448" t="s">
        <v>48</v>
      </c>
      <c r="K1836" s="451" t="s">
        <v>5241</v>
      </c>
      <c r="L1836" s="448" t="s">
        <v>143</v>
      </c>
      <c r="M1836" s="448" t="s">
        <v>3324</v>
      </c>
    </row>
    <row r="1837" spans="1:13" ht="28">
      <c r="A1837" s="448">
        <v>1836</v>
      </c>
      <c r="B1837" s="448" t="s">
        <v>5267</v>
      </c>
      <c r="C1837" s="448" t="s">
        <v>1724</v>
      </c>
      <c r="D1837" s="448" t="s">
        <v>5247</v>
      </c>
      <c r="E1837" s="448">
        <v>15</v>
      </c>
      <c r="F1837" s="448" t="s">
        <v>4708</v>
      </c>
      <c r="G1837" s="458" t="s">
        <v>5248</v>
      </c>
      <c r="H1837" s="449">
        <v>65.400000000000006</v>
      </c>
      <c r="I1837" s="448" t="s">
        <v>107</v>
      </c>
      <c r="J1837" s="448" t="s">
        <v>48</v>
      </c>
      <c r="K1837" s="451" t="s">
        <v>5241</v>
      </c>
      <c r="L1837" s="448" t="s">
        <v>143</v>
      </c>
      <c r="M1837" s="448" t="s">
        <v>3324</v>
      </c>
    </row>
    <row r="1838" spans="1:13" ht="28">
      <c r="A1838" s="448">
        <v>1837</v>
      </c>
      <c r="B1838" s="448" t="s">
        <v>5268</v>
      </c>
      <c r="C1838" s="448" t="s">
        <v>1724</v>
      </c>
      <c r="D1838" s="448" t="s">
        <v>5247</v>
      </c>
      <c r="E1838" s="448">
        <v>15</v>
      </c>
      <c r="F1838" s="448" t="s">
        <v>4708</v>
      </c>
      <c r="G1838" s="458" t="s">
        <v>5248</v>
      </c>
      <c r="H1838" s="449">
        <v>65.400000000000006</v>
      </c>
      <c r="I1838" s="448" t="s">
        <v>107</v>
      </c>
      <c r="J1838" s="448" t="s">
        <v>48</v>
      </c>
      <c r="K1838" s="451" t="s">
        <v>5241</v>
      </c>
      <c r="L1838" s="448" t="s">
        <v>143</v>
      </c>
      <c r="M1838" s="448" t="s">
        <v>3324</v>
      </c>
    </row>
    <row r="1839" spans="1:13" ht="28">
      <c r="A1839" s="448">
        <v>1838</v>
      </c>
      <c r="B1839" s="448" t="s">
        <v>5269</v>
      </c>
      <c r="C1839" s="448" t="s">
        <v>1724</v>
      </c>
      <c r="D1839" s="448" t="s">
        <v>5247</v>
      </c>
      <c r="E1839" s="448">
        <v>15</v>
      </c>
      <c r="F1839" s="448" t="s">
        <v>4708</v>
      </c>
      <c r="G1839" s="458" t="s">
        <v>5248</v>
      </c>
      <c r="H1839" s="449">
        <v>65.400000000000006</v>
      </c>
      <c r="I1839" s="448" t="s">
        <v>107</v>
      </c>
      <c r="J1839" s="448" t="s">
        <v>48</v>
      </c>
      <c r="K1839" s="451" t="s">
        <v>5241</v>
      </c>
      <c r="L1839" s="448" t="s">
        <v>143</v>
      </c>
      <c r="M1839" s="448" t="s">
        <v>3324</v>
      </c>
    </row>
    <row r="1840" spans="1:13">
      <c r="A1840" s="448">
        <v>1839</v>
      </c>
      <c r="B1840" s="448" t="s">
        <v>5270</v>
      </c>
      <c r="C1840" s="448" t="s">
        <v>1724</v>
      </c>
      <c r="D1840" s="448" t="s">
        <v>5247</v>
      </c>
      <c r="E1840" s="448">
        <v>100</v>
      </c>
      <c r="F1840" s="448" t="s">
        <v>4708</v>
      </c>
      <c r="G1840" s="458" t="s">
        <v>5248</v>
      </c>
      <c r="H1840" s="449">
        <v>12477</v>
      </c>
      <c r="I1840" s="448" t="s">
        <v>107</v>
      </c>
      <c r="J1840" s="448" t="s">
        <v>48</v>
      </c>
      <c r="K1840" s="451" t="s">
        <v>5241</v>
      </c>
      <c r="L1840" s="448" t="s">
        <v>143</v>
      </c>
      <c r="M1840" s="448" t="s">
        <v>3324</v>
      </c>
    </row>
    <row r="1841" spans="1:13" ht="28">
      <c r="A1841" s="448">
        <v>1840</v>
      </c>
      <c r="B1841" s="448" t="s">
        <v>5271</v>
      </c>
      <c r="C1841" s="448" t="s">
        <v>1724</v>
      </c>
      <c r="D1841" s="448" t="s">
        <v>5247</v>
      </c>
      <c r="E1841" s="448">
        <v>100</v>
      </c>
      <c r="F1841" s="448" t="s">
        <v>4708</v>
      </c>
      <c r="G1841" s="458" t="s">
        <v>5248</v>
      </c>
      <c r="H1841" s="449">
        <v>3180</v>
      </c>
      <c r="I1841" s="448" t="s">
        <v>107</v>
      </c>
      <c r="J1841" s="448" t="s">
        <v>48</v>
      </c>
      <c r="K1841" s="451" t="s">
        <v>5241</v>
      </c>
      <c r="L1841" s="448" t="s">
        <v>143</v>
      </c>
      <c r="M1841" s="448" t="s">
        <v>3324</v>
      </c>
    </row>
    <row r="1842" spans="1:13">
      <c r="A1842" s="448">
        <v>1841</v>
      </c>
      <c r="B1842" s="448" t="s">
        <v>5272</v>
      </c>
      <c r="C1842" s="448" t="s">
        <v>1724</v>
      </c>
      <c r="D1842" s="448" t="s">
        <v>5247</v>
      </c>
      <c r="E1842" s="448">
        <v>24</v>
      </c>
      <c r="F1842" s="448" t="s">
        <v>4708</v>
      </c>
      <c r="G1842" s="458" t="s">
        <v>5248</v>
      </c>
      <c r="H1842" s="449">
        <v>470.88</v>
      </c>
      <c r="I1842" s="448" t="s">
        <v>107</v>
      </c>
      <c r="J1842" s="448" t="s">
        <v>48</v>
      </c>
      <c r="K1842" s="451" t="s">
        <v>5241</v>
      </c>
      <c r="L1842" s="448" t="s">
        <v>143</v>
      </c>
      <c r="M1842" s="448" t="s">
        <v>3324</v>
      </c>
    </row>
    <row r="1843" spans="1:13">
      <c r="A1843" s="448">
        <v>1842</v>
      </c>
      <c r="B1843" s="448" t="s">
        <v>5273</v>
      </c>
      <c r="C1843" s="448" t="s">
        <v>1724</v>
      </c>
      <c r="D1843" s="448" t="s">
        <v>5247</v>
      </c>
      <c r="E1843" s="448">
        <v>50</v>
      </c>
      <c r="F1843" s="448" t="s">
        <v>4748</v>
      </c>
      <c r="G1843" s="458" t="s">
        <v>5248</v>
      </c>
      <c r="H1843" s="449">
        <v>773.5</v>
      </c>
      <c r="I1843" s="448" t="s">
        <v>107</v>
      </c>
      <c r="J1843" s="448" t="s">
        <v>48</v>
      </c>
      <c r="K1843" s="451" t="s">
        <v>5241</v>
      </c>
      <c r="L1843" s="448" t="s">
        <v>143</v>
      </c>
      <c r="M1843" s="448" t="s">
        <v>3324</v>
      </c>
    </row>
    <row r="1844" spans="1:13" ht="28">
      <c r="A1844" s="448">
        <v>1843</v>
      </c>
      <c r="B1844" s="448" t="s">
        <v>5274</v>
      </c>
      <c r="C1844" s="448" t="s">
        <v>1724</v>
      </c>
      <c r="D1844" s="448" t="s">
        <v>5247</v>
      </c>
      <c r="E1844" s="448">
        <v>20</v>
      </c>
      <c r="F1844" s="448" t="s">
        <v>4708</v>
      </c>
      <c r="G1844" s="458" t="s">
        <v>5248</v>
      </c>
      <c r="H1844" s="449">
        <v>58.8</v>
      </c>
      <c r="I1844" s="448" t="s">
        <v>107</v>
      </c>
      <c r="J1844" s="448" t="s">
        <v>48</v>
      </c>
      <c r="K1844" s="451" t="s">
        <v>5241</v>
      </c>
      <c r="L1844" s="448" t="s">
        <v>143</v>
      </c>
      <c r="M1844" s="448" t="s">
        <v>3324</v>
      </c>
    </row>
    <row r="1845" spans="1:13" ht="28">
      <c r="A1845" s="448">
        <v>1844</v>
      </c>
      <c r="B1845" s="448" t="s">
        <v>5275</v>
      </c>
      <c r="C1845" s="448" t="s">
        <v>1724</v>
      </c>
      <c r="D1845" s="448" t="s">
        <v>5247</v>
      </c>
      <c r="E1845" s="448">
        <v>20</v>
      </c>
      <c r="F1845" s="448" t="s">
        <v>4708</v>
      </c>
      <c r="G1845" s="458" t="s">
        <v>5248</v>
      </c>
      <c r="H1845" s="449">
        <v>63.2</v>
      </c>
      <c r="I1845" s="448" t="s">
        <v>107</v>
      </c>
      <c r="J1845" s="448" t="s">
        <v>48</v>
      </c>
      <c r="K1845" s="451" t="s">
        <v>5241</v>
      </c>
      <c r="L1845" s="448" t="s">
        <v>143</v>
      </c>
      <c r="M1845" s="448" t="s">
        <v>3324</v>
      </c>
    </row>
    <row r="1846" spans="1:13" ht="28">
      <c r="A1846" s="448">
        <v>1845</v>
      </c>
      <c r="B1846" s="448" t="s">
        <v>5276</v>
      </c>
      <c r="C1846" s="448" t="s">
        <v>1724</v>
      </c>
      <c r="D1846" s="448" t="s">
        <v>5247</v>
      </c>
      <c r="E1846" s="448">
        <v>20</v>
      </c>
      <c r="F1846" s="448" t="s">
        <v>4708</v>
      </c>
      <c r="G1846" s="458" t="s">
        <v>5248</v>
      </c>
      <c r="H1846" s="449">
        <v>66.400000000000006</v>
      </c>
      <c r="I1846" s="448" t="s">
        <v>107</v>
      </c>
      <c r="J1846" s="448" t="s">
        <v>48</v>
      </c>
      <c r="K1846" s="451" t="s">
        <v>5241</v>
      </c>
      <c r="L1846" s="448" t="s">
        <v>143</v>
      </c>
      <c r="M1846" s="448" t="s">
        <v>3324</v>
      </c>
    </row>
    <row r="1847" spans="1:13" ht="28">
      <c r="A1847" s="448">
        <v>1846</v>
      </c>
      <c r="B1847" s="448" t="s">
        <v>5277</v>
      </c>
      <c r="C1847" s="448" t="s">
        <v>1724</v>
      </c>
      <c r="D1847" s="448" t="s">
        <v>5247</v>
      </c>
      <c r="E1847" s="448">
        <v>20</v>
      </c>
      <c r="F1847" s="448" t="s">
        <v>4708</v>
      </c>
      <c r="G1847" s="458" t="s">
        <v>5248</v>
      </c>
      <c r="H1847" s="449">
        <v>69.8</v>
      </c>
      <c r="I1847" s="448" t="s">
        <v>107</v>
      </c>
      <c r="J1847" s="448" t="s">
        <v>48</v>
      </c>
      <c r="K1847" s="451" t="s">
        <v>5241</v>
      </c>
      <c r="L1847" s="448" t="s">
        <v>143</v>
      </c>
      <c r="M1847" s="448" t="s">
        <v>3324</v>
      </c>
    </row>
    <row r="1848" spans="1:13" ht="28">
      <c r="A1848" s="448">
        <v>1847</v>
      </c>
      <c r="B1848" s="448" t="s">
        <v>5278</v>
      </c>
      <c r="C1848" s="448" t="s">
        <v>1724</v>
      </c>
      <c r="D1848" s="448" t="s">
        <v>5247</v>
      </c>
      <c r="E1848" s="448">
        <v>20</v>
      </c>
      <c r="F1848" s="448" t="s">
        <v>4708</v>
      </c>
      <c r="G1848" s="458" t="s">
        <v>5248</v>
      </c>
      <c r="H1848" s="449">
        <v>84</v>
      </c>
      <c r="I1848" s="448" t="s">
        <v>107</v>
      </c>
      <c r="J1848" s="448" t="s">
        <v>48</v>
      </c>
      <c r="K1848" s="451" t="s">
        <v>5241</v>
      </c>
      <c r="L1848" s="448" t="s">
        <v>143</v>
      </c>
      <c r="M1848" s="448" t="s">
        <v>3324</v>
      </c>
    </row>
    <row r="1849" spans="1:13" ht="28">
      <c r="A1849" s="448">
        <v>1848</v>
      </c>
      <c r="B1849" s="448" t="s">
        <v>5279</v>
      </c>
      <c r="C1849" s="448" t="s">
        <v>1724</v>
      </c>
      <c r="D1849" s="448" t="s">
        <v>5247</v>
      </c>
      <c r="E1849" s="448">
        <v>20</v>
      </c>
      <c r="F1849" s="448" t="s">
        <v>4708</v>
      </c>
      <c r="G1849" s="458" t="s">
        <v>5248</v>
      </c>
      <c r="H1849" s="449">
        <v>89.4</v>
      </c>
      <c r="I1849" s="448" t="s">
        <v>107</v>
      </c>
      <c r="J1849" s="448" t="s">
        <v>48</v>
      </c>
      <c r="K1849" s="451" t="s">
        <v>5241</v>
      </c>
      <c r="L1849" s="448" t="s">
        <v>143</v>
      </c>
      <c r="M1849" s="448" t="s">
        <v>3324</v>
      </c>
    </row>
    <row r="1850" spans="1:13" ht="28">
      <c r="A1850" s="448">
        <v>1849</v>
      </c>
      <c r="B1850" s="448" t="s">
        <v>5280</v>
      </c>
      <c r="C1850" s="448" t="s">
        <v>1724</v>
      </c>
      <c r="D1850" s="448" t="s">
        <v>5247</v>
      </c>
      <c r="E1850" s="448">
        <v>20</v>
      </c>
      <c r="F1850" s="448" t="s">
        <v>4708</v>
      </c>
      <c r="G1850" s="458" t="s">
        <v>5248</v>
      </c>
      <c r="H1850" s="449">
        <v>109</v>
      </c>
      <c r="I1850" s="448" t="s">
        <v>107</v>
      </c>
      <c r="J1850" s="448" t="s">
        <v>48</v>
      </c>
      <c r="K1850" s="451" t="s">
        <v>5241</v>
      </c>
      <c r="L1850" s="448" t="s">
        <v>143</v>
      </c>
      <c r="M1850" s="448" t="s">
        <v>3324</v>
      </c>
    </row>
    <row r="1851" spans="1:13" ht="28">
      <c r="A1851" s="448">
        <v>1850</v>
      </c>
      <c r="B1851" s="448" t="s">
        <v>5281</v>
      </c>
      <c r="C1851" s="448" t="s">
        <v>1724</v>
      </c>
      <c r="D1851" s="448" t="s">
        <v>5247</v>
      </c>
      <c r="E1851" s="448">
        <v>20</v>
      </c>
      <c r="F1851" s="448" t="s">
        <v>4708</v>
      </c>
      <c r="G1851" s="458" t="s">
        <v>5248</v>
      </c>
      <c r="H1851" s="449">
        <v>157.6</v>
      </c>
      <c r="I1851" s="448" t="s">
        <v>107</v>
      </c>
      <c r="J1851" s="448" t="s">
        <v>48</v>
      </c>
      <c r="K1851" s="451" t="s">
        <v>5241</v>
      </c>
      <c r="L1851" s="448" t="s">
        <v>143</v>
      </c>
      <c r="M1851" s="448" t="s">
        <v>3324</v>
      </c>
    </row>
    <row r="1852" spans="1:13">
      <c r="A1852" s="448">
        <v>1851</v>
      </c>
      <c r="B1852" s="448" t="s">
        <v>3232</v>
      </c>
      <c r="C1852" s="448" t="s">
        <v>1724</v>
      </c>
      <c r="D1852" s="448" t="s">
        <v>5247</v>
      </c>
      <c r="E1852" s="448">
        <v>50</v>
      </c>
      <c r="F1852" s="448" t="s">
        <v>4708</v>
      </c>
      <c r="G1852" s="458" t="s">
        <v>5248</v>
      </c>
      <c r="H1852" s="449">
        <v>354.5</v>
      </c>
      <c r="I1852" s="448" t="s">
        <v>107</v>
      </c>
      <c r="J1852" s="448" t="s">
        <v>48</v>
      </c>
      <c r="K1852" s="451" t="s">
        <v>5241</v>
      </c>
      <c r="L1852" s="448" t="s">
        <v>143</v>
      </c>
      <c r="M1852" s="448" t="s">
        <v>3324</v>
      </c>
    </row>
    <row r="1853" spans="1:13" ht="28">
      <c r="A1853" s="448">
        <v>1852</v>
      </c>
      <c r="B1853" s="448" t="s">
        <v>3111</v>
      </c>
      <c r="C1853" s="448" t="s">
        <v>1724</v>
      </c>
      <c r="D1853" s="448" t="s">
        <v>5247</v>
      </c>
      <c r="E1853" s="448">
        <v>100</v>
      </c>
      <c r="F1853" s="448" t="s">
        <v>4708</v>
      </c>
      <c r="G1853" s="458" t="s">
        <v>5248</v>
      </c>
      <c r="H1853" s="449">
        <v>14158</v>
      </c>
      <c r="I1853" s="448" t="s">
        <v>107</v>
      </c>
      <c r="J1853" s="448" t="s">
        <v>48</v>
      </c>
      <c r="K1853" s="451" t="s">
        <v>5241</v>
      </c>
      <c r="L1853" s="448" t="s">
        <v>143</v>
      </c>
      <c r="M1853" s="448" t="s">
        <v>3324</v>
      </c>
    </row>
    <row r="1854" spans="1:13">
      <c r="A1854" s="448">
        <v>1853</v>
      </c>
      <c r="B1854" s="448" t="s">
        <v>5282</v>
      </c>
      <c r="C1854" s="448" t="s">
        <v>1724</v>
      </c>
      <c r="D1854" s="448" t="s">
        <v>5247</v>
      </c>
      <c r="E1854" s="448">
        <v>10</v>
      </c>
      <c r="F1854" s="448" t="s">
        <v>4708</v>
      </c>
      <c r="G1854" s="458" t="s">
        <v>5248</v>
      </c>
      <c r="H1854" s="449">
        <v>56.7</v>
      </c>
      <c r="I1854" s="448" t="s">
        <v>107</v>
      </c>
      <c r="J1854" s="448" t="s">
        <v>48</v>
      </c>
      <c r="K1854" s="451" t="s">
        <v>5241</v>
      </c>
      <c r="L1854" s="448" t="s">
        <v>143</v>
      </c>
      <c r="M1854" s="448" t="s">
        <v>3324</v>
      </c>
    </row>
    <row r="1855" spans="1:13" ht="28">
      <c r="A1855" s="448">
        <v>1854</v>
      </c>
      <c r="B1855" s="448" t="s">
        <v>5283</v>
      </c>
      <c r="C1855" s="448" t="s">
        <v>1724</v>
      </c>
      <c r="D1855" s="448" t="s">
        <v>5247</v>
      </c>
      <c r="E1855" s="448">
        <v>50</v>
      </c>
      <c r="F1855" s="448" t="s">
        <v>4708</v>
      </c>
      <c r="G1855" s="458" t="s">
        <v>5248</v>
      </c>
      <c r="H1855" s="449">
        <v>329.5</v>
      </c>
      <c r="I1855" s="448" t="s">
        <v>107</v>
      </c>
      <c r="J1855" s="448" t="s">
        <v>48</v>
      </c>
      <c r="K1855" s="451" t="s">
        <v>5241</v>
      </c>
      <c r="L1855" s="448" t="s">
        <v>143</v>
      </c>
      <c r="M1855" s="448" t="s">
        <v>3324</v>
      </c>
    </row>
    <row r="1856" spans="1:13" ht="56">
      <c r="A1856" s="448">
        <v>1855</v>
      </c>
      <c r="B1856" s="448" t="s">
        <v>5284</v>
      </c>
      <c r="C1856" s="448" t="s">
        <v>1724</v>
      </c>
      <c r="D1856" s="448" t="s">
        <v>5247</v>
      </c>
      <c r="E1856" s="448">
        <v>50</v>
      </c>
      <c r="F1856" s="448" t="s">
        <v>5285</v>
      </c>
      <c r="G1856" s="458" t="s">
        <v>5248</v>
      </c>
      <c r="H1856" s="449">
        <v>1455</v>
      </c>
      <c r="I1856" s="448" t="s">
        <v>107</v>
      </c>
      <c r="J1856" s="448" t="s">
        <v>48</v>
      </c>
      <c r="K1856" s="451" t="s">
        <v>5241</v>
      </c>
      <c r="L1856" s="448" t="s">
        <v>143</v>
      </c>
      <c r="M1856" s="448" t="s">
        <v>3324</v>
      </c>
    </row>
    <row r="1857" spans="1:13">
      <c r="A1857" s="448">
        <v>1856</v>
      </c>
      <c r="B1857" s="448" t="s">
        <v>5286</v>
      </c>
      <c r="C1857" s="448" t="s">
        <v>1724</v>
      </c>
      <c r="D1857" s="448" t="s">
        <v>5247</v>
      </c>
      <c r="E1857" s="448">
        <v>300</v>
      </c>
      <c r="F1857" s="448" t="s">
        <v>4708</v>
      </c>
      <c r="G1857" s="458" t="s">
        <v>5248</v>
      </c>
      <c r="H1857" s="449">
        <v>2076</v>
      </c>
      <c r="I1857" s="448" t="s">
        <v>107</v>
      </c>
      <c r="J1857" s="448" t="s">
        <v>48</v>
      </c>
      <c r="K1857" s="451" t="s">
        <v>5241</v>
      </c>
      <c r="L1857" s="448" t="s">
        <v>143</v>
      </c>
      <c r="M1857" s="448" t="s">
        <v>3324</v>
      </c>
    </row>
    <row r="1858" spans="1:13">
      <c r="A1858" s="448">
        <v>1857</v>
      </c>
      <c r="B1858" s="448" t="s">
        <v>5287</v>
      </c>
      <c r="C1858" s="448" t="s">
        <v>1724</v>
      </c>
      <c r="D1858" s="448" t="s">
        <v>5247</v>
      </c>
      <c r="E1858" s="448">
        <v>200</v>
      </c>
      <c r="F1858" s="448" t="s">
        <v>571</v>
      </c>
      <c r="G1858" s="458" t="s">
        <v>5248</v>
      </c>
      <c r="H1858" s="449">
        <v>2310</v>
      </c>
      <c r="I1858" s="448" t="s">
        <v>107</v>
      </c>
      <c r="J1858" s="448" t="s">
        <v>48</v>
      </c>
      <c r="K1858" s="451" t="s">
        <v>5241</v>
      </c>
      <c r="L1858" s="448" t="s">
        <v>143</v>
      </c>
      <c r="M1858" s="448" t="s">
        <v>3324</v>
      </c>
    </row>
    <row r="1859" spans="1:13">
      <c r="A1859" s="448">
        <v>1858</v>
      </c>
      <c r="B1859" s="448" t="s">
        <v>5288</v>
      </c>
      <c r="C1859" s="448" t="s">
        <v>1724</v>
      </c>
      <c r="D1859" s="448" t="s">
        <v>5247</v>
      </c>
      <c r="E1859" s="448">
        <v>50</v>
      </c>
      <c r="F1859" s="448" t="s">
        <v>4708</v>
      </c>
      <c r="G1859" s="458" t="s">
        <v>5248</v>
      </c>
      <c r="H1859" s="449">
        <v>1962</v>
      </c>
      <c r="I1859" s="448" t="s">
        <v>107</v>
      </c>
      <c r="J1859" s="448" t="s">
        <v>48</v>
      </c>
      <c r="K1859" s="451" t="s">
        <v>5241</v>
      </c>
      <c r="L1859" s="448" t="s">
        <v>143</v>
      </c>
      <c r="M1859" s="448" t="s">
        <v>3324</v>
      </c>
    </row>
    <row r="1860" spans="1:13" ht="28">
      <c r="A1860" s="448">
        <v>1859</v>
      </c>
      <c r="B1860" s="448" t="s">
        <v>5289</v>
      </c>
      <c r="C1860" s="448" t="s">
        <v>1724</v>
      </c>
      <c r="D1860" s="448" t="s">
        <v>5247</v>
      </c>
      <c r="E1860" s="448">
        <v>5000</v>
      </c>
      <c r="F1860" s="448" t="s">
        <v>4708</v>
      </c>
      <c r="G1860" s="458" t="s">
        <v>5248</v>
      </c>
      <c r="H1860" s="449">
        <v>1250</v>
      </c>
      <c r="I1860" s="448" t="s">
        <v>107</v>
      </c>
      <c r="J1860" s="448" t="s">
        <v>48</v>
      </c>
      <c r="K1860" s="451" t="s">
        <v>5241</v>
      </c>
      <c r="L1860" s="448" t="s">
        <v>143</v>
      </c>
      <c r="M1860" s="448" t="s">
        <v>3324</v>
      </c>
    </row>
    <row r="1861" spans="1:13" ht="28">
      <c r="A1861" s="448">
        <v>1860</v>
      </c>
      <c r="B1861" s="448" t="s">
        <v>3233</v>
      </c>
      <c r="C1861" s="448" t="s">
        <v>1724</v>
      </c>
      <c r="D1861" s="448" t="s">
        <v>5247</v>
      </c>
      <c r="E1861" s="448">
        <v>10</v>
      </c>
      <c r="F1861" s="448" t="s">
        <v>4748</v>
      </c>
      <c r="G1861" s="458" t="s">
        <v>5248</v>
      </c>
      <c r="H1861" s="449">
        <v>2520.6</v>
      </c>
      <c r="I1861" s="448" t="s">
        <v>107</v>
      </c>
      <c r="J1861" s="448" t="s">
        <v>48</v>
      </c>
      <c r="K1861" s="451" t="s">
        <v>5241</v>
      </c>
      <c r="L1861" s="448" t="s">
        <v>143</v>
      </c>
      <c r="M1861" s="448" t="s">
        <v>3324</v>
      </c>
    </row>
    <row r="1862" spans="1:13" ht="28">
      <c r="A1862" s="448">
        <v>1861</v>
      </c>
      <c r="B1862" s="448" t="s">
        <v>5290</v>
      </c>
      <c r="C1862" s="448" t="s">
        <v>1724</v>
      </c>
      <c r="D1862" s="448" t="s">
        <v>5247</v>
      </c>
      <c r="E1862" s="448">
        <v>100</v>
      </c>
      <c r="F1862" s="448" t="s">
        <v>4708</v>
      </c>
      <c r="G1862" s="458" t="s">
        <v>5248</v>
      </c>
      <c r="H1862" s="449">
        <v>22</v>
      </c>
      <c r="I1862" s="448" t="s">
        <v>107</v>
      </c>
      <c r="J1862" s="448" t="s">
        <v>48</v>
      </c>
      <c r="K1862" s="451" t="s">
        <v>5241</v>
      </c>
      <c r="L1862" s="448" t="s">
        <v>143</v>
      </c>
      <c r="M1862" s="448" t="s">
        <v>3324</v>
      </c>
    </row>
    <row r="1863" spans="1:13">
      <c r="A1863" s="448">
        <v>1862</v>
      </c>
      <c r="B1863" s="448" t="s">
        <v>5291</v>
      </c>
      <c r="C1863" s="448" t="s">
        <v>1724</v>
      </c>
      <c r="D1863" s="448" t="s">
        <v>5247</v>
      </c>
      <c r="E1863" s="448">
        <v>2000</v>
      </c>
      <c r="F1863" s="448" t="s">
        <v>4708</v>
      </c>
      <c r="G1863" s="458" t="s">
        <v>5248</v>
      </c>
      <c r="H1863" s="449">
        <v>520</v>
      </c>
      <c r="I1863" s="448" t="s">
        <v>107</v>
      </c>
      <c r="J1863" s="448" t="s">
        <v>48</v>
      </c>
      <c r="K1863" s="451" t="s">
        <v>5241</v>
      </c>
      <c r="L1863" s="448" t="s">
        <v>143</v>
      </c>
      <c r="M1863" s="448" t="s">
        <v>3324</v>
      </c>
    </row>
    <row r="1864" spans="1:13">
      <c r="A1864" s="448">
        <v>1863</v>
      </c>
      <c r="B1864" s="448" t="s">
        <v>5292</v>
      </c>
      <c r="C1864" s="448" t="s">
        <v>1724</v>
      </c>
      <c r="D1864" s="448" t="s">
        <v>5247</v>
      </c>
      <c r="E1864" s="448">
        <v>1000</v>
      </c>
      <c r="F1864" s="448" t="s">
        <v>4708</v>
      </c>
      <c r="G1864" s="458" t="s">
        <v>5248</v>
      </c>
      <c r="H1864" s="449">
        <v>630</v>
      </c>
      <c r="I1864" s="448" t="s">
        <v>107</v>
      </c>
      <c r="J1864" s="448" t="s">
        <v>48</v>
      </c>
      <c r="K1864" s="451" t="s">
        <v>5241</v>
      </c>
      <c r="L1864" s="448" t="s">
        <v>143</v>
      </c>
      <c r="M1864" s="448" t="s">
        <v>3324</v>
      </c>
    </row>
    <row r="1865" spans="1:13">
      <c r="A1865" s="448">
        <v>1864</v>
      </c>
      <c r="B1865" s="448" t="s">
        <v>5293</v>
      </c>
      <c r="C1865" s="448" t="s">
        <v>1724</v>
      </c>
      <c r="D1865" s="448" t="s">
        <v>5247</v>
      </c>
      <c r="E1865" s="448">
        <v>10</v>
      </c>
      <c r="F1865" s="448" t="s">
        <v>4748</v>
      </c>
      <c r="G1865" s="458" t="s">
        <v>5248</v>
      </c>
      <c r="H1865" s="449">
        <v>1626.7</v>
      </c>
      <c r="I1865" s="448" t="s">
        <v>107</v>
      </c>
      <c r="J1865" s="448" t="s">
        <v>48</v>
      </c>
      <c r="K1865" s="451" t="s">
        <v>5241</v>
      </c>
      <c r="L1865" s="448" t="s">
        <v>143</v>
      </c>
      <c r="M1865" s="448" t="s">
        <v>3324</v>
      </c>
    </row>
    <row r="1866" spans="1:13" ht="42">
      <c r="A1866" s="448">
        <v>1865</v>
      </c>
      <c r="B1866" s="448" t="s">
        <v>5294</v>
      </c>
      <c r="C1866" s="448" t="s">
        <v>1724</v>
      </c>
      <c r="D1866" s="448" t="s">
        <v>5247</v>
      </c>
      <c r="E1866" s="448">
        <v>10</v>
      </c>
      <c r="F1866" s="448" t="s">
        <v>4748</v>
      </c>
      <c r="G1866" s="458" t="s">
        <v>5248</v>
      </c>
      <c r="H1866" s="449">
        <v>218</v>
      </c>
      <c r="I1866" s="448" t="s">
        <v>107</v>
      </c>
      <c r="J1866" s="448" t="s">
        <v>48</v>
      </c>
      <c r="K1866" s="451" t="s">
        <v>5241</v>
      </c>
      <c r="L1866" s="448" t="s">
        <v>143</v>
      </c>
      <c r="M1866" s="448" t="s">
        <v>3324</v>
      </c>
    </row>
    <row r="1867" spans="1:13" ht="42">
      <c r="A1867" s="448">
        <v>1866</v>
      </c>
      <c r="B1867" s="448" t="s">
        <v>5295</v>
      </c>
      <c r="C1867" s="448" t="s">
        <v>1724</v>
      </c>
      <c r="D1867" s="448" t="s">
        <v>5247</v>
      </c>
      <c r="E1867" s="448">
        <v>10</v>
      </c>
      <c r="F1867" s="448" t="s">
        <v>4748</v>
      </c>
      <c r="G1867" s="458" t="s">
        <v>5248</v>
      </c>
      <c r="H1867" s="449">
        <v>218</v>
      </c>
      <c r="I1867" s="448" t="s">
        <v>107</v>
      </c>
      <c r="J1867" s="448" t="s">
        <v>48</v>
      </c>
      <c r="K1867" s="451" t="s">
        <v>5241</v>
      </c>
      <c r="L1867" s="448" t="s">
        <v>143</v>
      </c>
      <c r="M1867" s="448" t="s">
        <v>3324</v>
      </c>
    </row>
    <row r="1868" spans="1:13" ht="42">
      <c r="A1868" s="448">
        <v>1867</v>
      </c>
      <c r="B1868" s="448" t="s">
        <v>5296</v>
      </c>
      <c r="C1868" s="448" t="s">
        <v>1724</v>
      </c>
      <c r="D1868" s="448" t="s">
        <v>5247</v>
      </c>
      <c r="E1868" s="448">
        <v>10</v>
      </c>
      <c r="F1868" s="448" t="s">
        <v>4748</v>
      </c>
      <c r="G1868" s="458" t="s">
        <v>5248</v>
      </c>
      <c r="H1868" s="449">
        <v>218</v>
      </c>
      <c r="I1868" s="448" t="s">
        <v>107</v>
      </c>
      <c r="J1868" s="448" t="s">
        <v>48</v>
      </c>
      <c r="K1868" s="451" t="s">
        <v>5241</v>
      </c>
      <c r="L1868" s="448" t="s">
        <v>143</v>
      </c>
      <c r="M1868" s="448" t="s">
        <v>3324</v>
      </c>
    </row>
    <row r="1869" spans="1:13" ht="28">
      <c r="A1869" s="448">
        <v>1868</v>
      </c>
      <c r="B1869" s="448" t="s">
        <v>5297</v>
      </c>
      <c r="C1869" s="448" t="s">
        <v>1724</v>
      </c>
      <c r="D1869" s="448" t="s">
        <v>5247</v>
      </c>
      <c r="E1869" s="448">
        <v>5</v>
      </c>
      <c r="F1869" s="448" t="s">
        <v>4748</v>
      </c>
      <c r="G1869" s="458" t="s">
        <v>5248</v>
      </c>
      <c r="H1869" s="449">
        <v>1375.65</v>
      </c>
      <c r="I1869" s="448" t="s">
        <v>107</v>
      </c>
      <c r="J1869" s="448" t="s">
        <v>48</v>
      </c>
      <c r="K1869" s="451" t="s">
        <v>5241</v>
      </c>
      <c r="L1869" s="448" t="s">
        <v>143</v>
      </c>
      <c r="M1869" s="448" t="s">
        <v>3324</v>
      </c>
    </row>
    <row r="1870" spans="1:13" ht="28">
      <c r="A1870" s="448">
        <v>1869</v>
      </c>
      <c r="B1870" s="448" t="s">
        <v>5298</v>
      </c>
      <c r="C1870" s="448" t="s">
        <v>1724</v>
      </c>
      <c r="D1870" s="448" t="s">
        <v>5247</v>
      </c>
      <c r="E1870" s="448">
        <v>50</v>
      </c>
      <c r="F1870" s="448" t="s">
        <v>4708</v>
      </c>
      <c r="G1870" s="458" t="s">
        <v>5248</v>
      </c>
      <c r="H1870" s="449">
        <v>6630</v>
      </c>
      <c r="I1870" s="448" t="s">
        <v>107</v>
      </c>
      <c r="J1870" s="448" t="s">
        <v>48</v>
      </c>
      <c r="K1870" s="451" t="s">
        <v>5241</v>
      </c>
      <c r="L1870" s="448" t="s">
        <v>143</v>
      </c>
      <c r="M1870" s="448" t="s">
        <v>3324</v>
      </c>
    </row>
    <row r="1871" spans="1:13">
      <c r="A1871" s="448">
        <v>1870</v>
      </c>
      <c r="B1871" s="448" t="s">
        <v>5299</v>
      </c>
      <c r="C1871" s="448" t="s">
        <v>1724</v>
      </c>
      <c r="D1871" s="448" t="s">
        <v>5247</v>
      </c>
      <c r="E1871" s="448">
        <v>10</v>
      </c>
      <c r="F1871" s="448" t="s">
        <v>571</v>
      </c>
      <c r="G1871" s="458" t="s">
        <v>5248</v>
      </c>
      <c r="H1871" s="449">
        <v>178.3</v>
      </c>
      <c r="I1871" s="448" t="s">
        <v>107</v>
      </c>
      <c r="J1871" s="448" t="s">
        <v>48</v>
      </c>
      <c r="K1871" s="451" t="s">
        <v>5241</v>
      </c>
      <c r="L1871" s="448" t="s">
        <v>143</v>
      </c>
      <c r="M1871" s="448" t="s">
        <v>3324</v>
      </c>
    </row>
    <row r="1872" spans="1:13" ht="42">
      <c r="A1872" s="448">
        <v>1871</v>
      </c>
      <c r="B1872" s="448" t="s">
        <v>5300</v>
      </c>
      <c r="C1872" s="448" t="s">
        <v>1724</v>
      </c>
      <c r="D1872" s="448" t="s">
        <v>5247</v>
      </c>
      <c r="E1872" s="448">
        <v>10</v>
      </c>
      <c r="F1872" s="448" t="s">
        <v>571</v>
      </c>
      <c r="G1872" s="458" t="s">
        <v>5248</v>
      </c>
      <c r="H1872" s="449">
        <v>178.3</v>
      </c>
      <c r="I1872" s="448" t="s">
        <v>107</v>
      </c>
      <c r="J1872" s="448" t="s">
        <v>48</v>
      </c>
      <c r="K1872" s="451" t="s">
        <v>5241</v>
      </c>
      <c r="L1872" s="448" t="s">
        <v>143</v>
      </c>
      <c r="M1872" s="448" t="s">
        <v>3324</v>
      </c>
    </row>
    <row r="1873" spans="1:13" ht="42">
      <c r="A1873" s="448">
        <v>1872</v>
      </c>
      <c r="B1873" s="448" t="s">
        <v>1777</v>
      </c>
      <c r="C1873" s="448" t="s">
        <v>1724</v>
      </c>
      <c r="D1873" s="448" t="s">
        <v>5247</v>
      </c>
      <c r="E1873" s="448">
        <v>10</v>
      </c>
      <c r="F1873" s="448" t="s">
        <v>571</v>
      </c>
      <c r="G1873" s="458" t="s">
        <v>5248</v>
      </c>
      <c r="H1873" s="449">
        <v>178.3</v>
      </c>
      <c r="I1873" s="448" t="s">
        <v>107</v>
      </c>
      <c r="J1873" s="448" t="s">
        <v>48</v>
      </c>
      <c r="K1873" s="451" t="s">
        <v>5241</v>
      </c>
      <c r="L1873" s="448" t="s">
        <v>143</v>
      </c>
      <c r="M1873" s="448" t="s">
        <v>3324</v>
      </c>
    </row>
    <row r="1874" spans="1:13" ht="42">
      <c r="A1874" s="448">
        <v>1873</v>
      </c>
      <c r="B1874" s="448" t="s">
        <v>5301</v>
      </c>
      <c r="C1874" s="448" t="s">
        <v>1724</v>
      </c>
      <c r="D1874" s="448" t="s">
        <v>5247</v>
      </c>
      <c r="E1874" s="448">
        <v>10</v>
      </c>
      <c r="F1874" s="448" t="s">
        <v>571</v>
      </c>
      <c r="G1874" s="458" t="s">
        <v>5248</v>
      </c>
      <c r="H1874" s="449">
        <v>178.3</v>
      </c>
      <c r="I1874" s="448" t="s">
        <v>107</v>
      </c>
      <c r="J1874" s="448" t="s">
        <v>48</v>
      </c>
      <c r="K1874" s="451" t="s">
        <v>5241</v>
      </c>
      <c r="L1874" s="448" t="s">
        <v>143</v>
      </c>
      <c r="M1874" s="448" t="s">
        <v>3324</v>
      </c>
    </row>
    <row r="1875" spans="1:13" ht="42">
      <c r="A1875" s="448">
        <v>1874</v>
      </c>
      <c r="B1875" s="448" t="s">
        <v>5302</v>
      </c>
      <c r="C1875" s="448" t="s">
        <v>1724</v>
      </c>
      <c r="D1875" s="448" t="s">
        <v>5247</v>
      </c>
      <c r="E1875" s="448">
        <v>10</v>
      </c>
      <c r="F1875" s="448" t="s">
        <v>571</v>
      </c>
      <c r="G1875" s="458" t="s">
        <v>5248</v>
      </c>
      <c r="H1875" s="449">
        <v>178.3</v>
      </c>
      <c r="I1875" s="448" t="s">
        <v>107</v>
      </c>
      <c r="J1875" s="448" t="s">
        <v>48</v>
      </c>
      <c r="K1875" s="451" t="s">
        <v>5241</v>
      </c>
      <c r="L1875" s="448" t="s">
        <v>143</v>
      </c>
      <c r="M1875" s="448" t="s">
        <v>3324</v>
      </c>
    </row>
    <row r="1876" spans="1:13" ht="42">
      <c r="A1876" s="448">
        <v>1875</v>
      </c>
      <c r="B1876" s="448" t="s">
        <v>5303</v>
      </c>
      <c r="C1876" s="448" t="s">
        <v>1724</v>
      </c>
      <c r="D1876" s="448" t="s">
        <v>5247</v>
      </c>
      <c r="E1876" s="448">
        <v>10</v>
      </c>
      <c r="F1876" s="448" t="s">
        <v>571</v>
      </c>
      <c r="G1876" s="458" t="s">
        <v>5248</v>
      </c>
      <c r="H1876" s="449">
        <v>178.3</v>
      </c>
      <c r="I1876" s="448" t="s">
        <v>107</v>
      </c>
      <c r="J1876" s="448" t="s">
        <v>48</v>
      </c>
      <c r="K1876" s="451" t="s">
        <v>5241</v>
      </c>
      <c r="L1876" s="448" t="s">
        <v>143</v>
      </c>
      <c r="M1876" s="448" t="s">
        <v>3324</v>
      </c>
    </row>
    <row r="1877" spans="1:13" ht="42">
      <c r="A1877" s="448">
        <v>1876</v>
      </c>
      <c r="B1877" s="448" t="s">
        <v>5304</v>
      </c>
      <c r="C1877" s="448" t="s">
        <v>1724</v>
      </c>
      <c r="D1877" s="448" t="s">
        <v>5247</v>
      </c>
      <c r="E1877" s="448">
        <v>10</v>
      </c>
      <c r="F1877" s="448" t="s">
        <v>571</v>
      </c>
      <c r="G1877" s="458" t="s">
        <v>5248</v>
      </c>
      <c r="H1877" s="449">
        <v>178.3</v>
      </c>
      <c r="I1877" s="448" t="s">
        <v>107</v>
      </c>
      <c r="J1877" s="448" t="s">
        <v>48</v>
      </c>
      <c r="K1877" s="451" t="s">
        <v>5241</v>
      </c>
      <c r="L1877" s="448" t="s">
        <v>143</v>
      </c>
      <c r="M1877" s="448" t="s">
        <v>3324</v>
      </c>
    </row>
    <row r="1878" spans="1:13" ht="42">
      <c r="A1878" s="448">
        <v>1877</v>
      </c>
      <c r="B1878" s="448" t="s">
        <v>5305</v>
      </c>
      <c r="C1878" s="448" t="s">
        <v>1724</v>
      </c>
      <c r="D1878" s="448" t="s">
        <v>5247</v>
      </c>
      <c r="E1878" s="448">
        <v>10</v>
      </c>
      <c r="F1878" s="448" t="s">
        <v>571</v>
      </c>
      <c r="G1878" s="458" t="s">
        <v>5248</v>
      </c>
      <c r="H1878" s="449">
        <v>178.3</v>
      </c>
      <c r="I1878" s="448" t="s">
        <v>107</v>
      </c>
      <c r="J1878" s="448" t="s">
        <v>48</v>
      </c>
      <c r="K1878" s="451" t="s">
        <v>5241</v>
      </c>
      <c r="L1878" s="448" t="s">
        <v>143</v>
      </c>
      <c r="M1878" s="448" t="s">
        <v>3324</v>
      </c>
    </row>
    <row r="1879" spans="1:13" ht="42">
      <c r="A1879" s="448">
        <v>1878</v>
      </c>
      <c r="B1879" s="448" t="s">
        <v>5306</v>
      </c>
      <c r="C1879" s="448" t="s">
        <v>1724</v>
      </c>
      <c r="D1879" s="448" t="s">
        <v>5247</v>
      </c>
      <c r="E1879" s="448">
        <v>10</v>
      </c>
      <c r="F1879" s="448" t="s">
        <v>571</v>
      </c>
      <c r="G1879" s="458" t="s">
        <v>5248</v>
      </c>
      <c r="H1879" s="449">
        <v>178.3</v>
      </c>
      <c r="I1879" s="448" t="s">
        <v>107</v>
      </c>
      <c r="J1879" s="448" t="s">
        <v>48</v>
      </c>
      <c r="K1879" s="451" t="s">
        <v>5241</v>
      </c>
      <c r="L1879" s="448" t="s">
        <v>143</v>
      </c>
      <c r="M1879" s="448" t="s">
        <v>3324</v>
      </c>
    </row>
    <row r="1880" spans="1:13" ht="42">
      <c r="A1880" s="448">
        <v>1879</v>
      </c>
      <c r="B1880" s="448" t="s">
        <v>5307</v>
      </c>
      <c r="C1880" s="448" t="s">
        <v>1724</v>
      </c>
      <c r="D1880" s="448" t="s">
        <v>5247</v>
      </c>
      <c r="E1880" s="448">
        <v>10</v>
      </c>
      <c r="F1880" s="448" t="s">
        <v>571</v>
      </c>
      <c r="G1880" s="458" t="s">
        <v>5248</v>
      </c>
      <c r="H1880" s="449">
        <v>178.3</v>
      </c>
      <c r="I1880" s="448" t="s">
        <v>107</v>
      </c>
      <c r="J1880" s="448" t="s">
        <v>48</v>
      </c>
      <c r="K1880" s="451" t="s">
        <v>5241</v>
      </c>
      <c r="L1880" s="448" t="s">
        <v>143</v>
      </c>
      <c r="M1880" s="448" t="s">
        <v>3324</v>
      </c>
    </row>
    <row r="1881" spans="1:13" ht="42">
      <c r="A1881" s="448">
        <v>1880</v>
      </c>
      <c r="B1881" s="448" t="s">
        <v>5308</v>
      </c>
      <c r="C1881" s="448" t="s">
        <v>1724</v>
      </c>
      <c r="D1881" s="448" t="s">
        <v>5247</v>
      </c>
      <c r="E1881" s="448">
        <v>10</v>
      </c>
      <c r="F1881" s="448" t="s">
        <v>571</v>
      </c>
      <c r="G1881" s="458" t="s">
        <v>5248</v>
      </c>
      <c r="H1881" s="449">
        <v>178.3</v>
      </c>
      <c r="I1881" s="448" t="s">
        <v>107</v>
      </c>
      <c r="J1881" s="448" t="s">
        <v>48</v>
      </c>
      <c r="K1881" s="451" t="s">
        <v>5241</v>
      </c>
      <c r="L1881" s="448" t="s">
        <v>143</v>
      </c>
      <c r="M1881" s="448" t="s">
        <v>3324</v>
      </c>
    </row>
    <row r="1882" spans="1:13" ht="42">
      <c r="A1882" s="448">
        <v>1881</v>
      </c>
      <c r="B1882" s="448" t="s">
        <v>1780</v>
      </c>
      <c r="C1882" s="448" t="s">
        <v>1724</v>
      </c>
      <c r="D1882" s="448" t="s">
        <v>5247</v>
      </c>
      <c r="E1882" s="448">
        <v>10</v>
      </c>
      <c r="F1882" s="448" t="s">
        <v>571</v>
      </c>
      <c r="G1882" s="458" t="s">
        <v>5248</v>
      </c>
      <c r="H1882" s="449">
        <v>178.3</v>
      </c>
      <c r="I1882" s="448" t="s">
        <v>107</v>
      </c>
      <c r="J1882" s="448" t="s">
        <v>48</v>
      </c>
      <c r="K1882" s="451" t="s">
        <v>5241</v>
      </c>
      <c r="L1882" s="448" t="s">
        <v>143</v>
      </c>
      <c r="M1882" s="448" t="s">
        <v>3324</v>
      </c>
    </row>
    <row r="1883" spans="1:13" ht="28">
      <c r="A1883" s="448">
        <v>1882</v>
      </c>
      <c r="B1883" s="448" t="s">
        <v>5309</v>
      </c>
      <c r="C1883" s="448" t="s">
        <v>1724</v>
      </c>
      <c r="D1883" s="448" t="s">
        <v>5247</v>
      </c>
      <c r="E1883" s="448">
        <v>10</v>
      </c>
      <c r="F1883" s="448" t="s">
        <v>4708</v>
      </c>
      <c r="G1883" s="458" t="s">
        <v>5248</v>
      </c>
      <c r="H1883" s="449">
        <v>85.3</v>
      </c>
      <c r="I1883" s="448" t="s">
        <v>107</v>
      </c>
      <c r="J1883" s="448" t="s">
        <v>48</v>
      </c>
      <c r="K1883" s="451" t="s">
        <v>5241</v>
      </c>
      <c r="L1883" s="448" t="s">
        <v>143</v>
      </c>
      <c r="M1883" s="448" t="s">
        <v>3324</v>
      </c>
    </row>
    <row r="1884" spans="1:13" ht="28">
      <c r="A1884" s="448">
        <v>1883</v>
      </c>
      <c r="B1884" s="448" t="s">
        <v>5310</v>
      </c>
      <c r="C1884" s="448" t="s">
        <v>1724</v>
      </c>
      <c r="D1884" s="448" t="s">
        <v>5247</v>
      </c>
      <c r="E1884" s="448">
        <v>10</v>
      </c>
      <c r="F1884" s="448" t="s">
        <v>4708</v>
      </c>
      <c r="G1884" s="458" t="s">
        <v>5248</v>
      </c>
      <c r="H1884" s="449">
        <v>85.3</v>
      </c>
      <c r="I1884" s="448" t="s">
        <v>107</v>
      </c>
      <c r="J1884" s="448" t="s">
        <v>48</v>
      </c>
      <c r="K1884" s="451" t="s">
        <v>5241</v>
      </c>
      <c r="L1884" s="448" t="s">
        <v>143</v>
      </c>
      <c r="M1884" s="448" t="s">
        <v>3324</v>
      </c>
    </row>
    <row r="1885" spans="1:13" ht="28">
      <c r="A1885" s="448">
        <v>1884</v>
      </c>
      <c r="B1885" s="448" t="s">
        <v>5311</v>
      </c>
      <c r="C1885" s="448" t="s">
        <v>1724</v>
      </c>
      <c r="D1885" s="448" t="s">
        <v>5247</v>
      </c>
      <c r="E1885" s="448">
        <v>10</v>
      </c>
      <c r="F1885" s="448" t="s">
        <v>4708</v>
      </c>
      <c r="G1885" s="458" t="s">
        <v>5248</v>
      </c>
      <c r="H1885" s="449">
        <v>85.3</v>
      </c>
      <c r="I1885" s="448" t="s">
        <v>107</v>
      </c>
      <c r="J1885" s="448" t="s">
        <v>48</v>
      </c>
      <c r="K1885" s="451" t="s">
        <v>5241</v>
      </c>
      <c r="L1885" s="448" t="s">
        <v>143</v>
      </c>
      <c r="M1885" s="448" t="s">
        <v>3324</v>
      </c>
    </row>
    <row r="1886" spans="1:13" ht="28">
      <c r="A1886" s="448">
        <v>1885</v>
      </c>
      <c r="B1886" s="448" t="s">
        <v>5312</v>
      </c>
      <c r="C1886" s="448" t="s">
        <v>1724</v>
      </c>
      <c r="D1886" s="448" t="s">
        <v>5247</v>
      </c>
      <c r="E1886" s="448">
        <v>10</v>
      </c>
      <c r="F1886" s="448" t="s">
        <v>4708</v>
      </c>
      <c r="G1886" s="458" t="s">
        <v>5248</v>
      </c>
      <c r="H1886" s="449">
        <v>102.5</v>
      </c>
      <c r="I1886" s="448" t="s">
        <v>107</v>
      </c>
      <c r="J1886" s="448" t="s">
        <v>48</v>
      </c>
      <c r="K1886" s="451" t="s">
        <v>5241</v>
      </c>
      <c r="L1886" s="448" t="s">
        <v>143</v>
      </c>
      <c r="M1886" s="448" t="s">
        <v>3324</v>
      </c>
    </row>
    <row r="1887" spans="1:13" ht="28">
      <c r="A1887" s="448">
        <v>1886</v>
      </c>
      <c r="B1887" s="448" t="s">
        <v>5313</v>
      </c>
      <c r="C1887" s="448" t="s">
        <v>1724</v>
      </c>
      <c r="D1887" s="448" t="s">
        <v>5247</v>
      </c>
      <c r="E1887" s="448">
        <v>10</v>
      </c>
      <c r="F1887" s="448" t="s">
        <v>4708</v>
      </c>
      <c r="G1887" s="458" t="s">
        <v>5248</v>
      </c>
      <c r="H1887" s="449">
        <v>102.5</v>
      </c>
      <c r="I1887" s="448" t="s">
        <v>107</v>
      </c>
      <c r="J1887" s="448" t="s">
        <v>48</v>
      </c>
      <c r="K1887" s="451" t="s">
        <v>5241</v>
      </c>
      <c r="L1887" s="448" t="s">
        <v>143</v>
      </c>
      <c r="M1887" s="448" t="s">
        <v>3324</v>
      </c>
    </row>
    <row r="1888" spans="1:13" ht="28">
      <c r="A1888" s="448">
        <v>1887</v>
      </c>
      <c r="B1888" s="448" t="s">
        <v>5314</v>
      </c>
      <c r="C1888" s="448" t="s">
        <v>1724</v>
      </c>
      <c r="D1888" s="448" t="s">
        <v>5247</v>
      </c>
      <c r="E1888" s="448">
        <v>10</v>
      </c>
      <c r="F1888" s="448" t="s">
        <v>4708</v>
      </c>
      <c r="G1888" s="458" t="s">
        <v>5248</v>
      </c>
      <c r="H1888" s="449">
        <v>102.5</v>
      </c>
      <c r="I1888" s="448" t="s">
        <v>107</v>
      </c>
      <c r="J1888" s="448" t="s">
        <v>48</v>
      </c>
      <c r="K1888" s="451" t="s">
        <v>5241</v>
      </c>
      <c r="L1888" s="448" t="s">
        <v>143</v>
      </c>
      <c r="M1888" s="448" t="s">
        <v>3324</v>
      </c>
    </row>
    <row r="1889" spans="1:13">
      <c r="A1889" s="448">
        <v>1888</v>
      </c>
      <c r="B1889" s="448" t="s">
        <v>5315</v>
      </c>
      <c r="C1889" s="448" t="s">
        <v>1724</v>
      </c>
      <c r="D1889" s="448" t="s">
        <v>5247</v>
      </c>
      <c r="E1889" s="448">
        <v>100</v>
      </c>
      <c r="F1889" s="448" t="s">
        <v>4708</v>
      </c>
      <c r="G1889" s="458" t="s">
        <v>5248</v>
      </c>
      <c r="H1889" s="449">
        <v>1635</v>
      </c>
      <c r="I1889" s="448" t="s">
        <v>107</v>
      </c>
      <c r="J1889" s="448" t="s">
        <v>48</v>
      </c>
      <c r="K1889" s="451" t="s">
        <v>5241</v>
      </c>
      <c r="L1889" s="448" t="s">
        <v>143</v>
      </c>
      <c r="M1889" s="448" t="s">
        <v>3324</v>
      </c>
    </row>
    <row r="1890" spans="1:13">
      <c r="A1890" s="448">
        <v>1889</v>
      </c>
      <c r="B1890" s="448" t="s">
        <v>5316</v>
      </c>
      <c r="C1890" s="448" t="s">
        <v>1724</v>
      </c>
      <c r="D1890" s="448" t="s">
        <v>5247</v>
      </c>
      <c r="E1890" s="448">
        <v>150</v>
      </c>
      <c r="F1890" s="448" t="s">
        <v>4748</v>
      </c>
      <c r="G1890" s="458" t="s">
        <v>5248</v>
      </c>
      <c r="H1890" s="449">
        <v>654</v>
      </c>
      <c r="I1890" s="448" t="s">
        <v>107</v>
      </c>
      <c r="J1890" s="448" t="s">
        <v>48</v>
      </c>
      <c r="K1890" s="451" t="s">
        <v>5241</v>
      </c>
      <c r="L1890" s="448" t="s">
        <v>143</v>
      </c>
      <c r="M1890" s="448" t="s">
        <v>3324</v>
      </c>
    </row>
    <row r="1891" spans="1:13">
      <c r="A1891" s="448">
        <v>1890</v>
      </c>
      <c r="B1891" s="448" t="s">
        <v>5317</v>
      </c>
      <c r="C1891" s="448" t="s">
        <v>1724</v>
      </c>
      <c r="D1891" s="448" t="s">
        <v>5247</v>
      </c>
      <c r="E1891" s="448">
        <v>150</v>
      </c>
      <c r="F1891" s="448" t="s">
        <v>4748</v>
      </c>
      <c r="G1891" s="458" t="s">
        <v>5248</v>
      </c>
      <c r="H1891" s="449">
        <v>3991.5</v>
      </c>
      <c r="I1891" s="448" t="s">
        <v>107</v>
      </c>
      <c r="J1891" s="448" t="s">
        <v>48</v>
      </c>
      <c r="K1891" s="451" t="s">
        <v>5241</v>
      </c>
      <c r="L1891" s="448" t="s">
        <v>143</v>
      </c>
      <c r="M1891" s="448" t="s">
        <v>3324</v>
      </c>
    </row>
    <row r="1892" spans="1:13">
      <c r="A1892" s="448">
        <v>1891</v>
      </c>
      <c r="B1892" s="448" t="s">
        <v>5318</v>
      </c>
      <c r="C1892" s="448" t="s">
        <v>1724</v>
      </c>
      <c r="D1892" s="448" t="s">
        <v>5247</v>
      </c>
      <c r="E1892" s="448">
        <v>150</v>
      </c>
      <c r="F1892" s="448" t="s">
        <v>4748</v>
      </c>
      <c r="G1892" s="458" t="s">
        <v>5248</v>
      </c>
      <c r="H1892" s="449">
        <v>703.5</v>
      </c>
      <c r="I1892" s="448" t="s">
        <v>107</v>
      </c>
      <c r="J1892" s="448" t="s">
        <v>48</v>
      </c>
      <c r="K1892" s="451" t="s">
        <v>5241</v>
      </c>
      <c r="L1892" s="448" t="s">
        <v>143</v>
      </c>
      <c r="M1892" s="448" t="s">
        <v>3324</v>
      </c>
    </row>
    <row r="1893" spans="1:13">
      <c r="A1893" s="448">
        <v>1892</v>
      </c>
      <c r="B1893" s="448" t="s">
        <v>5319</v>
      </c>
      <c r="C1893" s="448" t="s">
        <v>1724</v>
      </c>
      <c r="D1893" s="448" t="s">
        <v>5247</v>
      </c>
      <c r="E1893" s="448">
        <v>100</v>
      </c>
      <c r="F1893" s="448" t="s">
        <v>4748</v>
      </c>
      <c r="G1893" s="458" t="s">
        <v>5248</v>
      </c>
      <c r="H1893" s="449">
        <v>458</v>
      </c>
      <c r="I1893" s="448" t="s">
        <v>107</v>
      </c>
      <c r="J1893" s="448" t="s">
        <v>48</v>
      </c>
      <c r="K1893" s="451" t="s">
        <v>5241</v>
      </c>
      <c r="L1893" s="448" t="s">
        <v>143</v>
      </c>
      <c r="M1893" s="448" t="s">
        <v>3324</v>
      </c>
    </row>
    <row r="1894" spans="1:13">
      <c r="A1894" s="448">
        <v>1893</v>
      </c>
      <c r="B1894" s="448" t="s">
        <v>5320</v>
      </c>
      <c r="C1894" s="448" t="s">
        <v>1724</v>
      </c>
      <c r="D1894" s="448" t="s">
        <v>5247</v>
      </c>
      <c r="E1894" s="448">
        <v>100</v>
      </c>
      <c r="F1894" s="448" t="s">
        <v>4748</v>
      </c>
      <c r="G1894" s="458" t="s">
        <v>5248</v>
      </c>
      <c r="H1894" s="449">
        <v>545</v>
      </c>
      <c r="I1894" s="448" t="s">
        <v>107</v>
      </c>
      <c r="J1894" s="448" t="s">
        <v>48</v>
      </c>
      <c r="K1894" s="451" t="s">
        <v>5241</v>
      </c>
      <c r="L1894" s="448" t="s">
        <v>143</v>
      </c>
      <c r="M1894" s="448" t="s">
        <v>3324</v>
      </c>
    </row>
    <row r="1895" spans="1:13">
      <c r="A1895" s="448">
        <v>1894</v>
      </c>
      <c r="B1895" s="448" t="s">
        <v>1919</v>
      </c>
      <c r="C1895" s="448" t="s">
        <v>1724</v>
      </c>
      <c r="D1895" s="448" t="s">
        <v>5247</v>
      </c>
      <c r="E1895" s="448">
        <v>60</v>
      </c>
      <c r="F1895" s="448" t="s">
        <v>4708</v>
      </c>
      <c r="G1895" s="458" t="s">
        <v>5248</v>
      </c>
      <c r="H1895" s="449">
        <v>245.4</v>
      </c>
      <c r="I1895" s="448" t="s">
        <v>107</v>
      </c>
      <c r="J1895" s="448" t="s">
        <v>48</v>
      </c>
      <c r="K1895" s="451" t="s">
        <v>5241</v>
      </c>
      <c r="L1895" s="448" t="s">
        <v>143</v>
      </c>
      <c r="M1895" s="448" t="s">
        <v>3324</v>
      </c>
    </row>
    <row r="1896" spans="1:13" ht="56">
      <c r="A1896" s="448">
        <v>1895</v>
      </c>
      <c r="B1896" s="448" t="s">
        <v>5321</v>
      </c>
      <c r="C1896" s="448" t="s">
        <v>1724</v>
      </c>
      <c r="D1896" s="448" t="s">
        <v>5247</v>
      </c>
      <c r="E1896" s="448">
        <v>10</v>
      </c>
      <c r="F1896" s="448" t="s">
        <v>4748</v>
      </c>
      <c r="G1896" s="458" t="s">
        <v>5248</v>
      </c>
      <c r="H1896" s="449">
        <v>784.8</v>
      </c>
      <c r="I1896" s="448" t="s">
        <v>107</v>
      </c>
      <c r="J1896" s="448" t="s">
        <v>48</v>
      </c>
      <c r="K1896" s="451" t="s">
        <v>5241</v>
      </c>
      <c r="L1896" s="448" t="s">
        <v>143</v>
      </c>
      <c r="M1896" s="448" t="s">
        <v>3324</v>
      </c>
    </row>
    <row r="1897" spans="1:13">
      <c r="A1897" s="448">
        <v>1896</v>
      </c>
      <c r="B1897" s="448" t="s">
        <v>5322</v>
      </c>
      <c r="C1897" s="448" t="s">
        <v>1724</v>
      </c>
      <c r="D1897" s="448" t="s">
        <v>5247</v>
      </c>
      <c r="E1897" s="448">
        <v>200</v>
      </c>
      <c r="F1897" s="448" t="s">
        <v>4708</v>
      </c>
      <c r="G1897" s="458" t="s">
        <v>5248</v>
      </c>
      <c r="H1897" s="449">
        <v>408</v>
      </c>
      <c r="I1897" s="448" t="s">
        <v>107</v>
      </c>
      <c r="J1897" s="448" t="s">
        <v>48</v>
      </c>
      <c r="K1897" s="451" t="s">
        <v>5241</v>
      </c>
      <c r="L1897" s="448" t="s">
        <v>143</v>
      </c>
      <c r="M1897" s="448" t="s">
        <v>3324</v>
      </c>
    </row>
    <row r="1898" spans="1:13">
      <c r="A1898" s="448">
        <v>1897</v>
      </c>
      <c r="B1898" s="448" t="s">
        <v>5323</v>
      </c>
      <c r="C1898" s="448" t="s">
        <v>1724</v>
      </c>
      <c r="D1898" s="448" t="s">
        <v>5247</v>
      </c>
      <c r="E1898" s="448">
        <v>10</v>
      </c>
      <c r="F1898" s="448" t="s">
        <v>571</v>
      </c>
      <c r="G1898" s="458" t="s">
        <v>5248</v>
      </c>
      <c r="H1898" s="449">
        <v>376.1</v>
      </c>
      <c r="I1898" s="448" t="s">
        <v>107</v>
      </c>
      <c r="J1898" s="448" t="s">
        <v>48</v>
      </c>
      <c r="K1898" s="451" t="s">
        <v>5241</v>
      </c>
      <c r="L1898" s="448" t="s">
        <v>143</v>
      </c>
      <c r="M1898" s="448" t="s">
        <v>3324</v>
      </c>
    </row>
    <row r="1899" spans="1:13" ht="42">
      <c r="A1899" s="448">
        <v>1898</v>
      </c>
      <c r="B1899" s="448" t="s">
        <v>5324</v>
      </c>
      <c r="C1899" s="448" t="s">
        <v>1724</v>
      </c>
      <c r="D1899" s="448" t="s">
        <v>5247</v>
      </c>
      <c r="E1899" s="448">
        <v>20</v>
      </c>
      <c r="F1899" s="448" t="s">
        <v>4708</v>
      </c>
      <c r="G1899" s="458" t="s">
        <v>5248</v>
      </c>
      <c r="H1899" s="449">
        <v>2772</v>
      </c>
      <c r="I1899" s="448" t="s">
        <v>107</v>
      </c>
      <c r="J1899" s="448" t="s">
        <v>48</v>
      </c>
      <c r="K1899" s="451" t="s">
        <v>5241</v>
      </c>
      <c r="L1899" s="448" t="s">
        <v>143</v>
      </c>
      <c r="M1899" s="448" t="s">
        <v>3324</v>
      </c>
    </row>
    <row r="1900" spans="1:13">
      <c r="A1900" s="448">
        <v>1899</v>
      </c>
      <c r="B1900" s="448" t="s">
        <v>5325</v>
      </c>
      <c r="C1900" s="448" t="s">
        <v>1724</v>
      </c>
      <c r="D1900" s="448" t="s">
        <v>5247</v>
      </c>
      <c r="E1900" s="448">
        <v>10</v>
      </c>
      <c r="F1900" s="448" t="s">
        <v>4708</v>
      </c>
      <c r="G1900" s="458" t="s">
        <v>5248</v>
      </c>
      <c r="H1900" s="449">
        <v>1879.5</v>
      </c>
      <c r="I1900" s="448" t="s">
        <v>107</v>
      </c>
      <c r="J1900" s="448" t="s">
        <v>48</v>
      </c>
      <c r="K1900" s="451" t="s">
        <v>5241</v>
      </c>
      <c r="L1900" s="448" t="s">
        <v>143</v>
      </c>
      <c r="M1900" s="448" t="s">
        <v>3324</v>
      </c>
    </row>
    <row r="1901" spans="1:13" ht="28">
      <c r="A1901" s="448">
        <v>1900</v>
      </c>
      <c r="B1901" s="448" t="s">
        <v>5326</v>
      </c>
      <c r="C1901" s="448" t="s">
        <v>1724</v>
      </c>
      <c r="D1901" s="448" t="s">
        <v>5247</v>
      </c>
      <c r="E1901" s="448">
        <v>50</v>
      </c>
      <c r="F1901" s="448" t="s">
        <v>4708</v>
      </c>
      <c r="G1901" s="458" t="s">
        <v>5248</v>
      </c>
      <c r="H1901" s="449">
        <v>8211.5</v>
      </c>
      <c r="I1901" s="448" t="s">
        <v>107</v>
      </c>
      <c r="J1901" s="448" t="s">
        <v>48</v>
      </c>
      <c r="K1901" s="451" t="s">
        <v>5241</v>
      </c>
      <c r="L1901" s="448" t="s">
        <v>143</v>
      </c>
      <c r="M1901" s="448" t="s">
        <v>3324</v>
      </c>
    </row>
    <row r="1902" spans="1:13" ht="28">
      <c r="A1902" s="448">
        <v>1901</v>
      </c>
      <c r="B1902" s="448" t="s">
        <v>5327</v>
      </c>
      <c r="C1902" s="448" t="s">
        <v>1724</v>
      </c>
      <c r="D1902" s="448" t="s">
        <v>5247</v>
      </c>
      <c r="E1902" s="448">
        <v>100</v>
      </c>
      <c r="F1902" s="448" t="s">
        <v>4708</v>
      </c>
      <c r="G1902" s="458" t="s">
        <v>5248</v>
      </c>
      <c r="H1902" s="449">
        <v>5995</v>
      </c>
      <c r="I1902" s="448" t="s">
        <v>107</v>
      </c>
      <c r="J1902" s="448" t="s">
        <v>48</v>
      </c>
      <c r="K1902" s="451" t="s">
        <v>5241</v>
      </c>
      <c r="L1902" s="448" t="s">
        <v>143</v>
      </c>
      <c r="M1902" s="448" t="s">
        <v>3324</v>
      </c>
    </row>
    <row r="1903" spans="1:13">
      <c r="A1903" s="448">
        <v>1902</v>
      </c>
      <c r="B1903" s="448" t="s">
        <v>5328</v>
      </c>
      <c r="C1903" s="448" t="s">
        <v>1724</v>
      </c>
      <c r="D1903" s="448" t="s">
        <v>5247</v>
      </c>
      <c r="E1903" s="448">
        <v>50</v>
      </c>
      <c r="F1903" s="448" t="s">
        <v>4748</v>
      </c>
      <c r="G1903" s="458" t="s">
        <v>5248</v>
      </c>
      <c r="H1903" s="449">
        <v>425</v>
      </c>
      <c r="I1903" s="448" t="s">
        <v>107</v>
      </c>
      <c r="J1903" s="448" t="s">
        <v>48</v>
      </c>
      <c r="K1903" s="451" t="s">
        <v>5241</v>
      </c>
      <c r="L1903" s="448" t="s">
        <v>143</v>
      </c>
      <c r="M1903" s="448" t="s">
        <v>3324</v>
      </c>
    </row>
    <row r="1904" spans="1:13">
      <c r="A1904" s="448">
        <v>1903</v>
      </c>
      <c r="B1904" s="448" t="s">
        <v>5329</v>
      </c>
      <c r="C1904" s="448" t="s">
        <v>1724</v>
      </c>
      <c r="D1904" s="448" t="s">
        <v>5247</v>
      </c>
      <c r="E1904" s="448">
        <v>50</v>
      </c>
      <c r="F1904" s="448" t="s">
        <v>4748</v>
      </c>
      <c r="G1904" s="458" t="s">
        <v>5248</v>
      </c>
      <c r="H1904" s="449">
        <v>3651.5</v>
      </c>
      <c r="I1904" s="448" t="s">
        <v>107</v>
      </c>
      <c r="J1904" s="448" t="s">
        <v>48</v>
      </c>
      <c r="K1904" s="451" t="s">
        <v>5241</v>
      </c>
      <c r="L1904" s="448" t="s">
        <v>143</v>
      </c>
      <c r="M1904" s="448" t="s">
        <v>3324</v>
      </c>
    </row>
    <row r="1905" spans="1:13">
      <c r="A1905" s="448">
        <v>1904</v>
      </c>
      <c r="B1905" s="448" t="s">
        <v>5330</v>
      </c>
      <c r="C1905" s="448" t="s">
        <v>1724</v>
      </c>
      <c r="D1905" s="448" t="s">
        <v>5247</v>
      </c>
      <c r="E1905" s="448">
        <v>400</v>
      </c>
      <c r="F1905" s="448" t="s">
        <v>4748</v>
      </c>
      <c r="G1905" s="458" t="s">
        <v>5248</v>
      </c>
      <c r="H1905" s="449">
        <v>4448</v>
      </c>
      <c r="I1905" s="448" t="s">
        <v>107</v>
      </c>
      <c r="J1905" s="448" t="s">
        <v>48</v>
      </c>
      <c r="K1905" s="451" t="s">
        <v>5241</v>
      </c>
      <c r="L1905" s="448" t="s">
        <v>143</v>
      </c>
      <c r="M1905" s="448" t="s">
        <v>3324</v>
      </c>
    </row>
    <row r="1906" spans="1:13">
      <c r="A1906" s="448">
        <v>1905</v>
      </c>
      <c r="B1906" s="448" t="s">
        <v>5331</v>
      </c>
      <c r="C1906" s="448" t="s">
        <v>1724</v>
      </c>
      <c r="D1906" s="448" t="s">
        <v>5247</v>
      </c>
      <c r="E1906" s="448">
        <v>200</v>
      </c>
      <c r="F1906" s="448" t="s">
        <v>4748</v>
      </c>
      <c r="G1906" s="458" t="s">
        <v>5248</v>
      </c>
      <c r="H1906" s="449">
        <v>3530</v>
      </c>
      <c r="I1906" s="448" t="s">
        <v>107</v>
      </c>
      <c r="J1906" s="448" t="s">
        <v>48</v>
      </c>
      <c r="K1906" s="451" t="s">
        <v>5241</v>
      </c>
      <c r="L1906" s="448" t="s">
        <v>143</v>
      </c>
      <c r="M1906" s="448" t="s">
        <v>3324</v>
      </c>
    </row>
    <row r="1907" spans="1:13">
      <c r="A1907" s="448">
        <v>1906</v>
      </c>
      <c r="B1907" s="448" t="s">
        <v>5332</v>
      </c>
      <c r="C1907" s="448" t="s">
        <v>1724</v>
      </c>
      <c r="D1907" s="448" t="s">
        <v>5247</v>
      </c>
      <c r="E1907" s="448">
        <v>100</v>
      </c>
      <c r="F1907" s="448" t="s">
        <v>4708</v>
      </c>
      <c r="G1907" s="458" t="s">
        <v>5248</v>
      </c>
      <c r="H1907" s="449">
        <v>5775</v>
      </c>
      <c r="I1907" s="448" t="s">
        <v>107</v>
      </c>
      <c r="J1907" s="448" t="s">
        <v>48</v>
      </c>
      <c r="K1907" s="451" t="s">
        <v>5241</v>
      </c>
      <c r="L1907" s="448" t="s">
        <v>143</v>
      </c>
      <c r="M1907" s="448" t="s">
        <v>3324</v>
      </c>
    </row>
    <row r="1908" spans="1:13">
      <c r="A1908" s="448">
        <v>1907</v>
      </c>
      <c r="B1908" s="448" t="s">
        <v>2948</v>
      </c>
      <c r="C1908" s="448" t="s">
        <v>1724</v>
      </c>
      <c r="D1908" s="448" t="s">
        <v>5247</v>
      </c>
      <c r="E1908" s="448">
        <v>200</v>
      </c>
      <c r="F1908" s="448" t="s">
        <v>5333</v>
      </c>
      <c r="G1908" s="458" t="s">
        <v>5248</v>
      </c>
      <c r="H1908" s="449">
        <v>2276</v>
      </c>
      <c r="I1908" s="448" t="s">
        <v>107</v>
      </c>
      <c r="J1908" s="448" t="s">
        <v>48</v>
      </c>
      <c r="K1908" s="451" t="s">
        <v>5241</v>
      </c>
      <c r="L1908" s="448" t="s">
        <v>143</v>
      </c>
      <c r="M1908" s="448" t="s">
        <v>3324</v>
      </c>
    </row>
    <row r="1909" spans="1:13">
      <c r="A1909" s="448">
        <v>1908</v>
      </c>
      <c r="B1909" s="448" t="s">
        <v>5334</v>
      </c>
      <c r="C1909" s="448" t="s">
        <v>1724</v>
      </c>
      <c r="D1909" s="448" t="s">
        <v>5247</v>
      </c>
      <c r="E1909" s="448">
        <v>100</v>
      </c>
      <c r="F1909" s="448" t="s">
        <v>4708</v>
      </c>
      <c r="G1909" s="458" t="s">
        <v>5248</v>
      </c>
      <c r="H1909" s="449">
        <v>2071</v>
      </c>
      <c r="I1909" s="448" t="s">
        <v>107</v>
      </c>
      <c r="J1909" s="448" t="s">
        <v>48</v>
      </c>
      <c r="K1909" s="451" t="s">
        <v>5241</v>
      </c>
      <c r="L1909" s="448" t="s">
        <v>143</v>
      </c>
      <c r="M1909" s="448" t="s">
        <v>3324</v>
      </c>
    </row>
    <row r="1910" spans="1:13">
      <c r="A1910" s="448">
        <v>1909</v>
      </c>
      <c r="B1910" s="448" t="s">
        <v>5335</v>
      </c>
      <c r="C1910" s="448" t="s">
        <v>1724</v>
      </c>
      <c r="D1910" s="448" t="s">
        <v>5247</v>
      </c>
      <c r="E1910" s="448">
        <v>300</v>
      </c>
      <c r="F1910" s="448" t="s">
        <v>4708</v>
      </c>
      <c r="G1910" s="458" t="s">
        <v>5248</v>
      </c>
      <c r="H1910" s="449">
        <v>1707</v>
      </c>
      <c r="I1910" s="448" t="s">
        <v>107</v>
      </c>
      <c r="J1910" s="448" t="s">
        <v>48</v>
      </c>
      <c r="K1910" s="451" t="s">
        <v>5241</v>
      </c>
      <c r="L1910" s="448" t="s">
        <v>143</v>
      </c>
      <c r="M1910" s="448" t="s">
        <v>3324</v>
      </c>
    </row>
    <row r="1911" spans="1:13">
      <c r="A1911" s="448">
        <v>1910</v>
      </c>
      <c r="B1911" s="448" t="s">
        <v>5336</v>
      </c>
      <c r="C1911" s="448" t="s">
        <v>1724</v>
      </c>
      <c r="D1911" s="448" t="s">
        <v>5247</v>
      </c>
      <c r="E1911" s="448">
        <v>200</v>
      </c>
      <c r="F1911" s="448" t="s">
        <v>4708</v>
      </c>
      <c r="G1911" s="458" t="s">
        <v>5248</v>
      </c>
      <c r="H1911" s="449">
        <v>854</v>
      </c>
      <c r="I1911" s="448" t="s">
        <v>107</v>
      </c>
      <c r="J1911" s="448" t="s">
        <v>48</v>
      </c>
      <c r="K1911" s="451" t="s">
        <v>5241</v>
      </c>
      <c r="L1911" s="448" t="s">
        <v>143</v>
      </c>
      <c r="M1911" s="448" t="s">
        <v>3324</v>
      </c>
    </row>
    <row r="1912" spans="1:13">
      <c r="A1912" s="448">
        <v>1911</v>
      </c>
      <c r="B1912" s="448" t="s">
        <v>5337</v>
      </c>
      <c r="C1912" s="448" t="s">
        <v>1724</v>
      </c>
      <c r="D1912" s="448" t="s">
        <v>5247</v>
      </c>
      <c r="E1912" s="448">
        <v>25</v>
      </c>
      <c r="F1912" s="448" t="s">
        <v>4708</v>
      </c>
      <c r="G1912" s="458" t="s">
        <v>5248</v>
      </c>
      <c r="H1912" s="449">
        <v>6431.25</v>
      </c>
      <c r="I1912" s="448" t="s">
        <v>107</v>
      </c>
      <c r="J1912" s="448" t="s">
        <v>48</v>
      </c>
      <c r="K1912" s="451" t="s">
        <v>5241</v>
      </c>
      <c r="L1912" s="448" t="s">
        <v>143</v>
      </c>
      <c r="M1912" s="448" t="s">
        <v>3324</v>
      </c>
    </row>
    <row r="1913" spans="1:13">
      <c r="A1913" s="448">
        <v>1912</v>
      </c>
      <c r="B1913" s="448" t="s">
        <v>5338</v>
      </c>
      <c r="C1913" s="448" t="s">
        <v>1724</v>
      </c>
      <c r="D1913" s="448" t="s">
        <v>5247</v>
      </c>
      <c r="E1913" s="448">
        <v>200</v>
      </c>
      <c r="F1913" s="448" t="s">
        <v>4708</v>
      </c>
      <c r="G1913" s="458" t="s">
        <v>5248</v>
      </c>
      <c r="H1913" s="449">
        <v>2398</v>
      </c>
      <c r="I1913" s="448" t="s">
        <v>107</v>
      </c>
      <c r="J1913" s="448" t="s">
        <v>48</v>
      </c>
      <c r="K1913" s="451" t="s">
        <v>5241</v>
      </c>
      <c r="L1913" s="448" t="s">
        <v>143</v>
      </c>
      <c r="M1913" s="448" t="s">
        <v>3324</v>
      </c>
    </row>
    <row r="1914" spans="1:13">
      <c r="A1914" s="448">
        <v>1913</v>
      </c>
      <c r="B1914" s="448" t="s">
        <v>5338</v>
      </c>
      <c r="C1914" s="448" t="s">
        <v>1724</v>
      </c>
      <c r="D1914" s="448" t="s">
        <v>5247</v>
      </c>
      <c r="E1914" s="448">
        <v>100</v>
      </c>
      <c r="F1914" s="448" t="s">
        <v>4708</v>
      </c>
      <c r="G1914" s="458" t="s">
        <v>5248</v>
      </c>
      <c r="H1914" s="449">
        <v>763</v>
      </c>
      <c r="I1914" s="448" t="s">
        <v>107</v>
      </c>
      <c r="J1914" s="448" t="s">
        <v>48</v>
      </c>
      <c r="K1914" s="451" t="s">
        <v>5241</v>
      </c>
      <c r="L1914" s="448" t="s">
        <v>143</v>
      </c>
      <c r="M1914" s="448" t="s">
        <v>3324</v>
      </c>
    </row>
    <row r="1915" spans="1:13" ht="28">
      <c r="A1915" s="448">
        <v>1914</v>
      </c>
      <c r="B1915" s="448" t="s">
        <v>5339</v>
      </c>
      <c r="C1915" s="448" t="s">
        <v>1724</v>
      </c>
      <c r="D1915" s="448" t="s">
        <v>5247</v>
      </c>
      <c r="E1915" s="448">
        <v>20</v>
      </c>
      <c r="F1915" s="448" t="s">
        <v>4708</v>
      </c>
      <c r="G1915" s="458" t="s">
        <v>5248</v>
      </c>
      <c r="H1915" s="449">
        <v>5460</v>
      </c>
      <c r="I1915" s="448" t="s">
        <v>107</v>
      </c>
      <c r="J1915" s="448" t="s">
        <v>48</v>
      </c>
      <c r="K1915" s="451" t="s">
        <v>5241</v>
      </c>
      <c r="L1915" s="448" t="s">
        <v>143</v>
      </c>
      <c r="M1915" s="448" t="s">
        <v>3324</v>
      </c>
    </row>
    <row r="1916" spans="1:13" ht="28">
      <c r="A1916" s="448">
        <v>1915</v>
      </c>
      <c r="B1916" s="448" t="s">
        <v>5340</v>
      </c>
      <c r="C1916" s="448" t="s">
        <v>1724</v>
      </c>
      <c r="D1916" s="448" t="s">
        <v>5247</v>
      </c>
      <c r="E1916" s="448">
        <v>50</v>
      </c>
      <c r="F1916" s="448" t="s">
        <v>4708</v>
      </c>
      <c r="G1916" s="458" t="s">
        <v>5248</v>
      </c>
      <c r="H1916" s="449">
        <v>3556</v>
      </c>
      <c r="I1916" s="448" t="s">
        <v>107</v>
      </c>
      <c r="J1916" s="448" t="s">
        <v>48</v>
      </c>
      <c r="K1916" s="451" t="s">
        <v>5241</v>
      </c>
      <c r="L1916" s="448" t="s">
        <v>143</v>
      </c>
      <c r="M1916" s="448" t="s">
        <v>3324</v>
      </c>
    </row>
    <row r="1917" spans="1:13">
      <c r="A1917" s="448">
        <v>1916</v>
      </c>
      <c r="B1917" s="448" t="s">
        <v>1785</v>
      </c>
      <c r="C1917" s="448" t="s">
        <v>1724</v>
      </c>
      <c r="D1917" s="448" t="s">
        <v>5247</v>
      </c>
      <c r="E1917" s="448">
        <v>100</v>
      </c>
      <c r="F1917" s="448" t="s">
        <v>4708</v>
      </c>
      <c r="G1917" s="458" t="s">
        <v>5248</v>
      </c>
      <c r="H1917" s="449">
        <v>6867</v>
      </c>
      <c r="I1917" s="448" t="s">
        <v>107</v>
      </c>
      <c r="J1917" s="448" t="s">
        <v>48</v>
      </c>
      <c r="K1917" s="451" t="s">
        <v>5241</v>
      </c>
      <c r="L1917" s="448" t="s">
        <v>143</v>
      </c>
      <c r="M1917" s="448" t="s">
        <v>3324</v>
      </c>
    </row>
    <row r="1918" spans="1:13">
      <c r="A1918" s="448">
        <v>1917</v>
      </c>
      <c r="B1918" s="448" t="s">
        <v>5341</v>
      </c>
      <c r="C1918" s="448" t="s">
        <v>1724</v>
      </c>
      <c r="D1918" s="448" t="s">
        <v>5247</v>
      </c>
      <c r="E1918" s="448">
        <v>50</v>
      </c>
      <c r="F1918" s="448" t="s">
        <v>4708</v>
      </c>
      <c r="G1918" s="458" t="s">
        <v>5248</v>
      </c>
      <c r="H1918" s="449">
        <v>1035.5</v>
      </c>
      <c r="I1918" s="448" t="s">
        <v>107</v>
      </c>
      <c r="J1918" s="448" t="s">
        <v>48</v>
      </c>
      <c r="K1918" s="451" t="s">
        <v>5241</v>
      </c>
      <c r="L1918" s="448" t="s">
        <v>143</v>
      </c>
      <c r="M1918" s="448" t="s">
        <v>3324</v>
      </c>
    </row>
    <row r="1919" spans="1:13">
      <c r="A1919" s="448">
        <v>1918</v>
      </c>
      <c r="B1919" s="448" t="s">
        <v>5342</v>
      </c>
      <c r="C1919" s="448" t="s">
        <v>1724</v>
      </c>
      <c r="D1919" s="448" t="s">
        <v>5247</v>
      </c>
      <c r="E1919" s="448">
        <v>10</v>
      </c>
      <c r="F1919" s="448" t="s">
        <v>4708</v>
      </c>
      <c r="G1919" s="458" t="s">
        <v>5248</v>
      </c>
      <c r="H1919" s="449">
        <v>1680</v>
      </c>
      <c r="I1919" s="448" t="s">
        <v>107</v>
      </c>
      <c r="J1919" s="448" t="s">
        <v>48</v>
      </c>
      <c r="K1919" s="451" t="s">
        <v>5241</v>
      </c>
      <c r="L1919" s="448" t="s">
        <v>143</v>
      </c>
      <c r="M1919" s="448" t="s">
        <v>3324</v>
      </c>
    </row>
    <row r="1920" spans="1:13" ht="28">
      <c r="A1920" s="448">
        <v>1919</v>
      </c>
      <c r="B1920" s="448" t="s">
        <v>5343</v>
      </c>
      <c r="C1920" s="448" t="s">
        <v>1724</v>
      </c>
      <c r="D1920" s="448" t="s">
        <v>5247</v>
      </c>
      <c r="E1920" s="448">
        <v>10</v>
      </c>
      <c r="F1920" s="448" t="s">
        <v>4708</v>
      </c>
      <c r="G1920" s="458" t="s">
        <v>5248</v>
      </c>
      <c r="H1920" s="449">
        <v>3307.5</v>
      </c>
      <c r="I1920" s="448" t="s">
        <v>107</v>
      </c>
      <c r="J1920" s="448" t="s">
        <v>48</v>
      </c>
      <c r="K1920" s="451" t="s">
        <v>5241</v>
      </c>
      <c r="L1920" s="448" t="s">
        <v>143</v>
      </c>
      <c r="M1920" s="448" t="s">
        <v>3324</v>
      </c>
    </row>
    <row r="1921" spans="1:13">
      <c r="A1921" s="448">
        <v>1920</v>
      </c>
      <c r="B1921" s="448" t="s">
        <v>5344</v>
      </c>
      <c r="C1921" s="448" t="s">
        <v>1724</v>
      </c>
      <c r="D1921" s="448" t="s">
        <v>5247</v>
      </c>
      <c r="E1921" s="448">
        <v>10</v>
      </c>
      <c r="F1921" s="448" t="s">
        <v>571</v>
      </c>
      <c r="G1921" s="458" t="s">
        <v>5248</v>
      </c>
      <c r="H1921" s="449">
        <v>170.2</v>
      </c>
      <c r="I1921" s="448" t="s">
        <v>107</v>
      </c>
      <c r="J1921" s="448" t="s">
        <v>48</v>
      </c>
      <c r="K1921" s="451" t="s">
        <v>5241</v>
      </c>
      <c r="L1921" s="448" t="s">
        <v>143</v>
      </c>
      <c r="M1921" s="448" t="s">
        <v>3324</v>
      </c>
    </row>
    <row r="1922" spans="1:13" ht="42">
      <c r="A1922" s="448">
        <v>1921</v>
      </c>
      <c r="B1922" s="448" t="s">
        <v>5345</v>
      </c>
      <c r="C1922" s="448" t="s">
        <v>1724</v>
      </c>
      <c r="D1922" s="448" t="s">
        <v>5247</v>
      </c>
      <c r="E1922" s="448">
        <v>3200</v>
      </c>
      <c r="F1922" s="448" t="s">
        <v>4708</v>
      </c>
      <c r="G1922" s="458" t="s">
        <v>5248</v>
      </c>
      <c r="H1922" s="449">
        <v>6976</v>
      </c>
      <c r="I1922" s="448" t="s">
        <v>107</v>
      </c>
      <c r="J1922" s="448" t="s">
        <v>48</v>
      </c>
      <c r="K1922" s="451" t="s">
        <v>5241</v>
      </c>
      <c r="L1922" s="448" t="s">
        <v>143</v>
      </c>
      <c r="M1922" s="448" t="s">
        <v>3324</v>
      </c>
    </row>
    <row r="1923" spans="1:13" ht="28">
      <c r="A1923" s="448">
        <v>1922</v>
      </c>
      <c r="B1923" s="448" t="s">
        <v>5346</v>
      </c>
      <c r="C1923" s="448" t="s">
        <v>1724</v>
      </c>
      <c r="D1923" s="448" t="s">
        <v>5247</v>
      </c>
      <c r="E1923" s="448">
        <v>100</v>
      </c>
      <c r="F1923" s="448" t="s">
        <v>4708</v>
      </c>
      <c r="G1923" s="458" t="s">
        <v>5248</v>
      </c>
      <c r="H1923" s="449">
        <v>229</v>
      </c>
      <c r="I1923" s="448" t="s">
        <v>107</v>
      </c>
      <c r="J1923" s="448" t="s">
        <v>48</v>
      </c>
      <c r="K1923" s="451" t="s">
        <v>5241</v>
      </c>
      <c r="L1923" s="448" t="s">
        <v>143</v>
      </c>
      <c r="M1923" s="448" t="s">
        <v>3324</v>
      </c>
    </row>
    <row r="1924" spans="1:13" ht="28">
      <c r="A1924" s="448">
        <v>1923</v>
      </c>
      <c r="B1924" s="448" t="s">
        <v>5347</v>
      </c>
      <c r="C1924" s="448" t="s">
        <v>1724</v>
      </c>
      <c r="D1924" s="448" t="s">
        <v>5247</v>
      </c>
      <c r="E1924" s="448">
        <v>200</v>
      </c>
      <c r="F1924" s="448" t="s">
        <v>4708</v>
      </c>
      <c r="G1924" s="458" t="s">
        <v>5248</v>
      </c>
      <c r="H1924" s="449">
        <v>396</v>
      </c>
      <c r="I1924" s="448" t="s">
        <v>107</v>
      </c>
      <c r="J1924" s="448" t="s">
        <v>48</v>
      </c>
      <c r="K1924" s="451" t="s">
        <v>5241</v>
      </c>
      <c r="L1924" s="448" t="s">
        <v>143</v>
      </c>
      <c r="M1924" s="448" t="s">
        <v>3324</v>
      </c>
    </row>
    <row r="1925" spans="1:13" ht="28">
      <c r="A1925" s="448">
        <v>1924</v>
      </c>
      <c r="B1925" s="448" t="s">
        <v>5348</v>
      </c>
      <c r="C1925" s="448" t="s">
        <v>1724</v>
      </c>
      <c r="D1925" s="448" t="s">
        <v>5247</v>
      </c>
      <c r="E1925" s="448">
        <v>200</v>
      </c>
      <c r="F1925" s="448" t="s">
        <v>4708</v>
      </c>
      <c r="G1925" s="458" t="s">
        <v>5248</v>
      </c>
      <c r="H1925" s="449">
        <v>396</v>
      </c>
      <c r="I1925" s="448" t="s">
        <v>107</v>
      </c>
      <c r="J1925" s="448" t="s">
        <v>48</v>
      </c>
      <c r="K1925" s="451" t="s">
        <v>5241</v>
      </c>
      <c r="L1925" s="448" t="s">
        <v>143</v>
      </c>
      <c r="M1925" s="448" t="s">
        <v>3324</v>
      </c>
    </row>
    <row r="1926" spans="1:13" ht="28">
      <c r="A1926" s="448">
        <v>1925</v>
      </c>
      <c r="B1926" s="448" t="s">
        <v>5349</v>
      </c>
      <c r="C1926" s="448" t="s">
        <v>1724</v>
      </c>
      <c r="D1926" s="448" t="s">
        <v>5247</v>
      </c>
      <c r="E1926" s="448">
        <v>200</v>
      </c>
      <c r="F1926" s="448" t="s">
        <v>4708</v>
      </c>
      <c r="G1926" s="458" t="s">
        <v>5248</v>
      </c>
      <c r="H1926" s="449">
        <v>396</v>
      </c>
      <c r="I1926" s="448" t="s">
        <v>107</v>
      </c>
      <c r="J1926" s="448" t="s">
        <v>48</v>
      </c>
      <c r="K1926" s="451" t="s">
        <v>5241</v>
      </c>
      <c r="L1926" s="448" t="s">
        <v>143</v>
      </c>
      <c r="M1926" s="448" t="s">
        <v>3324</v>
      </c>
    </row>
    <row r="1927" spans="1:13" ht="28">
      <c r="A1927" s="448">
        <v>1926</v>
      </c>
      <c r="B1927" s="448" t="s">
        <v>5350</v>
      </c>
      <c r="C1927" s="448" t="s">
        <v>1724</v>
      </c>
      <c r="D1927" s="448" t="s">
        <v>5247</v>
      </c>
      <c r="E1927" s="448">
        <v>200</v>
      </c>
      <c r="F1927" s="448" t="s">
        <v>4708</v>
      </c>
      <c r="G1927" s="458" t="s">
        <v>5248</v>
      </c>
      <c r="H1927" s="449">
        <v>396</v>
      </c>
      <c r="I1927" s="448" t="s">
        <v>107</v>
      </c>
      <c r="J1927" s="448" t="s">
        <v>48</v>
      </c>
      <c r="K1927" s="451" t="s">
        <v>5241</v>
      </c>
      <c r="L1927" s="448" t="s">
        <v>143</v>
      </c>
      <c r="M1927" s="448" t="s">
        <v>3324</v>
      </c>
    </row>
    <row r="1928" spans="1:13" ht="28">
      <c r="A1928" s="448">
        <v>1927</v>
      </c>
      <c r="B1928" s="448" t="s">
        <v>5351</v>
      </c>
      <c r="C1928" s="448" t="s">
        <v>1724</v>
      </c>
      <c r="D1928" s="448" t="s">
        <v>5247</v>
      </c>
      <c r="E1928" s="448">
        <v>200</v>
      </c>
      <c r="F1928" s="448" t="s">
        <v>4708</v>
      </c>
      <c r="G1928" s="458" t="s">
        <v>5248</v>
      </c>
      <c r="H1928" s="449">
        <v>396</v>
      </c>
      <c r="I1928" s="448" t="s">
        <v>107</v>
      </c>
      <c r="J1928" s="448" t="s">
        <v>48</v>
      </c>
      <c r="K1928" s="451" t="s">
        <v>5241</v>
      </c>
      <c r="L1928" s="448" t="s">
        <v>143</v>
      </c>
      <c r="M1928" s="448" t="s">
        <v>3324</v>
      </c>
    </row>
    <row r="1929" spans="1:13" ht="28">
      <c r="A1929" s="448">
        <v>1928</v>
      </c>
      <c r="B1929" s="448" t="s">
        <v>5352</v>
      </c>
      <c r="C1929" s="448" t="s">
        <v>1724</v>
      </c>
      <c r="D1929" s="448" t="s">
        <v>5247</v>
      </c>
      <c r="E1929" s="448">
        <v>200</v>
      </c>
      <c r="F1929" s="448" t="s">
        <v>4708</v>
      </c>
      <c r="G1929" s="458" t="s">
        <v>5248</v>
      </c>
      <c r="H1929" s="449">
        <v>396</v>
      </c>
      <c r="I1929" s="448" t="s">
        <v>107</v>
      </c>
      <c r="J1929" s="448" t="s">
        <v>48</v>
      </c>
      <c r="K1929" s="451" t="s">
        <v>5241</v>
      </c>
      <c r="L1929" s="448" t="s">
        <v>143</v>
      </c>
      <c r="M1929" s="448" t="s">
        <v>3324</v>
      </c>
    </row>
    <row r="1930" spans="1:13" ht="28">
      <c r="A1930" s="448">
        <v>1929</v>
      </c>
      <c r="B1930" s="448" t="s">
        <v>5353</v>
      </c>
      <c r="C1930" s="448" t="s">
        <v>1724</v>
      </c>
      <c r="D1930" s="448" t="s">
        <v>5247</v>
      </c>
      <c r="E1930" s="448">
        <v>200</v>
      </c>
      <c r="F1930" s="448" t="s">
        <v>4708</v>
      </c>
      <c r="G1930" s="458" t="s">
        <v>5248</v>
      </c>
      <c r="H1930" s="449">
        <v>396</v>
      </c>
      <c r="I1930" s="448" t="s">
        <v>107</v>
      </c>
      <c r="J1930" s="448" t="s">
        <v>48</v>
      </c>
      <c r="K1930" s="451" t="s">
        <v>5241</v>
      </c>
      <c r="L1930" s="448" t="s">
        <v>143</v>
      </c>
      <c r="M1930" s="448" t="s">
        <v>3324</v>
      </c>
    </row>
    <row r="1931" spans="1:13" ht="28">
      <c r="A1931" s="448">
        <v>1930</v>
      </c>
      <c r="B1931" s="448" t="s">
        <v>5354</v>
      </c>
      <c r="C1931" s="448" t="s">
        <v>1724</v>
      </c>
      <c r="D1931" s="448" t="s">
        <v>5247</v>
      </c>
      <c r="E1931" s="448">
        <v>200</v>
      </c>
      <c r="F1931" s="448" t="s">
        <v>4708</v>
      </c>
      <c r="G1931" s="458" t="s">
        <v>5248</v>
      </c>
      <c r="H1931" s="449">
        <v>396</v>
      </c>
      <c r="I1931" s="448" t="s">
        <v>107</v>
      </c>
      <c r="J1931" s="448" t="s">
        <v>48</v>
      </c>
      <c r="K1931" s="451" t="s">
        <v>5241</v>
      </c>
      <c r="L1931" s="448" t="s">
        <v>143</v>
      </c>
      <c r="M1931" s="448" t="s">
        <v>3324</v>
      </c>
    </row>
    <row r="1932" spans="1:13" ht="28">
      <c r="A1932" s="448">
        <v>1931</v>
      </c>
      <c r="B1932" s="448" t="s">
        <v>5355</v>
      </c>
      <c r="C1932" s="448" t="s">
        <v>1724</v>
      </c>
      <c r="D1932" s="448" t="s">
        <v>5247</v>
      </c>
      <c r="E1932" s="448">
        <v>200</v>
      </c>
      <c r="F1932" s="448" t="s">
        <v>4708</v>
      </c>
      <c r="G1932" s="458" t="s">
        <v>5248</v>
      </c>
      <c r="H1932" s="449">
        <v>396</v>
      </c>
      <c r="I1932" s="448" t="s">
        <v>107</v>
      </c>
      <c r="J1932" s="448" t="s">
        <v>48</v>
      </c>
      <c r="K1932" s="451" t="s">
        <v>5241</v>
      </c>
      <c r="L1932" s="448" t="s">
        <v>143</v>
      </c>
      <c r="M1932" s="448" t="s">
        <v>3324</v>
      </c>
    </row>
    <row r="1933" spans="1:13" ht="28">
      <c r="A1933" s="448">
        <v>1932</v>
      </c>
      <c r="B1933" s="448" t="s">
        <v>5356</v>
      </c>
      <c r="C1933" s="448" t="s">
        <v>1724</v>
      </c>
      <c r="D1933" s="448" t="s">
        <v>5247</v>
      </c>
      <c r="E1933" s="448">
        <v>200</v>
      </c>
      <c r="F1933" s="448" t="s">
        <v>4708</v>
      </c>
      <c r="G1933" s="458" t="s">
        <v>5248</v>
      </c>
      <c r="H1933" s="449">
        <v>396</v>
      </c>
      <c r="I1933" s="448" t="s">
        <v>107</v>
      </c>
      <c r="J1933" s="448" t="s">
        <v>48</v>
      </c>
      <c r="K1933" s="451" t="s">
        <v>5241</v>
      </c>
      <c r="L1933" s="448" t="s">
        <v>143</v>
      </c>
      <c r="M1933" s="448" t="s">
        <v>3324</v>
      </c>
    </row>
    <row r="1934" spans="1:13" ht="28">
      <c r="A1934" s="448">
        <v>1933</v>
      </c>
      <c r="B1934" s="448" t="s">
        <v>5357</v>
      </c>
      <c r="C1934" s="448" t="s">
        <v>1724</v>
      </c>
      <c r="D1934" s="448" t="s">
        <v>5247</v>
      </c>
      <c r="E1934" s="448">
        <v>200</v>
      </c>
      <c r="F1934" s="448" t="s">
        <v>4708</v>
      </c>
      <c r="G1934" s="458" t="s">
        <v>5248</v>
      </c>
      <c r="H1934" s="449">
        <v>396</v>
      </c>
      <c r="I1934" s="448" t="s">
        <v>107</v>
      </c>
      <c r="J1934" s="448" t="s">
        <v>48</v>
      </c>
      <c r="K1934" s="451" t="s">
        <v>5241</v>
      </c>
      <c r="L1934" s="448" t="s">
        <v>143</v>
      </c>
      <c r="M1934" s="448" t="s">
        <v>3324</v>
      </c>
    </row>
    <row r="1935" spans="1:13" ht="28">
      <c r="A1935" s="448">
        <v>1934</v>
      </c>
      <c r="B1935" s="448" t="s">
        <v>5358</v>
      </c>
      <c r="C1935" s="448" t="s">
        <v>1724</v>
      </c>
      <c r="D1935" s="448" t="s">
        <v>5247</v>
      </c>
      <c r="E1935" s="448">
        <v>200</v>
      </c>
      <c r="F1935" s="448" t="s">
        <v>4708</v>
      </c>
      <c r="G1935" s="458" t="s">
        <v>5248</v>
      </c>
      <c r="H1935" s="449">
        <v>396</v>
      </c>
      <c r="I1935" s="448" t="s">
        <v>107</v>
      </c>
      <c r="J1935" s="448" t="s">
        <v>48</v>
      </c>
      <c r="K1935" s="451" t="s">
        <v>5241</v>
      </c>
      <c r="L1935" s="448" t="s">
        <v>143</v>
      </c>
      <c r="M1935" s="448" t="s">
        <v>3324</v>
      </c>
    </row>
    <row r="1936" spans="1:13">
      <c r="A1936" s="448">
        <v>1935</v>
      </c>
      <c r="B1936" s="448" t="s">
        <v>5359</v>
      </c>
      <c r="C1936" s="448" t="s">
        <v>1724</v>
      </c>
      <c r="D1936" s="448" t="s">
        <v>5247</v>
      </c>
      <c r="E1936" s="448">
        <v>100</v>
      </c>
      <c r="F1936" s="448" t="s">
        <v>4708</v>
      </c>
      <c r="G1936" s="458" t="s">
        <v>5248</v>
      </c>
      <c r="H1936" s="449">
        <v>912</v>
      </c>
      <c r="I1936" s="448" t="s">
        <v>107</v>
      </c>
      <c r="J1936" s="448" t="s">
        <v>48</v>
      </c>
      <c r="K1936" s="451" t="s">
        <v>5241</v>
      </c>
      <c r="L1936" s="448" t="s">
        <v>143</v>
      </c>
      <c r="M1936" s="448" t="s">
        <v>3324</v>
      </c>
    </row>
    <row r="1937" spans="1:13" ht="28">
      <c r="A1937" s="448">
        <v>1936</v>
      </c>
      <c r="B1937" s="448" t="s">
        <v>5360</v>
      </c>
      <c r="C1937" s="448" t="s">
        <v>1724</v>
      </c>
      <c r="D1937" s="448" t="s">
        <v>5247</v>
      </c>
      <c r="E1937" s="448">
        <v>500</v>
      </c>
      <c r="F1937" s="448" t="s">
        <v>4708</v>
      </c>
      <c r="G1937" s="458" t="s">
        <v>5248</v>
      </c>
      <c r="H1937" s="449">
        <v>2490</v>
      </c>
      <c r="I1937" s="448" t="s">
        <v>107</v>
      </c>
      <c r="J1937" s="448" t="s">
        <v>48</v>
      </c>
      <c r="K1937" s="451" t="s">
        <v>5241</v>
      </c>
      <c r="L1937" s="448" t="s">
        <v>143</v>
      </c>
      <c r="M1937" s="448" t="s">
        <v>3324</v>
      </c>
    </row>
    <row r="1938" spans="1:13" ht="28">
      <c r="A1938" s="448">
        <v>1937</v>
      </c>
      <c r="B1938" s="448" t="s">
        <v>5361</v>
      </c>
      <c r="C1938" s="448" t="s">
        <v>1724</v>
      </c>
      <c r="D1938" s="448" t="s">
        <v>5247</v>
      </c>
      <c r="E1938" s="448">
        <v>500</v>
      </c>
      <c r="F1938" s="448" t="s">
        <v>4708</v>
      </c>
      <c r="G1938" s="458" t="s">
        <v>5248</v>
      </c>
      <c r="H1938" s="449">
        <v>2490</v>
      </c>
      <c r="I1938" s="448" t="s">
        <v>107</v>
      </c>
      <c r="J1938" s="448" t="s">
        <v>48</v>
      </c>
      <c r="K1938" s="451" t="s">
        <v>5241</v>
      </c>
      <c r="L1938" s="448" t="s">
        <v>143</v>
      </c>
      <c r="M1938" s="448" t="s">
        <v>3324</v>
      </c>
    </row>
    <row r="1939" spans="1:13" ht="28">
      <c r="A1939" s="448">
        <v>1938</v>
      </c>
      <c r="B1939" s="448" t="s">
        <v>5362</v>
      </c>
      <c r="C1939" s="448" t="s">
        <v>1724</v>
      </c>
      <c r="D1939" s="448" t="s">
        <v>5247</v>
      </c>
      <c r="E1939" s="448">
        <v>500</v>
      </c>
      <c r="F1939" s="448" t="s">
        <v>4708</v>
      </c>
      <c r="G1939" s="458" t="s">
        <v>5248</v>
      </c>
      <c r="H1939" s="449">
        <v>2490</v>
      </c>
      <c r="I1939" s="448" t="s">
        <v>107</v>
      </c>
      <c r="J1939" s="448" t="s">
        <v>48</v>
      </c>
      <c r="K1939" s="451" t="s">
        <v>5241</v>
      </c>
      <c r="L1939" s="448" t="s">
        <v>143</v>
      </c>
      <c r="M1939" s="448" t="s">
        <v>3324</v>
      </c>
    </row>
    <row r="1940" spans="1:13" ht="28">
      <c r="A1940" s="448">
        <v>1939</v>
      </c>
      <c r="B1940" s="448" t="s">
        <v>5363</v>
      </c>
      <c r="C1940" s="448" t="s">
        <v>1724</v>
      </c>
      <c r="D1940" s="448" t="s">
        <v>5247</v>
      </c>
      <c r="E1940" s="448">
        <v>500</v>
      </c>
      <c r="F1940" s="448" t="s">
        <v>4708</v>
      </c>
      <c r="G1940" s="458" t="s">
        <v>5248</v>
      </c>
      <c r="H1940" s="449">
        <v>2490</v>
      </c>
      <c r="I1940" s="448" t="s">
        <v>107</v>
      </c>
      <c r="J1940" s="448" t="s">
        <v>48</v>
      </c>
      <c r="K1940" s="451" t="s">
        <v>5241</v>
      </c>
      <c r="L1940" s="448" t="s">
        <v>143</v>
      </c>
      <c r="M1940" s="448" t="s">
        <v>3324</v>
      </c>
    </row>
    <row r="1941" spans="1:13" ht="28">
      <c r="A1941" s="448">
        <v>1940</v>
      </c>
      <c r="B1941" s="448" t="s">
        <v>5364</v>
      </c>
      <c r="C1941" s="448" t="s">
        <v>1724</v>
      </c>
      <c r="D1941" s="448" t="s">
        <v>5247</v>
      </c>
      <c r="E1941" s="448">
        <v>500</v>
      </c>
      <c r="F1941" s="448" t="s">
        <v>4708</v>
      </c>
      <c r="G1941" s="458" t="s">
        <v>5248</v>
      </c>
      <c r="H1941" s="449">
        <v>2490</v>
      </c>
      <c r="I1941" s="448" t="s">
        <v>107</v>
      </c>
      <c r="J1941" s="448" t="s">
        <v>48</v>
      </c>
      <c r="K1941" s="451" t="s">
        <v>5241</v>
      </c>
      <c r="L1941" s="448" t="s">
        <v>143</v>
      </c>
      <c r="M1941" s="448" t="s">
        <v>3324</v>
      </c>
    </row>
    <row r="1942" spans="1:13" ht="28">
      <c r="A1942" s="448">
        <v>1941</v>
      </c>
      <c r="B1942" s="448" t="s">
        <v>5365</v>
      </c>
      <c r="C1942" s="448" t="s">
        <v>1724</v>
      </c>
      <c r="D1942" s="448" t="s">
        <v>5247</v>
      </c>
      <c r="E1942" s="448">
        <v>500</v>
      </c>
      <c r="F1942" s="448" t="s">
        <v>4708</v>
      </c>
      <c r="G1942" s="458" t="s">
        <v>5248</v>
      </c>
      <c r="H1942" s="449">
        <v>2490</v>
      </c>
      <c r="I1942" s="448" t="s">
        <v>107</v>
      </c>
      <c r="J1942" s="448" t="s">
        <v>48</v>
      </c>
      <c r="K1942" s="451" t="s">
        <v>5241</v>
      </c>
      <c r="L1942" s="448" t="s">
        <v>143</v>
      </c>
      <c r="M1942" s="448" t="s">
        <v>3324</v>
      </c>
    </row>
    <row r="1943" spans="1:13" ht="28">
      <c r="A1943" s="448">
        <v>1942</v>
      </c>
      <c r="B1943" s="448" t="s">
        <v>5366</v>
      </c>
      <c r="C1943" s="448" t="s">
        <v>1724</v>
      </c>
      <c r="D1943" s="448" t="s">
        <v>5247</v>
      </c>
      <c r="E1943" s="448">
        <v>500</v>
      </c>
      <c r="F1943" s="448" t="s">
        <v>4708</v>
      </c>
      <c r="G1943" s="458" t="s">
        <v>5248</v>
      </c>
      <c r="H1943" s="449">
        <v>2490</v>
      </c>
      <c r="I1943" s="448" t="s">
        <v>107</v>
      </c>
      <c r="J1943" s="448" t="s">
        <v>48</v>
      </c>
      <c r="K1943" s="451" t="s">
        <v>5241</v>
      </c>
      <c r="L1943" s="448" t="s">
        <v>143</v>
      </c>
      <c r="M1943" s="448" t="s">
        <v>3324</v>
      </c>
    </row>
    <row r="1944" spans="1:13" ht="28">
      <c r="A1944" s="448">
        <v>1943</v>
      </c>
      <c r="B1944" s="448" t="s">
        <v>5367</v>
      </c>
      <c r="C1944" s="448" t="s">
        <v>1724</v>
      </c>
      <c r="D1944" s="448" t="s">
        <v>5247</v>
      </c>
      <c r="E1944" s="448">
        <v>500</v>
      </c>
      <c r="F1944" s="448" t="s">
        <v>4708</v>
      </c>
      <c r="G1944" s="458" t="s">
        <v>5248</v>
      </c>
      <c r="H1944" s="449">
        <v>2490</v>
      </c>
      <c r="I1944" s="448" t="s">
        <v>107</v>
      </c>
      <c r="J1944" s="448" t="s">
        <v>48</v>
      </c>
      <c r="K1944" s="451" t="s">
        <v>5241</v>
      </c>
      <c r="L1944" s="448" t="s">
        <v>143</v>
      </c>
      <c r="M1944" s="448" t="s">
        <v>3324</v>
      </c>
    </row>
    <row r="1945" spans="1:13" ht="28">
      <c r="A1945" s="448">
        <v>1944</v>
      </c>
      <c r="B1945" s="448" t="s">
        <v>5368</v>
      </c>
      <c r="C1945" s="448" t="s">
        <v>1724</v>
      </c>
      <c r="D1945" s="448" t="s">
        <v>5247</v>
      </c>
      <c r="E1945" s="448">
        <v>500</v>
      </c>
      <c r="F1945" s="448" t="s">
        <v>4708</v>
      </c>
      <c r="G1945" s="458" t="s">
        <v>5248</v>
      </c>
      <c r="H1945" s="449">
        <v>2490</v>
      </c>
      <c r="I1945" s="448" t="s">
        <v>107</v>
      </c>
      <c r="J1945" s="448" t="s">
        <v>48</v>
      </c>
      <c r="K1945" s="451" t="s">
        <v>5241</v>
      </c>
      <c r="L1945" s="448" t="s">
        <v>143</v>
      </c>
      <c r="M1945" s="448" t="s">
        <v>3324</v>
      </c>
    </row>
    <row r="1946" spans="1:13" ht="28">
      <c r="A1946" s="448">
        <v>1945</v>
      </c>
      <c r="B1946" s="448" t="s">
        <v>5369</v>
      </c>
      <c r="C1946" s="448" t="s">
        <v>1724</v>
      </c>
      <c r="D1946" s="448" t="s">
        <v>5247</v>
      </c>
      <c r="E1946" s="448">
        <v>500</v>
      </c>
      <c r="F1946" s="448" t="s">
        <v>4708</v>
      </c>
      <c r="G1946" s="458" t="s">
        <v>5248</v>
      </c>
      <c r="H1946" s="449">
        <v>2490</v>
      </c>
      <c r="I1946" s="448" t="s">
        <v>107</v>
      </c>
      <c r="J1946" s="448" t="s">
        <v>48</v>
      </c>
      <c r="K1946" s="451" t="s">
        <v>5241</v>
      </c>
      <c r="L1946" s="448" t="s">
        <v>143</v>
      </c>
      <c r="M1946" s="448" t="s">
        <v>3324</v>
      </c>
    </row>
    <row r="1947" spans="1:13">
      <c r="A1947" s="448">
        <v>1946</v>
      </c>
      <c r="B1947" s="448" t="s">
        <v>5370</v>
      </c>
      <c r="C1947" s="448" t="s">
        <v>1724</v>
      </c>
      <c r="D1947" s="448" t="s">
        <v>5247</v>
      </c>
      <c r="E1947" s="448">
        <v>5000</v>
      </c>
      <c r="F1947" s="448" t="s">
        <v>571</v>
      </c>
      <c r="G1947" s="458" t="s">
        <v>5248</v>
      </c>
      <c r="H1947" s="449">
        <v>149400</v>
      </c>
      <c r="I1947" s="448" t="s">
        <v>107</v>
      </c>
      <c r="J1947" s="448" t="s">
        <v>48</v>
      </c>
      <c r="K1947" s="451" t="s">
        <v>5241</v>
      </c>
      <c r="L1947" s="448" t="s">
        <v>143</v>
      </c>
      <c r="M1947" s="448" t="s">
        <v>3324</v>
      </c>
    </row>
    <row r="1948" spans="1:13">
      <c r="A1948" s="448">
        <v>1947</v>
      </c>
      <c r="B1948" s="448" t="s">
        <v>5371</v>
      </c>
      <c r="C1948" s="448" t="s">
        <v>1724</v>
      </c>
      <c r="D1948" s="448" t="s">
        <v>5247</v>
      </c>
      <c r="E1948" s="448">
        <v>1000</v>
      </c>
      <c r="F1948" s="448" t="s">
        <v>4708</v>
      </c>
      <c r="G1948" s="458" t="s">
        <v>5248</v>
      </c>
      <c r="H1948" s="449">
        <v>13080</v>
      </c>
      <c r="I1948" s="448" t="s">
        <v>107</v>
      </c>
      <c r="J1948" s="448" t="s">
        <v>48</v>
      </c>
      <c r="K1948" s="451" t="s">
        <v>5241</v>
      </c>
      <c r="L1948" s="448" t="s">
        <v>143</v>
      </c>
      <c r="M1948" s="448" t="s">
        <v>3324</v>
      </c>
    </row>
    <row r="1949" spans="1:13" ht="28">
      <c r="A1949" s="448">
        <v>1948</v>
      </c>
      <c r="B1949" s="448" t="s">
        <v>5372</v>
      </c>
      <c r="C1949" s="448" t="s">
        <v>1724</v>
      </c>
      <c r="D1949" s="448" t="s">
        <v>5247</v>
      </c>
      <c r="E1949" s="448">
        <v>200</v>
      </c>
      <c r="F1949" s="448" t="s">
        <v>4708</v>
      </c>
      <c r="G1949" s="458" t="s">
        <v>5248</v>
      </c>
      <c r="H1949" s="449">
        <v>1186</v>
      </c>
      <c r="I1949" s="448" t="s">
        <v>107</v>
      </c>
      <c r="J1949" s="448" t="s">
        <v>48</v>
      </c>
      <c r="K1949" s="451" t="s">
        <v>5241</v>
      </c>
      <c r="L1949" s="448" t="s">
        <v>143</v>
      </c>
      <c r="M1949" s="448" t="s">
        <v>3324</v>
      </c>
    </row>
    <row r="1950" spans="1:13" ht="28">
      <c r="A1950" s="448">
        <v>1949</v>
      </c>
      <c r="B1950" s="448" t="s">
        <v>5373</v>
      </c>
      <c r="C1950" s="448" t="s">
        <v>1724</v>
      </c>
      <c r="D1950" s="448" t="s">
        <v>5247</v>
      </c>
      <c r="E1950" s="448">
        <v>200</v>
      </c>
      <c r="F1950" s="448" t="s">
        <v>4708</v>
      </c>
      <c r="G1950" s="458" t="s">
        <v>5248</v>
      </c>
      <c r="H1950" s="449">
        <v>1200</v>
      </c>
      <c r="I1950" s="448" t="s">
        <v>107</v>
      </c>
      <c r="J1950" s="448" t="s">
        <v>48</v>
      </c>
      <c r="K1950" s="451" t="s">
        <v>5241</v>
      </c>
      <c r="L1950" s="448" t="s">
        <v>143</v>
      </c>
      <c r="M1950" s="448" t="s">
        <v>3324</v>
      </c>
    </row>
    <row r="1951" spans="1:13" ht="28">
      <c r="A1951" s="448">
        <v>1950</v>
      </c>
      <c r="B1951" s="448" t="s">
        <v>5374</v>
      </c>
      <c r="C1951" s="448" t="s">
        <v>1724</v>
      </c>
      <c r="D1951" s="448" t="s">
        <v>5247</v>
      </c>
      <c r="E1951" s="448">
        <v>200</v>
      </c>
      <c r="F1951" s="448" t="s">
        <v>4708</v>
      </c>
      <c r="G1951" s="458" t="s">
        <v>5248</v>
      </c>
      <c r="H1951" s="449">
        <v>1346</v>
      </c>
      <c r="I1951" s="448" t="s">
        <v>107</v>
      </c>
      <c r="J1951" s="448" t="s">
        <v>48</v>
      </c>
      <c r="K1951" s="451" t="s">
        <v>5241</v>
      </c>
      <c r="L1951" s="448" t="s">
        <v>143</v>
      </c>
      <c r="M1951" s="448" t="s">
        <v>3324</v>
      </c>
    </row>
    <row r="1952" spans="1:13" ht="28">
      <c r="A1952" s="448">
        <v>1951</v>
      </c>
      <c r="B1952" s="448" t="s">
        <v>5375</v>
      </c>
      <c r="C1952" s="448" t="s">
        <v>1724</v>
      </c>
      <c r="D1952" s="448" t="s">
        <v>5247</v>
      </c>
      <c r="E1952" s="448">
        <v>100</v>
      </c>
      <c r="F1952" s="448" t="s">
        <v>4708</v>
      </c>
      <c r="G1952" s="458" t="s">
        <v>5248</v>
      </c>
      <c r="H1952" s="449">
        <v>2943</v>
      </c>
      <c r="I1952" s="448" t="s">
        <v>107</v>
      </c>
      <c r="J1952" s="448" t="s">
        <v>48</v>
      </c>
      <c r="K1952" s="451" t="s">
        <v>5241</v>
      </c>
      <c r="L1952" s="448" t="s">
        <v>143</v>
      </c>
      <c r="M1952" s="448" t="s">
        <v>3324</v>
      </c>
    </row>
    <row r="1953" spans="1:13">
      <c r="A1953" s="448">
        <v>1952</v>
      </c>
      <c r="B1953" s="448" t="s">
        <v>2108</v>
      </c>
      <c r="C1953" s="448" t="s">
        <v>1724</v>
      </c>
      <c r="D1953" s="448" t="s">
        <v>5247</v>
      </c>
      <c r="E1953" s="448">
        <v>200</v>
      </c>
      <c r="F1953" s="448" t="s">
        <v>4708</v>
      </c>
      <c r="G1953" s="458" t="s">
        <v>5248</v>
      </c>
      <c r="H1953" s="449">
        <v>328</v>
      </c>
      <c r="I1953" s="448" t="s">
        <v>107</v>
      </c>
      <c r="J1953" s="448" t="s">
        <v>48</v>
      </c>
      <c r="K1953" s="451" t="s">
        <v>5241</v>
      </c>
      <c r="L1953" s="448" t="s">
        <v>143</v>
      </c>
      <c r="M1953" s="448" t="s">
        <v>3324</v>
      </c>
    </row>
    <row r="1954" spans="1:13" ht="28">
      <c r="A1954" s="448">
        <v>1953</v>
      </c>
      <c r="B1954" s="448" t="s">
        <v>5376</v>
      </c>
      <c r="C1954" s="448" t="s">
        <v>1724</v>
      </c>
      <c r="D1954" s="448" t="s">
        <v>5247</v>
      </c>
      <c r="E1954" s="448">
        <v>100</v>
      </c>
      <c r="F1954" s="448" t="s">
        <v>4708</v>
      </c>
      <c r="G1954" s="458" t="s">
        <v>5248</v>
      </c>
      <c r="H1954" s="449">
        <v>452</v>
      </c>
      <c r="I1954" s="448" t="s">
        <v>107</v>
      </c>
      <c r="J1954" s="448" t="s">
        <v>48</v>
      </c>
      <c r="K1954" s="451" t="s">
        <v>5241</v>
      </c>
      <c r="L1954" s="448" t="s">
        <v>143</v>
      </c>
      <c r="M1954" s="448" t="s">
        <v>3324</v>
      </c>
    </row>
    <row r="1955" spans="1:13" ht="42">
      <c r="A1955" s="448">
        <v>1954</v>
      </c>
      <c r="B1955" s="448" t="s">
        <v>5377</v>
      </c>
      <c r="C1955" s="448" t="s">
        <v>1724</v>
      </c>
      <c r="D1955" s="448" t="s">
        <v>5247</v>
      </c>
      <c r="E1955" s="448">
        <v>100</v>
      </c>
      <c r="F1955" s="448" t="s">
        <v>4708</v>
      </c>
      <c r="G1955" s="458" t="s">
        <v>5248</v>
      </c>
      <c r="H1955" s="449">
        <v>344</v>
      </c>
      <c r="I1955" s="448" t="s">
        <v>107</v>
      </c>
      <c r="J1955" s="448" t="s">
        <v>48</v>
      </c>
      <c r="K1955" s="451" t="s">
        <v>5241</v>
      </c>
      <c r="L1955" s="448" t="s">
        <v>143</v>
      </c>
      <c r="M1955" s="448" t="s">
        <v>3324</v>
      </c>
    </row>
    <row r="1956" spans="1:13" ht="28">
      <c r="A1956" s="448">
        <v>1955</v>
      </c>
      <c r="B1956" s="448" t="s">
        <v>5378</v>
      </c>
      <c r="C1956" s="448" t="s">
        <v>1724</v>
      </c>
      <c r="D1956" s="448" t="s">
        <v>5247</v>
      </c>
      <c r="E1956" s="448">
        <v>100</v>
      </c>
      <c r="F1956" s="448" t="s">
        <v>4708</v>
      </c>
      <c r="G1956" s="458" t="s">
        <v>5248</v>
      </c>
      <c r="H1956" s="449">
        <v>754</v>
      </c>
      <c r="I1956" s="448" t="s">
        <v>107</v>
      </c>
      <c r="J1956" s="448" t="s">
        <v>48</v>
      </c>
      <c r="K1956" s="451" t="s">
        <v>5241</v>
      </c>
      <c r="L1956" s="448" t="s">
        <v>143</v>
      </c>
      <c r="M1956" s="448" t="s">
        <v>3324</v>
      </c>
    </row>
    <row r="1957" spans="1:13" ht="28">
      <c r="A1957" s="448">
        <v>1956</v>
      </c>
      <c r="B1957" s="448" t="s">
        <v>5379</v>
      </c>
      <c r="C1957" s="448" t="s">
        <v>1724</v>
      </c>
      <c r="D1957" s="448" t="s">
        <v>5247</v>
      </c>
      <c r="E1957" s="448">
        <v>100</v>
      </c>
      <c r="F1957" s="448" t="s">
        <v>4708</v>
      </c>
      <c r="G1957" s="458" t="s">
        <v>5248</v>
      </c>
      <c r="H1957" s="449">
        <v>1066</v>
      </c>
      <c r="I1957" s="448" t="s">
        <v>107</v>
      </c>
      <c r="J1957" s="448" t="s">
        <v>48</v>
      </c>
      <c r="K1957" s="451" t="s">
        <v>5241</v>
      </c>
      <c r="L1957" s="448" t="s">
        <v>143</v>
      </c>
      <c r="M1957" s="448" t="s">
        <v>3324</v>
      </c>
    </row>
    <row r="1958" spans="1:13" ht="28">
      <c r="A1958" s="448">
        <v>1957</v>
      </c>
      <c r="B1958" s="448" t="s">
        <v>5380</v>
      </c>
      <c r="C1958" s="448" t="s">
        <v>1724</v>
      </c>
      <c r="D1958" s="448" t="s">
        <v>5247</v>
      </c>
      <c r="E1958" s="448">
        <v>100</v>
      </c>
      <c r="F1958" s="448" t="s">
        <v>4708</v>
      </c>
      <c r="G1958" s="458" t="s">
        <v>5248</v>
      </c>
      <c r="H1958" s="449">
        <v>2423</v>
      </c>
      <c r="I1958" s="448" t="s">
        <v>107</v>
      </c>
      <c r="J1958" s="448" t="s">
        <v>48</v>
      </c>
      <c r="K1958" s="451" t="s">
        <v>5241</v>
      </c>
      <c r="L1958" s="448" t="s">
        <v>143</v>
      </c>
      <c r="M1958" s="448" t="s">
        <v>3324</v>
      </c>
    </row>
    <row r="1959" spans="1:13" ht="28">
      <c r="A1959" s="448">
        <v>1958</v>
      </c>
      <c r="B1959" s="448" t="s">
        <v>5381</v>
      </c>
      <c r="C1959" s="448" t="s">
        <v>1724</v>
      </c>
      <c r="D1959" s="448" t="s">
        <v>5247</v>
      </c>
      <c r="E1959" s="448">
        <v>1000</v>
      </c>
      <c r="F1959" s="448" t="s">
        <v>4708</v>
      </c>
      <c r="G1959" s="458" t="s">
        <v>5248</v>
      </c>
      <c r="H1959" s="449">
        <v>24230</v>
      </c>
      <c r="I1959" s="448" t="s">
        <v>107</v>
      </c>
      <c r="J1959" s="448" t="s">
        <v>48</v>
      </c>
      <c r="K1959" s="451" t="s">
        <v>5241</v>
      </c>
      <c r="L1959" s="448" t="s">
        <v>143</v>
      </c>
      <c r="M1959" s="448" t="s">
        <v>3324</v>
      </c>
    </row>
    <row r="1960" spans="1:13">
      <c r="A1960" s="448">
        <v>1959</v>
      </c>
      <c r="B1960" s="448" t="s">
        <v>5382</v>
      </c>
      <c r="C1960" s="448" t="s">
        <v>1724</v>
      </c>
      <c r="D1960" s="448" t="s">
        <v>5247</v>
      </c>
      <c r="E1960" s="448">
        <v>5000</v>
      </c>
      <c r="F1960" s="448" t="s">
        <v>4708</v>
      </c>
      <c r="G1960" s="458" t="s">
        <v>5248</v>
      </c>
      <c r="H1960" s="449">
        <v>15350</v>
      </c>
      <c r="I1960" s="448" t="s">
        <v>107</v>
      </c>
      <c r="J1960" s="448" t="s">
        <v>48</v>
      </c>
      <c r="K1960" s="451" t="s">
        <v>5241</v>
      </c>
      <c r="L1960" s="448" t="s">
        <v>143</v>
      </c>
      <c r="M1960" s="448" t="s">
        <v>3324</v>
      </c>
    </row>
    <row r="1961" spans="1:13">
      <c r="A1961" s="448">
        <v>1960</v>
      </c>
      <c r="B1961" s="448" t="s">
        <v>5383</v>
      </c>
      <c r="C1961" s="448" t="s">
        <v>1724</v>
      </c>
      <c r="D1961" s="448" t="s">
        <v>5247</v>
      </c>
      <c r="E1961" s="448">
        <v>10</v>
      </c>
      <c r="F1961" s="448" t="s">
        <v>1245</v>
      </c>
      <c r="G1961" s="458" t="s">
        <v>5248</v>
      </c>
      <c r="H1961" s="449">
        <v>5083.1000000000004</v>
      </c>
      <c r="I1961" s="448" t="s">
        <v>107</v>
      </c>
      <c r="J1961" s="448" t="s">
        <v>48</v>
      </c>
      <c r="K1961" s="451" t="s">
        <v>5241</v>
      </c>
      <c r="L1961" s="448" t="s">
        <v>143</v>
      </c>
      <c r="M1961" s="448" t="s">
        <v>3324</v>
      </c>
    </row>
    <row r="1962" spans="1:13">
      <c r="A1962" s="448">
        <v>1961</v>
      </c>
      <c r="B1962" s="448" t="s">
        <v>5384</v>
      </c>
      <c r="C1962" s="448" t="s">
        <v>1724</v>
      </c>
      <c r="D1962" s="448" t="s">
        <v>5247</v>
      </c>
      <c r="E1962" s="448">
        <v>50</v>
      </c>
      <c r="F1962" s="448" t="s">
        <v>4708</v>
      </c>
      <c r="G1962" s="458" t="s">
        <v>5248</v>
      </c>
      <c r="H1962" s="449">
        <v>3963.5</v>
      </c>
      <c r="I1962" s="448" t="s">
        <v>107</v>
      </c>
      <c r="J1962" s="448" t="s">
        <v>48</v>
      </c>
      <c r="K1962" s="451" t="s">
        <v>5241</v>
      </c>
      <c r="L1962" s="448" t="s">
        <v>143</v>
      </c>
      <c r="M1962" s="448" t="s">
        <v>3324</v>
      </c>
    </row>
    <row r="1963" spans="1:13">
      <c r="A1963" s="448">
        <v>1962</v>
      </c>
      <c r="B1963" s="448" t="s">
        <v>5385</v>
      </c>
      <c r="C1963" s="448" t="s">
        <v>1724</v>
      </c>
      <c r="D1963" s="448" t="s">
        <v>5247</v>
      </c>
      <c r="E1963" s="448">
        <v>500</v>
      </c>
      <c r="F1963" s="448" t="s">
        <v>4708</v>
      </c>
      <c r="G1963" s="458" t="s">
        <v>5248</v>
      </c>
      <c r="H1963" s="449">
        <v>285</v>
      </c>
      <c r="I1963" s="448" t="s">
        <v>107</v>
      </c>
      <c r="J1963" s="448" t="s">
        <v>48</v>
      </c>
      <c r="K1963" s="451" t="s">
        <v>5241</v>
      </c>
      <c r="L1963" s="448" t="s">
        <v>143</v>
      </c>
      <c r="M1963" s="448" t="s">
        <v>3324</v>
      </c>
    </row>
    <row r="1964" spans="1:13">
      <c r="A1964" s="448">
        <v>1963</v>
      </c>
      <c r="B1964" s="448" t="s">
        <v>5386</v>
      </c>
      <c r="C1964" s="448" t="s">
        <v>1724</v>
      </c>
      <c r="D1964" s="448" t="s">
        <v>5247</v>
      </c>
      <c r="E1964" s="448">
        <v>2000</v>
      </c>
      <c r="F1964" s="448" t="s">
        <v>4708</v>
      </c>
      <c r="G1964" s="458" t="s">
        <v>5248</v>
      </c>
      <c r="H1964" s="449">
        <v>2140</v>
      </c>
      <c r="I1964" s="448" t="s">
        <v>107</v>
      </c>
      <c r="J1964" s="448" t="s">
        <v>48</v>
      </c>
      <c r="K1964" s="451" t="s">
        <v>5241</v>
      </c>
      <c r="L1964" s="448" t="s">
        <v>143</v>
      </c>
      <c r="M1964" s="448" t="s">
        <v>3324</v>
      </c>
    </row>
    <row r="1965" spans="1:13">
      <c r="A1965" s="448">
        <v>1964</v>
      </c>
      <c r="B1965" s="448" t="s">
        <v>5387</v>
      </c>
      <c r="C1965" s="448" t="s">
        <v>1724</v>
      </c>
      <c r="D1965" s="448" t="s">
        <v>5247</v>
      </c>
      <c r="E1965" s="448">
        <v>2000</v>
      </c>
      <c r="F1965" s="448" t="s">
        <v>4708</v>
      </c>
      <c r="G1965" s="458" t="s">
        <v>5248</v>
      </c>
      <c r="H1965" s="449">
        <v>2140</v>
      </c>
      <c r="I1965" s="448" t="s">
        <v>107</v>
      </c>
      <c r="J1965" s="448" t="s">
        <v>48</v>
      </c>
      <c r="K1965" s="451" t="s">
        <v>5241</v>
      </c>
      <c r="L1965" s="448" t="s">
        <v>143</v>
      </c>
      <c r="M1965" s="448" t="s">
        <v>3324</v>
      </c>
    </row>
    <row r="1966" spans="1:13" ht="28">
      <c r="A1966" s="448">
        <v>1965</v>
      </c>
      <c r="B1966" s="448" t="s">
        <v>5388</v>
      </c>
      <c r="C1966" s="448" t="s">
        <v>1724</v>
      </c>
      <c r="D1966" s="448" t="s">
        <v>5247</v>
      </c>
      <c r="E1966" s="448">
        <v>1000</v>
      </c>
      <c r="F1966" s="448" t="s">
        <v>4708</v>
      </c>
      <c r="G1966" s="458" t="s">
        <v>5248</v>
      </c>
      <c r="H1966" s="449">
        <v>1070</v>
      </c>
      <c r="I1966" s="448" t="s">
        <v>107</v>
      </c>
      <c r="J1966" s="448" t="s">
        <v>48</v>
      </c>
      <c r="K1966" s="451" t="s">
        <v>5241</v>
      </c>
      <c r="L1966" s="448" t="s">
        <v>143</v>
      </c>
      <c r="M1966" s="448" t="s">
        <v>3324</v>
      </c>
    </row>
    <row r="1967" spans="1:13">
      <c r="A1967" s="448">
        <v>1966</v>
      </c>
      <c r="B1967" s="448" t="s">
        <v>5389</v>
      </c>
      <c r="C1967" s="448" t="s">
        <v>1724</v>
      </c>
      <c r="D1967" s="448" t="s">
        <v>5247</v>
      </c>
      <c r="E1967" s="448">
        <v>500</v>
      </c>
      <c r="F1967" s="448" t="s">
        <v>4708</v>
      </c>
      <c r="G1967" s="458" t="s">
        <v>5248</v>
      </c>
      <c r="H1967" s="449">
        <v>1620</v>
      </c>
      <c r="I1967" s="448" t="s">
        <v>107</v>
      </c>
      <c r="J1967" s="448" t="s">
        <v>48</v>
      </c>
      <c r="K1967" s="451" t="s">
        <v>5241</v>
      </c>
      <c r="L1967" s="448" t="s">
        <v>143</v>
      </c>
      <c r="M1967" s="448" t="s">
        <v>3324</v>
      </c>
    </row>
    <row r="1968" spans="1:13">
      <c r="A1968" s="448">
        <v>1967</v>
      </c>
      <c r="B1968" s="448" t="s">
        <v>5390</v>
      </c>
      <c r="C1968" s="448" t="s">
        <v>1724</v>
      </c>
      <c r="D1968" s="448" t="s">
        <v>5247</v>
      </c>
      <c r="E1968" s="448">
        <v>100</v>
      </c>
      <c r="F1968" s="448" t="s">
        <v>4708</v>
      </c>
      <c r="G1968" s="458" t="s">
        <v>5248</v>
      </c>
      <c r="H1968" s="449">
        <v>324</v>
      </c>
      <c r="I1968" s="448" t="s">
        <v>107</v>
      </c>
      <c r="J1968" s="448" t="s">
        <v>48</v>
      </c>
      <c r="K1968" s="451" t="s">
        <v>5241</v>
      </c>
      <c r="L1968" s="448" t="s">
        <v>143</v>
      </c>
      <c r="M1968" s="448" t="s">
        <v>3324</v>
      </c>
    </row>
    <row r="1969" spans="1:13">
      <c r="A1969" s="448">
        <v>1968</v>
      </c>
      <c r="B1969" s="448" t="s">
        <v>5391</v>
      </c>
      <c r="C1969" s="448" t="s">
        <v>1724</v>
      </c>
      <c r="D1969" s="448" t="s">
        <v>5247</v>
      </c>
      <c r="E1969" s="448">
        <v>100</v>
      </c>
      <c r="F1969" s="448" t="s">
        <v>4708</v>
      </c>
      <c r="G1969" s="458" t="s">
        <v>5248</v>
      </c>
      <c r="H1969" s="449">
        <v>324</v>
      </c>
      <c r="I1969" s="448" t="s">
        <v>107</v>
      </c>
      <c r="J1969" s="448" t="s">
        <v>48</v>
      </c>
      <c r="K1969" s="451" t="s">
        <v>5241</v>
      </c>
      <c r="L1969" s="448" t="s">
        <v>143</v>
      </c>
      <c r="M1969" s="448" t="s">
        <v>3324</v>
      </c>
    </row>
    <row r="1970" spans="1:13">
      <c r="A1970" s="448">
        <v>1969</v>
      </c>
      <c r="B1970" s="448" t="s">
        <v>5392</v>
      </c>
      <c r="C1970" s="448" t="s">
        <v>1724</v>
      </c>
      <c r="D1970" s="448" t="s">
        <v>5247</v>
      </c>
      <c r="E1970" s="448">
        <v>100</v>
      </c>
      <c r="F1970" s="448" t="s">
        <v>4708</v>
      </c>
      <c r="G1970" s="458" t="s">
        <v>5248</v>
      </c>
      <c r="H1970" s="449">
        <v>324</v>
      </c>
      <c r="I1970" s="448" t="s">
        <v>107</v>
      </c>
      <c r="J1970" s="448" t="s">
        <v>48</v>
      </c>
      <c r="K1970" s="451" t="s">
        <v>5241</v>
      </c>
      <c r="L1970" s="448" t="s">
        <v>143</v>
      </c>
      <c r="M1970" s="448" t="s">
        <v>3324</v>
      </c>
    </row>
    <row r="1971" spans="1:13">
      <c r="A1971" s="448">
        <v>1970</v>
      </c>
      <c r="B1971" s="448" t="s">
        <v>5393</v>
      </c>
      <c r="C1971" s="448" t="s">
        <v>1724</v>
      </c>
      <c r="D1971" s="448" t="s">
        <v>5247</v>
      </c>
      <c r="E1971" s="448">
        <v>100</v>
      </c>
      <c r="F1971" s="448" t="s">
        <v>4708</v>
      </c>
      <c r="G1971" s="458" t="s">
        <v>5248</v>
      </c>
      <c r="H1971" s="449">
        <v>324</v>
      </c>
      <c r="I1971" s="448" t="s">
        <v>107</v>
      </c>
      <c r="J1971" s="448" t="s">
        <v>48</v>
      </c>
      <c r="K1971" s="451" t="s">
        <v>5241</v>
      </c>
      <c r="L1971" s="448" t="s">
        <v>143</v>
      </c>
      <c r="M1971" s="448" t="s">
        <v>3324</v>
      </c>
    </row>
    <row r="1972" spans="1:13">
      <c r="A1972" s="448">
        <v>1971</v>
      </c>
      <c r="B1972" s="448" t="s">
        <v>5394</v>
      </c>
      <c r="C1972" s="448" t="s">
        <v>1724</v>
      </c>
      <c r="D1972" s="448" t="s">
        <v>5247</v>
      </c>
      <c r="E1972" s="448">
        <v>100</v>
      </c>
      <c r="F1972" s="448" t="s">
        <v>5285</v>
      </c>
      <c r="G1972" s="458" t="s">
        <v>5248</v>
      </c>
      <c r="H1972" s="449">
        <v>330</v>
      </c>
      <c r="I1972" s="448" t="s">
        <v>107</v>
      </c>
      <c r="J1972" s="448" t="s">
        <v>48</v>
      </c>
      <c r="K1972" s="451" t="s">
        <v>5241</v>
      </c>
      <c r="L1972" s="448" t="s">
        <v>143</v>
      </c>
      <c r="M1972" s="448" t="s">
        <v>3324</v>
      </c>
    </row>
    <row r="1973" spans="1:13">
      <c r="A1973" s="448">
        <v>1972</v>
      </c>
      <c r="B1973" s="448" t="s">
        <v>5395</v>
      </c>
      <c r="C1973" s="448" t="s">
        <v>1724</v>
      </c>
      <c r="D1973" s="448" t="s">
        <v>5247</v>
      </c>
      <c r="E1973" s="448">
        <v>10</v>
      </c>
      <c r="F1973" s="448" t="s">
        <v>4708</v>
      </c>
      <c r="G1973" s="458" t="s">
        <v>5248</v>
      </c>
      <c r="H1973" s="449">
        <v>204.2</v>
      </c>
      <c r="I1973" s="448" t="s">
        <v>107</v>
      </c>
      <c r="J1973" s="448" t="s">
        <v>48</v>
      </c>
      <c r="K1973" s="451" t="s">
        <v>5241</v>
      </c>
      <c r="L1973" s="448" t="s">
        <v>143</v>
      </c>
      <c r="M1973" s="448" t="s">
        <v>3324</v>
      </c>
    </row>
    <row r="1974" spans="1:13">
      <c r="A1974" s="448">
        <v>1973</v>
      </c>
      <c r="B1974" s="448" t="s">
        <v>5396</v>
      </c>
      <c r="C1974" s="448" t="s">
        <v>1724</v>
      </c>
      <c r="D1974" s="448" t="s">
        <v>5247</v>
      </c>
      <c r="E1974" s="448">
        <v>10</v>
      </c>
      <c r="F1974" s="448" t="s">
        <v>4708</v>
      </c>
      <c r="G1974" s="458" t="s">
        <v>5248</v>
      </c>
      <c r="H1974" s="449">
        <v>252.8</v>
      </c>
      <c r="I1974" s="448" t="s">
        <v>107</v>
      </c>
      <c r="J1974" s="448" t="s">
        <v>48</v>
      </c>
      <c r="K1974" s="451" t="s">
        <v>5241</v>
      </c>
      <c r="L1974" s="448" t="s">
        <v>143</v>
      </c>
      <c r="M1974" s="448" t="s">
        <v>3324</v>
      </c>
    </row>
    <row r="1975" spans="1:13">
      <c r="A1975" s="448">
        <v>1974</v>
      </c>
      <c r="B1975" s="448" t="s">
        <v>5397</v>
      </c>
      <c r="C1975" s="448" t="s">
        <v>1724</v>
      </c>
      <c r="D1975" s="448" t="s">
        <v>5247</v>
      </c>
      <c r="E1975" s="448">
        <v>10</v>
      </c>
      <c r="F1975" s="448" t="s">
        <v>4708</v>
      </c>
      <c r="G1975" s="458" t="s">
        <v>5248</v>
      </c>
      <c r="H1975" s="449">
        <v>757.5</v>
      </c>
      <c r="I1975" s="448" t="s">
        <v>107</v>
      </c>
      <c r="J1975" s="448" t="s">
        <v>48</v>
      </c>
      <c r="K1975" s="451" t="s">
        <v>5241</v>
      </c>
      <c r="L1975" s="448" t="s">
        <v>143</v>
      </c>
      <c r="M1975" s="448" t="s">
        <v>3324</v>
      </c>
    </row>
    <row r="1976" spans="1:13">
      <c r="A1976" s="448">
        <v>1975</v>
      </c>
      <c r="B1976" s="448" t="s">
        <v>5398</v>
      </c>
      <c r="C1976" s="448" t="s">
        <v>1724</v>
      </c>
      <c r="D1976" s="448" t="s">
        <v>5247</v>
      </c>
      <c r="E1976" s="448">
        <v>10</v>
      </c>
      <c r="F1976" s="448" t="s">
        <v>4708</v>
      </c>
      <c r="G1976" s="458" t="s">
        <v>5248</v>
      </c>
      <c r="H1976" s="449">
        <v>169.7</v>
      </c>
      <c r="I1976" s="448" t="s">
        <v>107</v>
      </c>
      <c r="J1976" s="448" t="s">
        <v>48</v>
      </c>
      <c r="K1976" s="451" t="s">
        <v>5241</v>
      </c>
      <c r="L1976" s="448" t="s">
        <v>143</v>
      </c>
      <c r="M1976" s="448" t="s">
        <v>3324</v>
      </c>
    </row>
    <row r="1977" spans="1:13" ht="56">
      <c r="A1977" s="448">
        <v>1976</v>
      </c>
      <c r="B1977" s="448" t="s">
        <v>5399</v>
      </c>
      <c r="C1977" s="448" t="s">
        <v>1724</v>
      </c>
      <c r="D1977" s="448" t="s">
        <v>5247</v>
      </c>
      <c r="E1977" s="448">
        <v>1440</v>
      </c>
      <c r="F1977" s="448" t="s">
        <v>4708</v>
      </c>
      <c r="G1977" s="458" t="s">
        <v>5248</v>
      </c>
      <c r="H1977" s="449">
        <v>6350.4</v>
      </c>
      <c r="I1977" s="448" t="s">
        <v>107</v>
      </c>
      <c r="J1977" s="448" t="s">
        <v>48</v>
      </c>
      <c r="K1977" s="451" t="s">
        <v>5241</v>
      </c>
      <c r="L1977" s="448" t="s">
        <v>143</v>
      </c>
      <c r="M1977" s="448" t="s">
        <v>3324</v>
      </c>
    </row>
    <row r="1978" spans="1:13">
      <c r="A1978" s="448">
        <v>1977</v>
      </c>
      <c r="B1978" s="448" t="s">
        <v>5400</v>
      </c>
      <c r="C1978" s="448" t="s">
        <v>1724</v>
      </c>
      <c r="D1978" s="448" t="s">
        <v>5247</v>
      </c>
      <c r="E1978" s="448">
        <v>100</v>
      </c>
      <c r="F1978" s="448" t="s">
        <v>4708</v>
      </c>
      <c r="G1978" s="458" t="s">
        <v>5248</v>
      </c>
      <c r="H1978" s="449">
        <v>506</v>
      </c>
      <c r="I1978" s="448" t="s">
        <v>107</v>
      </c>
      <c r="J1978" s="448" t="s">
        <v>48</v>
      </c>
      <c r="K1978" s="451" t="s">
        <v>5241</v>
      </c>
      <c r="L1978" s="448" t="s">
        <v>143</v>
      </c>
      <c r="M1978" s="448" t="s">
        <v>3324</v>
      </c>
    </row>
    <row r="1979" spans="1:13">
      <c r="A1979" s="448">
        <v>1978</v>
      </c>
      <c r="B1979" s="448" t="s">
        <v>5401</v>
      </c>
      <c r="C1979" s="448" t="s">
        <v>1724</v>
      </c>
      <c r="D1979" s="448" t="s">
        <v>5247</v>
      </c>
      <c r="E1979" s="448">
        <v>100</v>
      </c>
      <c r="F1979" s="448" t="s">
        <v>4708</v>
      </c>
      <c r="G1979" s="458" t="s">
        <v>5248</v>
      </c>
      <c r="H1979" s="449">
        <v>506</v>
      </c>
      <c r="I1979" s="448" t="s">
        <v>107</v>
      </c>
      <c r="J1979" s="448" t="s">
        <v>48</v>
      </c>
      <c r="K1979" s="451" t="s">
        <v>5241</v>
      </c>
      <c r="L1979" s="448" t="s">
        <v>143</v>
      </c>
      <c r="M1979" s="448" t="s">
        <v>3324</v>
      </c>
    </row>
    <row r="1980" spans="1:13">
      <c r="A1980" s="448">
        <v>1979</v>
      </c>
      <c r="B1980" s="448" t="s">
        <v>5402</v>
      </c>
      <c r="C1980" s="448" t="s">
        <v>1724</v>
      </c>
      <c r="D1980" s="448" t="s">
        <v>5247</v>
      </c>
      <c r="E1980" s="448">
        <v>100</v>
      </c>
      <c r="F1980" s="448" t="s">
        <v>4708</v>
      </c>
      <c r="G1980" s="458" t="s">
        <v>5248</v>
      </c>
      <c r="H1980" s="449">
        <v>506</v>
      </c>
      <c r="I1980" s="448" t="s">
        <v>107</v>
      </c>
      <c r="J1980" s="448" t="s">
        <v>48</v>
      </c>
      <c r="K1980" s="451" t="s">
        <v>5241</v>
      </c>
      <c r="L1980" s="448" t="s">
        <v>143</v>
      </c>
      <c r="M1980" s="448" t="s">
        <v>3324</v>
      </c>
    </row>
    <row r="1981" spans="1:13">
      <c r="A1981" s="448">
        <v>1980</v>
      </c>
      <c r="B1981" s="448" t="s">
        <v>5403</v>
      </c>
      <c r="C1981" s="448" t="s">
        <v>1724</v>
      </c>
      <c r="D1981" s="448" t="s">
        <v>5247</v>
      </c>
      <c r="E1981" s="448">
        <v>100</v>
      </c>
      <c r="F1981" s="448" t="s">
        <v>4708</v>
      </c>
      <c r="G1981" s="458" t="s">
        <v>5248</v>
      </c>
      <c r="H1981" s="449">
        <v>506</v>
      </c>
      <c r="I1981" s="448" t="s">
        <v>107</v>
      </c>
      <c r="J1981" s="448" t="s">
        <v>48</v>
      </c>
      <c r="K1981" s="451" t="s">
        <v>5241</v>
      </c>
      <c r="L1981" s="448" t="s">
        <v>143</v>
      </c>
      <c r="M1981" s="448" t="s">
        <v>3324</v>
      </c>
    </row>
    <row r="1982" spans="1:13" ht="28">
      <c r="A1982" s="448">
        <v>1981</v>
      </c>
      <c r="B1982" s="448" t="s">
        <v>5404</v>
      </c>
      <c r="C1982" s="448" t="s">
        <v>1724</v>
      </c>
      <c r="D1982" s="448" t="s">
        <v>5247</v>
      </c>
      <c r="E1982" s="448">
        <v>10</v>
      </c>
      <c r="F1982" s="448" t="s">
        <v>4748</v>
      </c>
      <c r="G1982" s="458" t="s">
        <v>5248</v>
      </c>
      <c r="H1982" s="449">
        <v>596</v>
      </c>
      <c r="I1982" s="448" t="s">
        <v>107</v>
      </c>
      <c r="J1982" s="448" t="s">
        <v>48</v>
      </c>
      <c r="K1982" s="451" t="s">
        <v>5241</v>
      </c>
      <c r="L1982" s="448" t="s">
        <v>143</v>
      </c>
      <c r="M1982" s="448" t="s">
        <v>3324</v>
      </c>
    </row>
    <row r="1983" spans="1:13" ht="28">
      <c r="A1983" s="448">
        <v>1982</v>
      </c>
      <c r="B1983" s="448" t="s">
        <v>5405</v>
      </c>
      <c r="C1983" s="448" t="s">
        <v>1724</v>
      </c>
      <c r="D1983" s="448" t="s">
        <v>5247</v>
      </c>
      <c r="E1983" s="448">
        <v>10</v>
      </c>
      <c r="F1983" s="448" t="s">
        <v>4748</v>
      </c>
      <c r="G1983" s="458" t="s">
        <v>5248</v>
      </c>
      <c r="H1983" s="449">
        <v>596</v>
      </c>
      <c r="I1983" s="448" t="s">
        <v>107</v>
      </c>
      <c r="J1983" s="448" t="s">
        <v>48</v>
      </c>
      <c r="K1983" s="451" t="s">
        <v>5241</v>
      </c>
      <c r="L1983" s="448" t="s">
        <v>143</v>
      </c>
      <c r="M1983" s="448" t="s">
        <v>3324</v>
      </c>
    </row>
    <row r="1984" spans="1:13" ht="28">
      <c r="A1984" s="448">
        <v>1983</v>
      </c>
      <c r="B1984" s="448" t="s">
        <v>5406</v>
      </c>
      <c r="C1984" s="448" t="s">
        <v>1724</v>
      </c>
      <c r="D1984" s="448" t="s">
        <v>5247</v>
      </c>
      <c r="E1984" s="448">
        <v>10</v>
      </c>
      <c r="F1984" s="448" t="s">
        <v>4748</v>
      </c>
      <c r="G1984" s="458" t="s">
        <v>5248</v>
      </c>
      <c r="H1984" s="449">
        <v>596</v>
      </c>
      <c r="I1984" s="448" t="s">
        <v>107</v>
      </c>
      <c r="J1984" s="448" t="s">
        <v>48</v>
      </c>
      <c r="K1984" s="451" t="s">
        <v>5241</v>
      </c>
      <c r="L1984" s="448" t="s">
        <v>143</v>
      </c>
      <c r="M1984" s="448" t="s">
        <v>3324</v>
      </c>
    </row>
    <row r="1985" spans="1:13">
      <c r="A1985" s="448">
        <v>1984</v>
      </c>
      <c r="B1985" s="448" t="s">
        <v>5407</v>
      </c>
      <c r="C1985" s="448" t="s">
        <v>1724</v>
      </c>
      <c r="D1985" s="448" t="s">
        <v>5247</v>
      </c>
      <c r="E1985" s="448">
        <v>300</v>
      </c>
      <c r="F1985" s="448" t="s">
        <v>4708</v>
      </c>
      <c r="G1985" s="458" t="s">
        <v>5248</v>
      </c>
      <c r="H1985" s="449">
        <v>3309</v>
      </c>
      <c r="I1985" s="448" t="s">
        <v>107</v>
      </c>
      <c r="J1985" s="448" t="s">
        <v>48</v>
      </c>
      <c r="K1985" s="451" t="s">
        <v>5241</v>
      </c>
      <c r="L1985" s="448" t="s">
        <v>143</v>
      </c>
      <c r="M1985" s="448" t="s">
        <v>3324</v>
      </c>
    </row>
    <row r="1986" spans="1:13">
      <c r="A1986" s="448">
        <v>1985</v>
      </c>
      <c r="B1986" s="448" t="s">
        <v>5408</v>
      </c>
      <c r="C1986" s="448" t="s">
        <v>1724</v>
      </c>
      <c r="D1986" s="448" t="s">
        <v>5247</v>
      </c>
      <c r="E1986" s="448">
        <v>100</v>
      </c>
      <c r="F1986" s="448" t="s">
        <v>4708</v>
      </c>
      <c r="G1986" s="458" t="s">
        <v>5248</v>
      </c>
      <c r="H1986" s="449">
        <v>21483</v>
      </c>
      <c r="I1986" s="448" t="s">
        <v>107</v>
      </c>
      <c r="J1986" s="448" t="s">
        <v>48</v>
      </c>
      <c r="K1986" s="451" t="s">
        <v>5241</v>
      </c>
      <c r="L1986" s="448" t="s">
        <v>143</v>
      </c>
      <c r="M1986" s="448" t="s">
        <v>3324</v>
      </c>
    </row>
    <row r="1987" spans="1:13" ht="70">
      <c r="A1987" s="448">
        <v>1986</v>
      </c>
      <c r="B1987" s="448" t="s">
        <v>5409</v>
      </c>
      <c r="C1987" s="448" t="s">
        <v>1724</v>
      </c>
      <c r="D1987" s="448" t="s">
        <v>5247</v>
      </c>
      <c r="E1987" s="448">
        <v>100</v>
      </c>
      <c r="F1987" s="448" t="s">
        <v>4708</v>
      </c>
      <c r="G1987" s="458" t="s">
        <v>5248</v>
      </c>
      <c r="H1987" s="449">
        <v>1439</v>
      </c>
      <c r="I1987" s="448" t="s">
        <v>107</v>
      </c>
      <c r="J1987" s="448" t="s">
        <v>48</v>
      </c>
      <c r="K1987" s="451" t="s">
        <v>5241</v>
      </c>
      <c r="L1987" s="448" t="s">
        <v>143</v>
      </c>
      <c r="M1987" s="448" t="s">
        <v>3324</v>
      </c>
    </row>
    <row r="1988" spans="1:13" ht="28">
      <c r="A1988" s="448">
        <v>1987</v>
      </c>
      <c r="B1988" s="448" t="s">
        <v>5410</v>
      </c>
      <c r="C1988" s="448" t="s">
        <v>1724</v>
      </c>
      <c r="D1988" s="448" t="s">
        <v>5247</v>
      </c>
      <c r="E1988" s="448">
        <v>200</v>
      </c>
      <c r="F1988" s="448" t="s">
        <v>4708</v>
      </c>
      <c r="G1988" s="458" t="s">
        <v>5248</v>
      </c>
      <c r="H1988" s="449">
        <v>2064</v>
      </c>
      <c r="I1988" s="448" t="s">
        <v>107</v>
      </c>
      <c r="J1988" s="448" t="s">
        <v>48</v>
      </c>
      <c r="K1988" s="451" t="s">
        <v>5241</v>
      </c>
      <c r="L1988" s="448" t="s">
        <v>143</v>
      </c>
      <c r="M1988" s="448" t="s">
        <v>3324</v>
      </c>
    </row>
    <row r="1989" spans="1:13">
      <c r="A1989" s="448">
        <v>1988</v>
      </c>
      <c r="B1989" s="448" t="s">
        <v>5411</v>
      </c>
      <c r="C1989" s="448" t="s">
        <v>1724</v>
      </c>
      <c r="D1989" s="448" t="s">
        <v>5247</v>
      </c>
      <c r="E1989" s="448">
        <v>200</v>
      </c>
      <c r="F1989" s="448" t="s">
        <v>4708</v>
      </c>
      <c r="G1989" s="458" t="s">
        <v>5248</v>
      </c>
      <c r="H1989" s="449">
        <v>3580</v>
      </c>
      <c r="I1989" s="448" t="s">
        <v>107</v>
      </c>
      <c r="J1989" s="448" t="s">
        <v>48</v>
      </c>
      <c r="K1989" s="451" t="s">
        <v>5241</v>
      </c>
      <c r="L1989" s="448" t="s">
        <v>143</v>
      </c>
      <c r="M1989" s="448" t="s">
        <v>3324</v>
      </c>
    </row>
    <row r="1990" spans="1:13" ht="56">
      <c r="A1990" s="448">
        <v>1989</v>
      </c>
      <c r="B1990" s="448" t="s">
        <v>5412</v>
      </c>
      <c r="C1990" s="448" t="s">
        <v>1724</v>
      </c>
      <c r="D1990" s="448" t="s">
        <v>5247</v>
      </c>
      <c r="E1990" s="448">
        <v>100</v>
      </c>
      <c r="F1990" s="448" t="s">
        <v>4708</v>
      </c>
      <c r="G1990" s="458" t="s">
        <v>5248</v>
      </c>
      <c r="H1990" s="449">
        <v>272</v>
      </c>
      <c r="I1990" s="448" t="s">
        <v>107</v>
      </c>
      <c r="J1990" s="448" t="s">
        <v>48</v>
      </c>
      <c r="K1990" s="451" t="s">
        <v>5241</v>
      </c>
      <c r="L1990" s="448" t="s">
        <v>143</v>
      </c>
      <c r="M1990" s="448" t="s">
        <v>3324</v>
      </c>
    </row>
    <row r="1991" spans="1:13" ht="28">
      <c r="A1991" s="448">
        <v>1990</v>
      </c>
      <c r="B1991" s="448" t="s">
        <v>5413</v>
      </c>
      <c r="C1991" s="448" t="s">
        <v>1724</v>
      </c>
      <c r="D1991" s="448" t="s">
        <v>5247</v>
      </c>
      <c r="E1991" s="448">
        <v>100</v>
      </c>
      <c r="F1991" s="448" t="s">
        <v>4708</v>
      </c>
      <c r="G1991" s="458" t="s">
        <v>5248</v>
      </c>
      <c r="H1991" s="449">
        <v>714</v>
      </c>
      <c r="I1991" s="448" t="s">
        <v>107</v>
      </c>
      <c r="J1991" s="448" t="s">
        <v>48</v>
      </c>
      <c r="K1991" s="451" t="s">
        <v>5241</v>
      </c>
      <c r="L1991" s="448" t="s">
        <v>143</v>
      </c>
      <c r="M1991" s="448" t="s">
        <v>3324</v>
      </c>
    </row>
    <row r="1992" spans="1:13" ht="28">
      <c r="A1992" s="448">
        <v>1991</v>
      </c>
      <c r="B1992" s="448" t="s">
        <v>5414</v>
      </c>
      <c r="C1992" s="448" t="s">
        <v>1724</v>
      </c>
      <c r="D1992" s="448" t="s">
        <v>5247</v>
      </c>
      <c r="E1992" s="448">
        <v>100</v>
      </c>
      <c r="F1992" s="448" t="s">
        <v>4708</v>
      </c>
      <c r="G1992" s="458" t="s">
        <v>5248</v>
      </c>
      <c r="H1992" s="449">
        <v>467</v>
      </c>
      <c r="I1992" s="448" t="s">
        <v>107</v>
      </c>
      <c r="J1992" s="448" t="s">
        <v>48</v>
      </c>
      <c r="K1992" s="451" t="s">
        <v>5241</v>
      </c>
      <c r="L1992" s="448" t="s">
        <v>143</v>
      </c>
      <c r="M1992" s="448" t="s">
        <v>3324</v>
      </c>
    </row>
    <row r="1993" spans="1:13">
      <c r="A1993" s="448">
        <v>1992</v>
      </c>
      <c r="B1993" s="448" t="s">
        <v>5415</v>
      </c>
      <c r="C1993" s="448" t="s">
        <v>1724</v>
      </c>
      <c r="D1993" s="448" t="s">
        <v>5247</v>
      </c>
      <c r="E1993" s="448">
        <v>50</v>
      </c>
      <c r="F1993" s="448" t="s">
        <v>1245</v>
      </c>
      <c r="G1993" s="458" t="s">
        <v>5248</v>
      </c>
      <c r="H1993" s="449">
        <v>401</v>
      </c>
      <c r="I1993" s="448" t="s">
        <v>107</v>
      </c>
      <c r="J1993" s="448" t="s">
        <v>48</v>
      </c>
      <c r="K1993" s="451" t="s">
        <v>5241</v>
      </c>
      <c r="L1993" s="448" t="s">
        <v>143</v>
      </c>
      <c r="M1993" s="448" t="s">
        <v>3324</v>
      </c>
    </row>
    <row r="1994" spans="1:13">
      <c r="A1994" s="448">
        <v>1993</v>
      </c>
      <c r="B1994" s="448" t="s">
        <v>5416</v>
      </c>
      <c r="C1994" s="448" t="s">
        <v>1724</v>
      </c>
      <c r="D1994" s="448" t="s">
        <v>5247</v>
      </c>
      <c r="E1994" s="448">
        <v>50</v>
      </c>
      <c r="F1994" s="448" t="s">
        <v>1245</v>
      </c>
      <c r="G1994" s="458" t="s">
        <v>5248</v>
      </c>
      <c r="H1994" s="449">
        <v>891.5</v>
      </c>
      <c r="I1994" s="448" t="s">
        <v>107</v>
      </c>
      <c r="J1994" s="448" t="s">
        <v>48</v>
      </c>
      <c r="K1994" s="451" t="s">
        <v>5241</v>
      </c>
      <c r="L1994" s="448" t="s">
        <v>143</v>
      </c>
      <c r="M1994" s="448" t="s">
        <v>3324</v>
      </c>
    </row>
    <row r="1995" spans="1:13">
      <c r="A1995" s="448">
        <v>1994</v>
      </c>
      <c r="B1995" s="448" t="s">
        <v>5417</v>
      </c>
      <c r="C1995" s="448" t="s">
        <v>1724</v>
      </c>
      <c r="D1995" s="448" t="s">
        <v>5247</v>
      </c>
      <c r="E1995" s="448">
        <v>50</v>
      </c>
      <c r="F1995" s="448" t="s">
        <v>1245</v>
      </c>
      <c r="G1995" s="458" t="s">
        <v>5248</v>
      </c>
      <c r="H1995" s="449">
        <v>947</v>
      </c>
      <c r="I1995" s="448" t="s">
        <v>107</v>
      </c>
      <c r="J1995" s="448" t="s">
        <v>48</v>
      </c>
      <c r="K1995" s="451" t="s">
        <v>5241</v>
      </c>
      <c r="L1995" s="448" t="s">
        <v>143</v>
      </c>
      <c r="M1995" s="448" t="s">
        <v>3324</v>
      </c>
    </row>
    <row r="1996" spans="1:13" ht="28">
      <c r="A1996" s="448">
        <v>1995</v>
      </c>
      <c r="B1996" s="448" t="s">
        <v>5418</v>
      </c>
      <c r="C1996" s="448" t="s">
        <v>1724</v>
      </c>
      <c r="D1996" s="448" t="s">
        <v>5247</v>
      </c>
      <c r="E1996" s="448">
        <v>50</v>
      </c>
      <c r="F1996" s="448" t="s">
        <v>1245</v>
      </c>
      <c r="G1996" s="458" t="s">
        <v>5248</v>
      </c>
      <c r="H1996" s="449">
        <v>283</v>
      </c>
      <c r="I1996" s="448" t="s">
        <v>107</v>
      </c>
      <c r="J1996" s="448" t="s">
        <v>48</v>
      </c>
      <c r="K1996" s="451" t="s">
        <v>5241</v>
      </c>
      <c r="L1996" s="448" t="s">
        <v>143</v>
      </c>
      <c r="M1996" s="448" t="s">
        <v>3324</v>
      </c>
    </row>
    <row r="1997" spans="1:13" ht="28">
      <c r="A1997" s="448">
        <v>1996</v>
      </c>
      <c r="B1997" s="448" t="s">
        <v>5419</v>
      </c>
      <c r="C1997" s="448" t="s">
        <v>1724</v>
      </c>
      <c r="D1997" s="448" t="s">
        <v>5247</v>
      </c>
      <c r="E1997" s="448">
        <v>100</v>
      </c>
      <c r="F1997" s="448" t="s">
        <v>571</v>
      </c>
      <c r="G1997" s="458" t="s">
        <v>5248</v>
      </c>
      <c r="H1997" s="449">
        <v>2882</v>
      </c>
      <c r="I1997" s="448" t="s">
        <v>107</v>
      </c>
      <c r="J1997" s="448" t="s">
        <v>48</v>
      </c>
      <c r="K1997" s="451" t="s">
        <v>5241</v>
      </c>
      <c r="L1997" s="448" t="s">
        <v>143</v>
      </c>
      <c r="M1997" s="448" t="s">
        <v>3324</v>
      </c>
    </row>
    <row r="1998" spans="1:13" ht="28">
      <c r="A1998" s="448">
        <v>1997</v>
      </c>
      <c r="B1998" s="448" t="s">
        <v>5420</v>
      </c>
      <c r="C1998" s="448" t="s">
        <v>1724</v>
      </c>
      <c r="D1998" s="448" t="s">
        <v>5247</v>
      </c>
      <c r="E1998" s="448">
        <v>100</v>
      </c>
      <c r="F1998" s="448" t="s">
        <v>571</v>
      </c>
      <c r="G1998" s="458" t="s">
        <v>5248</v>
      </c>
      <c r="H1998" s="449">
        <v>2882</v>
      </c>
      <c r="I1998" s="448" t="s">
        <v>107</v>
      </c>
      <c r="J1998" s="448" t="s">
        <v>48</v>
      </c>
      <c r="K1998" s="451" t="s">
        <v>5241</v>
      </c>
      <c r="L1998" s="448" t="s">
        <v>143</v>
      </c>
      <c r="M1998" s="448" t="s">
        <v>3324</v>
      </c>
    </row>
    <row r="1999" spans="1:13" ht="28">
      <c r="A1999" s="448">
        <v>1998</v>
      </c>
      <c r="B1999" s="448" t="s">
        <v>5421</v>
      </c>
      <c r="C1999" s="448" t="s">
        <v>1724</v>
      </c>
      <c r="D1999" s="448" t="s">
        <v>5247</v>
      </c>
      <c r="E1999" s="448">
        <v>100</v>
      </c>
      <c r="F1999" s="448" t="s">
        <v>571</v>
      </c>
      <c r="G1999" s="458" t="s">
        <v>5248</v>
      </c>
      <c r="H1999" s="449">
        <v>2882</v>
      </c>
      <c r="I1999" s="448" t="s">
        <v>107</v>
      </c>
      <c r="J1999" s="448" t="s">
        <v>48</v>
      </c>
      <c r="K1999" s="451" t="s">
        <v>5241</v>
      </c>
      <c r="L1999" s="448" t="s">
        <v>143</v>
      </c>
      <c r="M1999" s="448" t="s">
        <v>3324</v>
      </c>
    </row>
    <row r="2000" spans="1:13">
      <c r="A2000" s="448">
        <v>1999</v>
      </c>
      <c r="B2000" s="448" t="s">
        <v>5422</v>
      </c>
      <c r="C2000" s="448" t="s">
        <v>1724</v>
      </c>
      <c r="D2000" s="448" t="s">
        <v>5247</v>
      </c>
      <c r="E2000" s="448">
        <v>100</v>
      </c>
      <c r="F2000" s="448" t="s">
        <v>4708</v>
      </c>
      <c r="G2000" s="458" t="s">
        <v>5248</v>
      </c>
      <c r="H2000" s="449">
        <v>730</v>
      </c>
      <c r="I2000" s="448" t="s">
        <v>107</v>
      </c>
      <c r="J2000" s="448" t="s">
        <v>48</v>
      </c>
      <c r="K2000" s="451" t="s">
        <v>5241</v>
      </c>
      <c r="L2000" s="448" t="s">
        <v>143</v>
      </c>
      <c r="M2000" s="448" t="s">
        <v>3324</v>
      </c>
    </row>
    <row r="2001" spans="1:13" ht="28">
      <c r="A2001" s="448">
        <v>2000</v>
      </c>
      <c r="B2001" s="448" t="s">
        <v>5423</v>
      </c>
      <c r="C2001" s="448" t="s">
        <v>1724</v>
      </c>
      <c r="D2001" s="448" t="s">
        <v>5247</v>
      </c>
      <c r="E2001" s="448">
        <v>10</v>
      </c>
      <c r="F2001" s="448" t="s">
        <v>571</v>
      </c>
      <c r="G2001" s="458" t="s">
        <v>5248</v>
      </c>
      <c r="H2001" s="449">
        <v>723</v>
      </c>
      <c r="I2001" s="448" t="s">
        <v>107</v>
      </c>
      <c r="J2001" s="448" t="s">
        <v>48</v>
      </c>
      <c r="K2001" s="451" t="s">
        <v>5241</v>
      </c>
      <c r="L2001" s="448" t="s">
        <v>143</v>
      </c>
      <c r="M2001" s="448" t="s">
        <v>3324</v>
      </c>
    </row>
    <row r="2002" spans="1:13" ht="28">
      <c r="A2002" s="448">
        <v>2001</v>
      </c>
      <c r="B2002" s="448" t="s">
        <v>5424</v>
      </c>
      <c r="C2002" s="448" t="s">
        <v>1724</v>
      </c>
      <c r="D2002" s="448" t="s">
        <v>5247</v>
      </c>
      <c r="E2002" s="448">
        <v>30</v>
      </c>
      <c r="F2002" s="448" t="s">
        <v>3676</v>
      </c>
      <c r="G2002" s="458" t="s">
        <v>5248</v>
      </c>
      <c r="H2002" s="449">
        <v>335.4</v>
      </c>
      <c r="I2002" s="448" t="s">
        <v>107</v>
      </c>
      <c r="J2002" s="448" t="s">
        <v>48</v>
      </c>
      <c r="K2002" s="451" t="s">
        <v>5241</v>
      </c>
      <c r="L2002" s="448" t="s">
        <v>143</v>
      </c>
      <c r="M2002" s="448" t="s">
        <v>3324</v>
      </c>
    </row>
    <row r="2003" spans="1:13" ht="28">
      <c r="A2003" s="448">
        <v>2002</v>
      </c>
      <c r="B2003" s="448" t="s">
        <v>5425</v>
      </c>
      <c r="C2003" s="448" t="s">
        <v>1724</v>
      </c>
      <c r="D2003" s="448" t="s">
        <v>5247</v>
      </c>
      <c r="E2003" s="448">
        <v>200</v>
      </c>
      <c r="F2003" s="448" t="s">
        <v>4708</v>
      </c>
      <c r="G2003" s="458" t="s">
        <v>5248</v>
      </c>
      <c r="H2003" s="449">
        <v>40</v>
      </c>
      <c r="I2003" s="448" t="s">
        <v>107</v>
      </c>
      <c r="J2003" s="448" t="s">
        <v>48</v>
      </c>
      <c r="K2003" s="451" t="s">
        <v>5241</v>
      </c>
      <c r="L2003" s="448" t="s">
        <v>143</v>
      </c>
      <c r="M2003" s="448" t="s">
        <v>3324</v>
      </c>
    </row>
    <row r="2004" spans="1:13" ht="28">
      <c r="A2004" s="448">
        <v>2003</v>
      </c>
      <c r="B2004" s="448" t="s">
        <v>5426</v>
      </c>
      <c r="C2004" s="448" t="s">
        <v>1724</v>
      </c>
      <c r="D2004" s="448" t="s">
        <v>5247</v>
      </c>
      <c r="E2004" s="448">
        <v>20</v>
      </c>
      <c r="F2004" s="448" t="s">
        <v>4708</v>
      </c>
      <c r="G2004" s="458" t="s">
        <v>5248</v>
      </c>
      <c r="H2004" s="449">
        <v>455</v>
      </c>
      <c r="I2004" s="448" t="s">
        <v>107</v>
      </c>
      <c r="J2004" s="448" t="s">
        <v>48</v>
      </c>
      <c r="K2004" s="451" t="s">
        <v>5241</v>
      </c>
      <c r="L2004" s="448" t="s">
        <v>143</v>
      </c>
      <c r="M2004" s="448" t="s">
        <v>3324</v>
      </c>
    </row>
    <row r="2005" spans="1:13" ht="28">
      <c r="A2005" s="448">
        <v>2004</v>
      </c>
      <c r="B2005" s="448" t="s">
        <v>5427</v>
      </c>
      <c r="C2005" s="448" t="s">
        <v>1724</v>
      </c>
      <c r="D2005" s="448" t="s">
        <v>5247</v>
      </c>
      <c r="E2005" s="448">
        <v>25</v>
      </c>
      <c r="F2005" s="448" t="s">
        <v>4748</v>
      </c>
      <c r="G2005" s="458" t="s">
        <v>5248</v>
      </c>
      <c r="H2005" s="449">
        <v>597.75</v>
      </c>
      <c r="I2005" s="448" t="s">
        <v>107</v>
      </c>
      <c r="J2005" s="448" t="s">
        <v>48</v>
      </c>
      <c r="K2005" s="451" t="s">
        <v>5241</v>
      </c>
      <c r="L2005" s="448" t="s">
        <v>143</v>
      </c>
      <c r="M2005" s="448" t="s">
        <v>3324</v>
      </c>
    </row>
    <row r="2006" spans="1:13" ht="28">
      <c r="A2006" s="448">
        <v>2005</v>
      </c>
      <c r="B2006" s="448" t="s">
        <v>5428</v>
      </c>
      <c r="C2006" s="448" t="s">
        <v>1724</v>
      </c>
      <c r="D2006" s="448" t="s">
        <v>5247</v>
      </c>
      <c r="E2006" s="448">
        <v>20</v>
      </c>
      <c r="F2006" s="448" t="s">
        <v>5429</v>
      </c>
      <c r="G2006" s="458" t="s">
        <v>5248</v>
      </c>
      <c r="H2006" s="449">
        <v>1363</v>
      </c>
      <c r="I2006" s="448" t="s">
        <v>107</v>
      </c>
      <c r="J2006" s="448" t="s">
        <v>48</v>
      </c>
      <c r="K2006" s="451" t="s">
        <v>5241</v>
      </c>
      <c r="L2006" s="448" t="s">
        <v>143</v>
      </c>
      <c r="M2006" s="448" t="s">
        <v>3324</v>
      </c>
    </row>
    <row r="2007" spans="1:13">
      <c r="A2007" s="448">
        <v>2006</v>
      </c>
      <c r="B2007" s="448" t="s">
        <v>5430</v>
      </c>
      <c r="C2007" s="448" t="s">
        <v>1724</v>
      </c>
      <c r="D2007" s="448" t="s">
        <v>5247</v>
      </c>
      <c r="E2007" s="448">
        <v>5</v>
      </c>
      <c r="F2007" s="448" t="s">
        <v>4708</v>
      </c>
      <c r="G2007" s="458" t="s">
        <v>5248</v>
      </c>
      <c r="H2007" s="449">
        <v>368.8</v>
      </c>
      <c r="I2007" s="448" t="s">
        <v>107</v>
      </c>
      <c r="J2007" s="448" t="s">
        <v>48</v>
      </c>
      <c r="K2007" s="451" t="s">
        <v>5241</v>
      </c>
      <c r="L2007" s="448" t="s">
        <v>143</v>
      </c>
      <c r="M2007" s="448" t="s">
        <v>3324</v>
      </c>
    </row>
    <row r="2008" spans="1:13">
      <c r="A2008" s="448">
        <v>2007</v>
      </c>
      <c r="B2008" s="448" t="s">
        <v>5431</v>
      </c>
      <c r="C2008" s="448" t="s">
        <v>1724</v>
      </c>
      <c r="D2008" s="448" t="s">
        <v>5247</v>
      </c>
      <c r="E2008" s="448">
        <v>5</v>
      </c>
      <c r="F2008" s="448" t="s">
        <v>4708</v>
      </c>
      <c r="G2008" s="458" t="s">
        <v>5248</v>
      </c>
      <c r="H2008" s="449">
        <v>368.8</v>
      </c>
      <c r="I2008" s="448" t="s">
        <v>107</v>
      </c>
      <c r="J2008" s="448" t="s">
        <v>48</v>
      </c>
      <c r="K2008" s="451" t="s">
        <v>5241</v>
      </c>
      <c r="L2008" s="448" t="s">
        <v>143</v>
      </c>
      <c r="M2008" s="448" t="s">
        <v>3324</v>
      </c>
    </row>
    <row r="2009" spans="1:13" ht="28">
      <c r="A2009" s="448">
        <v>2008</v>
      </c>
      <c r="B2009" s="448" t="s">
        <v>5432</v>
      </c>
      <c r="C2009" s="448" t="s">
        <v>1724</v>
      </c>
      <c r="D2009" s="448" t="s">
        <v>5247</v>
      </c>
      <c r="E2009" s="448">
        <v>10</v>
      </c>
      <c r="F2009" s="448" t="s">
        <v>4748</v>
      </c>
      <c r="G2009" s="458" t="s">
        <v>5248</v>
      </c>
      <c r="H2009" s="449">
        <v>340.5</v>
      </c>
      <c r="I2009" s="448" t="s">
        <v>107</v>
      </c>
      <c r="J2009" s="448" t="s">
        <v>48</v>
      </c>
      <c r="K2009" s="451" t="s">
        <v>5241</v>
      </c>
      <c r="L2009" s="448" t="s">
        <v>143</v>
      </c>
      <c r="M2009" s="448" t="s">
        <v>3324</v>
      </c>
    </row>
    <row r="2010" spans="1:13" ht="28">
      <c r="A2010" s="448">
        <v>2009</v>
      </c>
      <c r="B2010" s="448" t="s">
        <v>5433</v>
      </c>
      <c r="C2010" s="448" t="s">
        <v>1724</v>
      </c>
      <c r="D2010" s="448" t="s">
        <v>5247</v>
      </c>
      <c r="E2010" s="448">
        <v>10</v>
      </c>
      <c r="F2010" s="448" t="s">
        <v>4748</v>
      </c>
      <c r="G2010" s="458" t="s">
        <v>5248</v>
      </c>
      <c r="H2010" s="449">
        <v>340.5</v>
      </c>
      <c r="I2010" s="448" t="s">
        <v>107</v>
      </c>
      <c r="J2010" s="448" t="s">
        <v>48</v>
      </c>
      <c r="K2010" s="451" t="s">
        <v>5241</v>
      </c>
      <c r="L2010" s="448" t="s">
        <v>143</v>
      </c>
      <c r="M2010" s="448" t="s">
        <v>3324</v>
      </c>
    </row>
    <row r="2011" spans="1:13" ht="28">
      <c r="A2011" s="448">
        <v>2010</v>
      </c>
      <c r="B2011" s="448" t="s">
        <v>5434</v>
      </c>
      <c r="C2011" s="448" t="s">
        <v>1724</v>
      </c>
      <c r="D2011" s="448" t="s">
        <v>5247</v>
      </c>
      <c r="E2011" s="448">
        <v>10</v>
      </c>
      <c r="F2011" s="448" t="s">
        <v>4708</v>
      </c>
      <c r="G2011" s="458" t="s">
        <v>5248</v>
      </c>
      <c r="H2011" s="449">
        <v>1149.7</v>
      </c>
      <c r="I2011" s="448" t="s">
        <v>107</v>
      </c>
      <c r="J2011" s="448" t="s">
        <v>48</v>
      </c>
      <c r="K2011" s="451" t="s">
        <v>5241</v>
      </c>
      <c r="L2011" s="448" t="s">
        <v>143</v>
      </c>
      <c r="M2011" s="448" t="s">
        <v>3324</v>
      </c>
    </row>
    <row r="2012" spans="1:13" ht="42">
      <c r="A2012" s="448">
        <v>2011</v>
      </c>
      <c r="B2012" s="448" t="s">
        <v>5435</v>
      </c>
      <c r="C2012" s="448" t="s">
        <v>1724</v>
      </c>
      <c r="D2012" s="448" t="s">
        <v>5247</v>
      </c>
      <c r="E2012" s="448">
        <v>200</v>
      </c>
      <c r="F2012" s="448" t="s">
        <v>4708</v>
      </c>
      <c r="G2012" s="458" t="s">
        <v>5248</v>
      </c>
      <c r="H2012" s="449">
        <v>270</v>
      </c>
      <c r="I2012" s="448" t="s">
        <v>107</v>
      </c>
      <c r="J2012" s="448" t="s">
        <v>48</v>
      </c>
      <c r="K2012" s="451" t="s">
        <v>5241</v>
      </c>
      <c r="L2012" s="448" t="s">
        <v>143</v>
      </c>
      <c r="M2012" s="448" t="s">
        <v>3324</v>
      </c>
    </row>
    <row r="2013" spans="1:13" ht="28">
      <c r="A2013" s="448">
        <v>2012</v>
      </c>
      <c r="B2013" s="448" t="s">
        <v>5436</v>
      </c>
      <c r="C2013" s="448" t="s">
        <v>1724</v>
      </c>
      <c r="D2013" s="448" t="s">
        <v>5247</v>
      </c>
      <c r="E2013" s="448">
        <v>50</v>
      </c>
      <c r="F2013" s="448" t="s">
        <v>4708</v>
      </c>
      <c r="G2013" s="458" t="s">
        <v>5248</v>
      </c>
      <c r="H2013" s="449">
        <v>978.5</v>
      </c>
      <c r="I2013" s="448" t="s">
        <v>107</v>
      </c>
      <c r="J2013" s="448" t="s">
        <v>48</v>
      </c>
      <c r="K2013" s="451" t="s">
        <v>5241</v>
      </c>
      <c r="L2013" s="448" t="s">
        <v>143</v>
      </c>
      <c r="M2013" s="448" t="s">
        <v>3324</v>
      </c>
    </row>
    <row r="2014" spans="1:13" ht="28">
      <c r="A2014" s="448">
        <v>2013</v>
      </c>
      <c r="B2014" s="448" t="s">
        <v>5437</v>
      </c>
      <c r="C2014" s="448" t="s">
        <v>1724</v>
      </c>
      <c r="D2014" s="448" t="s">
        <v>5247</v>
      </c>
      <c r="E2014" s="448">
        <v>10</v>
      </c>
      <c r="F2014" s="448" t="s">
        <v>4748</v>
      </c>
      <c r="G2014" s="458" t="s">
        <v>5248</v>
      </c>
      <c r="H2014" s="449">
        <v>397.2</v>
      </c>
      <c r="I2014" s="448" t="s">
        <v>107</v>
      </c>
      <c r="J2014" s="448" t="s">
        <v>48</v>
      </c>
      <c r="K2014" s="451" t="s">
        <v>5241</v>
      </c>
      <c r="L2014" s="448" t="s">
        <v>143</v>
      </c>
      <c r="M2014" s="448" t="s">
        <v>3324</v>
      </c>
    </row>
    <row r="2015" spans="1:13" ht="28">
      <c r="A2015" s="448">
        <v>2014</v>
      </c>
      <c r="B2015" s="448" t="s">
        <v>5438</v>
      </c>
      <c r="C2015" s="448" t="s">
        <v>1724</v>
      </c>
      <c r="D2015" s="448" t="s">
        <v>5247</v>
      </c>
      <c r="E2015" s="448">
        <v>100</v>
      </c>
      <c r="F2015" s="448" t="s">
        <v>4708</v>
      </c>
      <c r="G2015" s="458" t="s">
        <v>5248</v>
      </c>
      <c r="H2015" s="449">
        <v>1135</v>
      </c>
      <c r="I2015" s="448" t="s">
        <v>107</v>
      </c>
      <c r="J2015" s="448" t="s">
        <v>48</v>
      </c>
      <c r="K2015" s="451" t="s">
        <v>5241</v>
      </c>
      <c r="L2015" s="448" t="s">
        <v>143</v>
      </c>
      <c r="M2015" s="448" t="s">
        <v>3324</v>
      </c>
    </row>
    <row r="2016" spans="1:13" ht="28">
      <c r="A2016" s="448">
        <v>2015</v>
      </c>
      <c r="B2016" s="448" t="s">
        <v>5439</v>
      </c>
      <c r="C2016" s="448" t="s">
        <v>1724</v>
      </c>
      <c r="D2016" s="448" t="s">
        <v>5247</v>
      </c>
      <c r="E2016" s="448">
        <v>100</v>
      </c>
      <c r="F2016" s="448" t="s">
        <v>4708</v>
      </c>
      <c r="G2016" s="458" t="s">
        <v>5248</v>
      </c>
      <c r="H2016" s="449">
        <v>1192</v>
      </c>
      <c r="I2016" s="448" t="s">
        <v>107</v>
      </c>
      <c r="J2016" s="448" t="s">
        <v>48</v>
      </c>
      <c r="K2016" s="451" t="s">
        <v>5241</v>
      </c>
      <c r="L2016" s="448" t="s">
        <v>143</v>
      </c>
      <c r="M2016" s="448" t="s">
        <v>3324</v>
      </c>
    </row>
    <row r="2017" spans="1:13">
      <c r="A2017" s="448">
        <v>2016</v>
      </c>
      <c r="B2017" s="448" t="s">
        <v>5440</v>
      </c>
      <c r="C2017" s="448" t="s">
        <v>1724</v>
      </c>
      <c r="D2017" s="448" t="s">
        <v>5247</v>
      </c>
      <c r="E2017" s="448">
        <v>10</v>
      </c>
      <c r="F2017" s="448" t="s">
        <v>4708</v>
      </c>
      <c r="G2017" s="458" t="s">
        <v>5248</v>
      </c>
      <c r="H2017" s="449">
        <v>85.1</v>
      </c>
      <c r="I2017" s="448" t="s">
        <v>107</v>
      </c>
      <c r="J2017" s="448" t="s">
        <v>48</v>
      </c>
      <c r="K2017" s="451" t="s">
        <v>5241</v>
      </c>
      <c r="L2017" s="448" t="s">
        <v>143</v>
      </c>
      <c r="M2017" s="448" t="s">
        <v>3324</v>
      </c>
    </row>
    <row r="2018" spans="1:13">
      <c r="A2018" s="448">
        <v>2017</v>
      </c>
      <c r="B2018" s="448" t="s">
        <v>5441</v>
      </c>
      <c r="C2018" s="448" t="s">
        <v>1724</v>
      </c>
      <c r="D2018" s="448" t="s">
        <v>5247</v>
      </c>
      <c r="E2018" s="448">
        <v>10</v>
      </c>
      <c r="F2018" s="448" t="s">
        <v>4708</v>
      </c>
      <c r="G2018" s="458" t="s">
        <v>5248</v>
      </c>
      <c r="H2018" s="449">
        <v>56.8</v>
      </c>
      <c r="I2018" s="448" t="s">
        <v>107</v>
      </c>
      <c r="J2018" s="448" t="s">
        <v>48</v>
      </c>
      <c r="K2018" s="451" t="s">
        <v>5241</v>
      </c>
      <c r="L2018" s="448" t="s">
        <v>143</v>
      </c>
      <c r="M2018" s="448" t="s">
        <v>3324</v>
      </c>
    </row>
    <row r="2019" spans="1:13">
      <c r="A2019" s="448">
        <v>2018</v>
      </c>
      <c r="B2019" s="448" t="s">
        <v>5442</v>
      </c>
      <c r="C2019" s="448" t="s">
        <v>1724</v>
      </c>
      <c r="D2019" s="448" t="s">
        <v>5247</v>
      </c>
      <c r="E2019" s="448">
        <v>10</v>
      </c>
      <c r="F2019" s="448" t="s">
        <v>4708</v>
      </c>
      <c r="G2019" s="458" t="s">
        <v>5248</v>
      </c>
      <c r="H2019" s="449">
        <v>71</v>
      </c>
      <c r="I2019" s="448" t="s">
        <v>107</v>
      </c>
      <c r="J2019" s="448" t="s">
        <v>48</v>
      </c>
      <c r="K2019" s="451" t="s">
        <v>5241</v>
      </c>
      <c r="L2019" s="448" t="s">
        <v>143</v>
      </c>
      <c r="M2019" s="448" t="s">
        <v>3324</v>
      </c>
    </row>
    <row r="2020" spans="1:13">
      <c r="A2020" s="448">
        <v>2019</v>
      </c>
      <c r="B2020" s="448" t="s">
        <v>5443</v>
      </c>
      <c r="C2020" s="448" t="s">
        <v>1724</v>
      </c>
      <c r="D2020" s="448" t="s">
        <v>5247</v>
      </c>
      <c r="E2020" s="448">
        <v>10</v>
      </c>
      <c r="F2020" s="448" t="s">
        <v>4708</v>
      </c>
      <c r="G2020" s="458" t="s">
        <v>5248</v>
      </c>
      <c r="H2020" s="449">
        <v>85.1</v>
      </c>
      <c r="I2020" s="448" t="s">
        <v>107</v>
      </c>
      <c r="J2020" s="448" t="s">
        <v>48</v>
      </c>
      <c r="K2020" s="451" t="s">
        <v>5241</v>
      </c>
      <c r="L2020" s="448" t="s">
        <v>143</v>
      </c>
      <c r="M2020" s="448" t="s">
        <v>3324</v>
      </c>
    </row>
    <row r="2021" spans="1:13">
      <c r="A2021" s="448">
        <v>2020</v>
      </c>
      <c r="B2021" s="448" t="s">
        <v>5444</v>
      </c>
      <c r="C2021" s="448" t="s">
        <v>1724</v>
      </c>
      <c r="D2021" s="448" t="s">
        <v>5247</v>
      </c>
      <c r="E2021" s="448">
        <v>10</v>
      </c>
      <c r="F2021" s="448" t="s">
        <v>4708</v>
      </c>
      <c r="G2021" s="458" t="s">
        <v>5248</v>
      </c>
      <c r="H2021" s="449">
        <v>156.1</v>
      </c>
      <c r="I2021" s="448" t="s">
        <v>107</v>
      </c>
      <c r="J2021" s="448" t="s">
        <v>48</v>
      </c>
      <c r="K2021" s="451" t="s">
        <v>5241</v>
      </c>
      <c r="L2021" s="448" t="s">
        <v>143</v>
      </c>
      <c r="M2021" s="448" t="s">
        <v>3324</v>
      </c>
    </row>
    <row r="2022" spans="1:13">
      <c r="A2022" s="448">
        <v>2021</v>
      </c>
      <c r="B2022" s="448" t="s">
        <v>5445</v>
      </c>
      <c r="C2022" s="448" t="s">
        <v>1724</v>
      </c>
      <c r="D2022" s="448" t="s">
        <v>5247</v>
      </c>
      <c r="E2022" s="448">
        <v>10</v>
      </c>
      <c r="F2022" s="448" t="s">
        <v>4708</v>
      </c>
      <c r="G2022" s="458" t="s">
        <v>5248</v>
      </c>
      <c r="H2022" s="449">
        <v>102.2</v>
      </c>
      <c r="I2022" s="448" t="s">
        <v>107</v>
      </c>
      <c r="J2022" s="448" t="s">
        <v>48</v>
      </c>
      <c r="K2022" s="451" t="s">
        <v>5241</v>
      </c>
      <c r="L2022" s="448" t="s">
        <v>143</v>
      </c>
      <c r="M2022" s="448" t="s">
        <v>3324</v>
      </c>
    </row>
    <row r="2023" spans="1:13">
      <c r="A2023" s="448">
        <v>2022</v>
      </c>
      <c r="B2023" s="448" t="s">
        <v>5446</v>
      </c>
      <c r="C2023" s="448" t="s">
        <v>1724</v>
      </c>
      <c r="D2023" s="448" t="s">
        <v>5247</v>
      </c>
      <c r="E2023" s="448">
        <v>10</v>
      </c>
      <c r="F2023" s="448" t="s">
        <v>4708</v>
      </c>
      <c r="G2023" s="458" t="s">
        <v>5248</v>
      </c>
      <c r="H2023" s="449">
        <v>93.6</v>
      </c>
      <c r="I2023" s="448" t="s">
        <v>107</v>
      </c>
      <c r="J2023" s="448" t="s">
        <v>48</v>
      </c>
      <c r="K2023" s="451" t="s">
        <v>5241</v>
      </c>
      <c r="L2023" s="448" t="s">
        <v>143</v>
      </c>
      <c r="M2023" s="448" t="s">
        <v>3324</v>
      </c>
    </row>
    <row r="2024" spans="1:13">
      <c r="A2024" s="448">
        <v>2023</v>
      </c>
      <c r="B2024" s="448" t="s">
        <v>5447</v>
      </c>
      <c r="C2024" s="448" t="s">
        <v>1724</v>
      </c>
      <c r="D2024" s="448" t="s">
        <v>5247</v>
      </c>
      <c r="E2024" s="448">
        <v>8</v>
      </c>
      <c r="F2024" s="448" t="s">
        <v>4708</v>
      </c>
      <c r="G2024" s="458" t="s">
        <v>5248</v>
      </c>
      <c r="H2024" s="449">
        <v>113.44</v>
      </c>
      <c r="I2024" s="448" t="s">
        <v>107</v>
      </c>
      <c r="J2024" s="448" t="s">
        <v>48</v>
      </c>
      <c r="K2024" s="451" t="s">
        <v>5241</v>
      </c>
      <c r="L2024" s="448" t="s">
        <v>143</v>
      </c>
      <c r="M2024" s="448" t="s">
        <v>3324</v>
      </c>
    </row>
    <row r="2025" spans="1:13" ht="42">
      <c r="A2025" s="448">
        <v>2024</v>
      </c>
      <c r="B2025" s="448" t="s">
        <v>5448</v>
      </c>
      <c r="C2025" s="448" t="s">
        <v>1724</v>
      </c>
      <c r="D2025" s="448" t="s">
        <v>5247</v>
      </c>
      <c r="E2025" s="448">
        <v>100</v>
      </c>
      <c r="F2025" s="448" t="s">
        <v>4708</v>
      </c>
      <c r="G2025" s="458" t="s">
        <v>5248</v>
      </c>
      <c r="H2025" s="449">
        <v>1702</v>
      </c>
      <c r="I2025" s="448" t="s">
        <v>107</v>
      </c>
      <c r="J2025" s="448" t="s">
        <v>48</v>
      </c>
      <c r="K2025" s="451" t="s">
        <v>5241</v>
      </c>
      <c r="L2025" s="448" t="s">
        <v>143</v>
      </c>
      <c r="M2025" s="448" t="s">
        <v>3324</v>
      </c>
    </row>
    <row r="2026" spans="1:13" ht="42">
      <c r="A2026" s="448">
        <v>2025</v>
      </c>
      <c r="B2026" s="448" t="s">
        <v>5449</v>
      </c>
      <c r="C2026" s="448" t="s">
        <v>1724</v>
      </c>
      <c r="D2026" s="448" t="s">
        <v>5247</v>
      </c>
      <c r="E2026" s="448">
        <v>50</v>
      </c>
      <c r="F2026" s="448" t="s">
        <v>4708</v>
      </c>
      <c r="G2026" s="458" t="s">
        <v>5248</v>
      </c>
      <c r="H2026" s="449">
        <v>1702.5</v>
      </c>
      <c r="I2026" s="448" t="s">
        <v>107</v>
      </c>
      <c r="J2026" s="448" t="s">
        <v>48</v>
      </c>
      <c r="K2026" s="451" t="s">
        <v>5241</v>
      </c>
      <c r="L2026" s="448" t="s">
        <v>143</v>
      </c>
      <c r="M2026" s="448" t="s">
        <v>3324</v>
      </c>
    </row>
    <row r="2027" spans="1:13" ht="42">
      <c r="A2027" s="448">
        <v>2026</v>
      </c>
      <c r="B2027" s="448" t="s">
        <v>5450</v>
      </c>
      <c r="C2027" s="448" t="s">
        <v>1724</v>
      </c>
      <c r="D2027" s="448" t="s">
        <v>5247</v>
      </c>
      <c r="E2027" s="448">
        <v>50</v>
      </c>
      <c r="F2027" s="448" t="s">
        <v>4708</v>
      </c>
      <c r="G2027" s="458" t="s">
        <v>5248</v>
      </c>
      <c r="H2027" s="449">
        <v>4255.5</v>
      </c>
      <c r="I2027" s="448" t="s">
        <v>107</v>
      </c>
      <c r="J2027" s="448" t="s">
        <v>48</v>
      </c>
      <c r="K2027" s="451" t="s">
        <v>5241</v>
      </c>
      <c r="L2027" s="448" t="s">
        <v>143</v>
      </c>
      <c r="M2027" s="448" t="s">
        <v>3324</v>
      </c>
    </row>
    <row r="2028" spans="1:13" ht="42">
      <c r="A2028" s="448">
        <v>2027</v>
      </c>
      <c r="B2028" s="448" t="s">
        <v>5451</v>
      </c>
      <c r="C2028" s="448" t="s">
        <v>1724</v>
      </c>
      <c r="D2028" s="448" t="s">
        <v>5247</v>
      </c>
      <c r="E2028" s="448">
        <v>10</v>
      </c>
      <c r="F2028" s="448" t="s">
        <v>4708</v>
      </c>
      <c r="G2028" s="458" t="s">
        <v>5248</v>
      </c>
      <c r="H2028" s="449">
        <v>595.70000000000005</v>
      </c>
      <c r="I2028" s="448" t="s">
        <v>107</v>
      </c>
      <c r="J2028" s="448" t="s">
        <v>48</v>
      </c>
      <c r="K2028" s="451" t="s">
        <v>5241</v>
      </c>
      <c r="L2028" s="448" t="s">
        <v>143</v>
      </c>
      <c r="M2028" s="448" t="s">
        <v>3324</v>
      </c>
    </row>
    <row r="2029" spans="1:13">
      <c r="A2029" s="448">
        <v>2028</v>
      </c>
      <c r="B2029" s="448" t="s">
        <v>5452</v>
      </c>
      <c r="C2029" s="448" t="s">
        <v>1724</v>
      </c>
      <c r="D2029" s="448" t="s">
        <v>5247</v>
      </c>
      <c r="E2029" s="448">
        <v>10</v>
      </c>
      <c r="F2029" s="448" t="s">
        <v>4708</v>
      </c>
      <c r="G2029" s="458" t="s">
        <v>5248</v>
      </c>
      <c r="H2029" s="449">
        <v>102.2</v>
      </c>
      <c r="I2029" s="448" t="s">
        <v>107</v>
      </c>
      <c r="J2029" s="448" t="s">
        <v>48</v>
      </c>
      <c r="K2029" s="451" t="s">
        <v>5241</v>
      </c>
      <c r="L2029" s="448" t="s">
        <v>143</v>
      </c>
      <c r="M2029" s="448" t="s">
        <v>3324</v>
      </c>
    </row>
    <row r="2030" spans="1:13" ht="28">
      <c r="A2030" s="448">
        <v>2029</v>
      </c>
      <c r="B2030" s="448" t="s">
        <v>5453</v>
      </c>
      <c r="C2030" s="448" t="s">
        <v>1724</v>
      </c>
      <c r="D2030" s="448" t="s">
        <v>5247</v>
      </c>
      <c r="E2030" s="448">
        <v>10</v>
      </c>
      <c r="F2030" s="448" t="s">
        <v>4748</v>
      </c>
      <c r="G2030" s="458" t="s">
        <v>5248</v>
      </c>
      <c r="H2030" s="449">
        <v>1935.1</v>
      </c>
      <c r="I2030" s="448" t="s">
        <v>107</v>
      </c>
      <c r="J2030" s="448" t="s">
        <v>48</v>
      </c>
      <c r="K2030" s="451" t="s">
        <v>5241</v>
      </c>
      <c r="L2030" s="448" t="s">
        <v>143</v>
      </c>
      <c r="M2030" s="448" t="s">
        <v>3324</v>
      </c>
    </row>
    <row r="2031" spans="1:13" ht="28">
      <c r="A2031" s="448">
        <v>2030</v>
      </c>
      <c r="B2031" s="448" t="s">
        <v>5454</v>
      </c>
      <c r="C2031" s="448" t="s">
        <v>1724</v>
      </c>
      <c r="D2031" s="448" t="s">
        <v>5247</v>
      </c>
      <c r="E2031" s="448">
        <v>10</v>
      </c>
      <c r="F2031" s="448" t="s">
        <v>1458</v>
      </c>
      <c r="G2031" s="458" t="s">
        <v>5248</v>
      </c>
      <c r="H2031" s="449">
        <v>3263.3</v>
      </c>
      <c r="I2031" s="448" t="s">
        <v>107</v>
      </c>
      <c r="J2031" s="448" t="s">
        <v>48</v>
      </c>
      <c r="K2031" s="451" t="s">
        <v>5241</v>
      </c>
      <c r="L2031" s="448" t="s">
        <v>143</v>
      </c>
      <c r="M2031" s="448" t="s">
        <v>3324</v>
      </c>
    </row>
    <row r="2032" spans="1:13" ht="28">
      <c r="A2032" s="448">
        <v>2031</v>
      </c>
      <c r="B2032" s="448" t="s">
        <v>5455</v>
      </c>
      <c r="C2032" s="448" t="s">
        <v>1724</v>
      </c>
      <c r="D2032" s="448" t="s">
        <v>5247</v>
      </c>
      <c r="E2032" s="448">
        <v>10</v>
      </c>
      <c r="F2032" s="448" t="s">
        <v>4708</v>
      </c>
      <c r="G2032" s="458" t="s">
        <v>5248</v>
      </c>
      <c r="H2032" s="449">
        <v>163</v>
      </c>
      <c r="I2032" s="448" t="s">
        <v>107</v>
      </c>
      <c r="J2032" s="448" t="s">
        <v>48</v>
      </c>
      <c r="K2032" s="451" t="s">
        <v>5241</v>
      </c>
      <c r="L2032" s="448" t="s">
        <v>143</v>
      </c>
      <c r="M2032" s="448" t="s">
        <v>3324</v>
      </c>
    </row>
    <row r="2033" spans="1:13">
      <c r="A2033" s="448">
        <v>2032</v>
      </c>
      <c r="B2033" s="448" t="s">
        <v>5456</v>
      </c>
      <c r="C2033" s="448" t="s">
        <v>1724</v>
      </c>
      <c r="D2033" s="448" t="s">
        <v>5247</v>
      </c>
      <c r="E2033" s="448">
        <v>10</v>
      </c>
      <c r="F2033" s="448" t="s">
        <v>4708</v>
      </c>
      <c r="G2033" s="458" t="s">
        <v>5248</v>
      </c>
      <c r="H2033" s="449">
        <v>220.3</v>
      </c>
      <c r="I2033" s="448" t="s">
        <v>107</v>
      </c>
      <c r="J2033" s="448" t="s">
        <v>48</v>
      </c>
      <c r="K2033" s="451" t="s">
        <v>5241</v>
      </c>
      <c r="L2033" s="448" t="s">
        <v>143</v>
      </c>
      <c r="M2033" s="448" t="s">
        <v>3324</v>
      </c>
    </row>
    <row r="2034" spans="1:13">
      <c r="A2034" s="448">
        <v>2033</v>
      </c>
      <c r="B2034" s="448" t="s">
        <v>5457</v>
      </c>
      <c r="C2034" s="448" t="s">
        <v>1724</v>
      </c>
      <c r="D2034" s="448" t="s">
        <v>5247</v>
      </c>
      <c r="E2034" s="448">
        <v>10</v>
      </c>
      <c r="F2034" s="448" t="s">
        <v>4708</v>
      </c>
      <c r="G2034" s="458" t="s">
        <v>5248</v>
      </c>
      <c r="H2034" s="449">
        <v>220.3</v>
      </c>
      <c r="I2034" s="448" t="s">
        <v>107</v>
      </c>
      <c r="J2034" s="448" t="s">
        <v>48</v>
      </c>
      <c r="K2034" s="451" t="s">
        <v>5241</v>
      </c>
      <c r="L2034" s="448" t="s">
        <v>143</v>
      </c>
      <c r="M2034" s="448" t="s">
        <v>3324</v>
      </c>
    </row>
    <row r="2035" spans="1:13">
      <c r="A2035" s="448">
        <v>2034</v>
      </c>
      <c r="B2035" s="448" t="s">
        <v>5458</v>
      </c>
      <c r="C2035" s="448" t="s">
        <v>1724</v>
      </c>
      <c r="D2035" s="448" t="s">
        <v>5247</v>
      </c>
      <c r="E2035" s="448">
        <v>10</v>
      </c>
      <c r="F2035" s="448" t="s">
        <v>4708</v>
      </c>
      <c r="G2035" s="458" t="s">
        <v>5248</v>
      </c>
      <c r="H2035" s="449">
        <v>220.3</v>
      </c>
      <c r="I2035" s="448" t="s">
        <v>107</v>
      </c>
      <c r="J2035" s="448" t="s">
        <v>48</v>
      </c>
      <c r="K2035" s="451" t="s">
        <v>5241</v>
      </c>
      <c r="L2035" s="448" t="s">
        <v>143</v>
      </c>
      <c r="M2035" s="448" t="s">
        <v>3324</v>
      </c>
    </row>
    <row r="2036" spans="1:13" ht="28">
      <c r="A2036" s="448">
        <v>2035</v>
      </c>
      <c r="B2036" s="448" t="s">
        <v>5459</v>
      </c>
      <c r="C2036" s="448" t="s">
        <v>1724</v>
      </c>
      <c r="D2036" s="448" t="s">
        <v>5247</v>
      </c>
      <c r="E2036" s="448">
        <v>10</v>
      </c>
      <c r="F2036" s="448" t="s">
        <v>1458</v>
      </c>
      <c r="G2036" s="458" t="s">
        <v>5248</v>
      </c>
      <c r="H2036" s="449">
        <v>4347.7</v>
      </c>
      <c r="I2036" s="448" t="s">
        <v>107</v>
      </c>
      <c r="J2036" s="448" t="s">
        <v>48</v>
      </c>
      <c r="K2036" s="451" t="s">
        <v>5241</v>
      </c>
      <c r="L2036" s="448" t="s">
        <v>143</v>
      </c>
      <c r="M2036" s="448" t="s">
        <v>3324</v>
      </c>
    </row>
    <row r="2037" spans="1:13">
      <c r="A2037" s="448">
        <v>2036</v>
      </c>
      <c r="B2037" s="448" t="s">
        <v>5460</v>
      </c>
      <c r="C2037" s="448" t="s">
        <v>1724</v>
      </c>
      <c r="D2037" s="448" t="s">
        <v>5247</v>
      </c>
      <c r="E2037" s="448">
        <v>10</v>
      </c>
      <c r="F2037" s="448" t="s">
        <v>4708</v>
      </c>
      <c r="G2037" s="458" t="s">
        <v>5248</v>
      </c>
      <c r="H2037" s="449">
        <v>2173.9</v>
      </c>
      <c r="I2037" s="448" t="s">
        <v>107</v>
      </c>
      <c r="J2037" s="448" t="s">
        <v>48</v>
      </c>
      <c r="K2037" s="451" t="s">
        <v>5241</v>
      </c>
      <c r="L2037" s="448" t="s">
        <v>143</v>
      </c>
      <c r="M2037" s="448" t="s">
        <v>3324</v>
      </c>
    </row>
    <row r="2038" spans="1:13" ht="28">
      <c r="A2038" s="448">
        <v>2037</v>
      </c>
      <c r="B2038" s="448" t="s">
        <v>5461</v>
      </c>
      <c r="C2038" s="448" t="s">
        <v>1724</v>
      </c>
      <c r="D2038" s="448" t="s">
        <v>5247</v>
      </c>
      <c r="E2038" s="448">
        <v>10</v>
      </c>
      <c r="F2038" s="448" t="s">
        <v>4708</v>
      </c>
      <c r="G2038" s="458" t="s">
        <v>5248</v>
      </c>
      <c r="H2038" s="449">
        <v>1276.5999999999999</v>
      </c>
      <c r="I2038" s="448" t="s">
        <v>107</v>
      </c>
      <c r="J2038" s="448" t="s">
        <v>48</v>
      </c>
      <c r="K2038" s="451" t="s">
        <v>5241</v>
      </c>
      <c r="L2038" s="448" t="s">
        <v>143</v>
      </c>
      <c r="M2038" s="448" t="s">
        <v>3324</v>
      </c>
    </row>
    <row r="2039" spans="1:13" ht="28">
      <c r="A2039" s="448">
        <v>2038</v>
      </c>
      <c r="B2039" s="448" t="s">
        <v>5462</v>
      </c>
      <c r="C2039" s="448" t="s">
        <v>1724</v>
      </c>
      <c r="D2039" s="448" t="s">
        <v>5247</v>
      </c>
      <c r="E2039" s="448">
        <v>10</v>
      </c>
      <c r="F2039" s="448" t="s">
        <v>4748</v>
      </c>
      <c r="G2039" s="458" t="s">
        <v>5248</v>
      </c>
      <c r="H2039" s="449">
        <v>1021.2</v>
      </c>
      <c r="I2039" s="448" t="s">
        <v>107</v>
      </c>
      <c r="J2039" s="448" t="s">
        <v>48</v>
      </c>
      <c r="K2039" s="451" t="s">
        <v>5241</v>
      </c>
      <c r="L2039" s="448" t="s">
        <v>143</v>
      </c>
      <c r="M2039" s="448" t="s">
        <v>3324</v>
      </c>
    </row>
    <row r="2040" spans="1:13" ht="28">
      <c r="A2040" s="448">
        <v>2039</v>
      </c>
      <c r="B2040" s="448" t="s">
        <v>5463</v>
      </c>
      <c r="C2040" s="448" t="s">
        <v>1724</v>
      </c>
      <c r="D2040" s="448" t="s">
        <v>5247</v>
      </c>
      <c r="E2040" s="448">
        <v>10</v>
      </c>
      <c r="F2040" s="448" t="s">
        <v>1458</v>
      </c>
      <c r="G2040" s="458" t="s">
        <v>5248</v>
      </c>
      <c r="H2040" s="449">
        <v>1647.9</v>
      </c>
      <c r="I2040" s="448" t="s">
        <v>107</v>
      </c>
      <c r="J2040" s="448" t="s">
        <v>48</v>
      </c>
      <c r="K2040" s="451" t="s">
        <v>5241</v>
      </c>
      <c r="L2040" s="448" t="s">
        <v>143</v>
      </c>
      <c r="M2040" s="448" t="s">
        <v>3324</v>
      </c>
    </row>
    <row r="2041" spans="1:13" ht="42">
      <c r="A2041" s="448">
        <v>2040</v>
      </c>
      <c r="B2041" s="448" t="s">
        <v>5464</v>
      </c>
      <c r="C2041" s="448" t="s">
        <v>1724</v>
      </c>
      <c r="D2041" s="448" t="s">
        <v>5247</v>
      </c>
      <c r="E2041" s="448">
        <v>100</v>
      </c>
      <c r="F2041" s="448" t="s">
        <v>571</v>
      </c>
      <c r="G2041" s="458" t="s">
        <v>5248</v>
      </c>
      <c r="H2041" s="449">
        <v>2717</v>
      </c>
      <c r="I2041" s="448" t="s">
        <v>107</v>
      </c>
      <c r="J2041" s="448" t="s">
        <v>48</v>
      </c>
      <c r="K2041" s="451" t="s">
        <v>5241</v>
      </c>
      <c r="L2041" s="448" t="s">
        <v>143</v>
      </c>
      <c r="M2041" s="448" t="s">
        <v>3324</v>
      </c>
    </row>
    <row r="2042" spans="1:13" ht="42">
      <c r="A2042" s="448">
        <v>2041</v>
      </c>
      <c r="B2042" s="448" t="s">
        <v>5465</v>
      </c>
      <c r="C2042" s="448" t="s">
        <v>1724</v>
      </c>
      <c r="D2042" s="448" t="s">
        <v>5247</v>
      </c>
      <c r="E2042" s="448">
        <v>100</v>
      </c>
      <c r="F2042" s="448" t="s">
        <v>571</v>
      </c>
      <c r="G2042" s="458" t="s">
        <v>5248</v>
      </c>
      <c r="H2042" s="449">
        <v>2717</v>
      </c>
      <c r="I2042" s="448" t="s">
        <v>107</v>
      </c>
      <c r="J2042" s="448" t="s">
        <v>48</v>
      </c>
      <c r="K2042" s="451" t="s">
        <v>5241</v>
      </c>
      <c r="L2042" s="448" t="s">
        <v>143</v>
      </c>
      <c r="M2042" s="448" t="s">
        <v>3324</v>
      </c>
    </row>
    <row r="2043" spans="1:13" ht="42">
      <c r="A2043" s="448">
        <v>2042</v>
      </c>
      <c r="B2043" s="448" t="s">
        <v>5466</v>
      </c>
      <c r="C2043" s="448" t="s">
        <v>1724</v>
      </c>
      <c r="D2043" s="448" t="s">
        <v>5247</v>
      </c>
      <c r="E2043" s="448">
        <v>100</v>
      </c>
      <c r="F2043" s="448" t="s">
        <v>571</v>
      </c>
      <c r="G2043" s="458" t="s">
        <v>5248</v>
      </c>
      <c r="H2043" s="449">
        <v>5068</v>
      </c>
      <c r="I2043" s="448" t="s">
        <v>107</v>
      </c>
      <c r="J2043" s="448" t="s">
        <v>48</v>
      </c>
      <c r="K2043" s="451" t="s">
        <v>5241</v>
      </c>
      <c r="L2043" s="448" t="s">
        <v>143</v>
      </c>
      <c r="M2043" s="448" t="s">
        <v>3324</v>
      </c>
    </row>
    <row r="2044" spans="1:13" ht="28">
      <c r="A2044" s="448">
        <v>2043</v>
      </c>
      <c r="B2044" s="448" t="s">
        <v>5467</v>
      </c>
      <c r="C2044" s="448" t="s">
        <v>1724</v>
      </c>
      <c r="D2044" s="448" t="s">
        <v>5247</v>
      </c>
      <c r="E2044" s="448">
        <v>100</v>
      </c>
      <c r="F2044" s="448" t="s">
        <v>4708</v>
      </c>
      <c r="G2044" s="458" t="s">
        <v>5248</v>
      </c>
      <c r="H2044" s="449">
        <v>359</v>
      </c>
      <c r="I2044" s="448" t="s">
        <v>107</v>
      </c>
      <c r="J2044" s="448" t="s">
        <v>48</v>
      </c>
      <c r="K2044" s="451" t="s">
        <v>5241</v>
      </c>
      <c r="L2044" s="448" t="s">
        <v>143</v>
      </c>
      <c r="M2044" s="448" t="s">
        <v>3324</v>
      </c>
    </row>
    <row r="2045" spans="1:13" ht="42">
      <c r="A2045" s="448">
        <v>2044</v>
      </c>
      <c r="B2045" s="448" t="s">
        <v>5468</v>
      </c>
      <c r="C2045" s="448" t="s">
        <v>1724</v>
      </c>
      <c r="D2045" s="448" t="s">
        <v>5247</v>
      </c>
      <c r="E2045" s="448">
        <v>200</v>
      </c>
      <c r="F2045" s="448" t="s">
        <v>4708</v>
      </c>
      <c r="G2045" s="458" t="s">
        <v>5248</v>
      </c>
      <c r="H2045" s="449">
        <v>2090</v>
      </c>
      <c r="I2045" s="448" t="s">
        <v>107</v>
      </c>
      <c r="J2045" s="448" t="s">
        <v>48</v>
      </c>
      <c r="K2045" s="451" t="s">
        <v>5241</v>
      </c>
      <c r="L2045" s="448" t="s">
        <v>143</v>
      </c>
      <c r="M2045" s="448" t="s">
        <v>3324</v>
      </c>
    </row>
    <row r="2046" spans="1:13" ht="42">
      <c r="A2046" s="448">
        <v>2045</v>
      </c>
      <c r="B2046" s="448" t="s">
        <v>5469</v>
      </c>
      <c r="C2046" s="448" t="s">
        <v>1724</v>
      </c>
      <c r="D2046" s="448" t="s">
        <v>5247</v>
      </c>
      <c r="E2046" s="448">
        <v>200</v>
      </c>
      <c r="F2046" s="448" t="s">
        <v>4708</v>
      </c>
      <c r="G2046" s="458" t="s">
        <v>5248</v>
      </c>
      <c r="H2046" s="449">
        <v>718</v>
      </c>
      <c r="I2046" s="448" t="s">
        <v>107</v>
      </c>
      <c r="J2046" s="448" t="s">
        <v>48</v>
      </c>
      <c r="K2046" s="451" t="s">
        <v>5241</v>
      </c>
      <c r="L2046" s="448" t="s">
        <v>143</v>
      </c>
      <c r="M2046" s="448" t="s">
        <v>3324</v>
      </c>
    </row>
    <row r="2047" spans="1:13" ht="56">
      <c r="A2047" s="448">
        <v>2046</v>
      </c>
      <c r="B2047" s="448" t="s">
        <v>5470</v>
      </c>
      <c r="C2047" s="448" t="s">
        <v>1724</v>
      </c>
      <c r="D2047" s="448" t="s">
        <v>5247</v>
      </c>
      <c r="E2047" s="448">
        <v>50</v>
      </c>
      <c r="F2047" s="448" t="s">
        <v>4708</v>
      </c>
      <c r="G2047" s="458" t="s">
        <v>5248</v>
      </c>
      <c r="H2047" s="449">
        <v>475</v>
      </c>
      <c r="I2047" s="448" t="s">
        <v>107</v>
      </c>
      <c r="J2047" s="448" t="s">
        <v>48</v>
      </c>
      <c r="K2047" s="451" t="s">
        <v>5241</v>
      </c>
      <c r="L2047" s="448" t="s">
        <v>143</v>
      </c>
      <c r="M2047" s="448" t="s">
        <v>3324</v>
      </c>
    </row>
    <row r="2048" spans="1:13" ht="28">
      <c r="A2048" s="448">
        <v>2047</v>
      </c>
      <c r="B2048" s="448" t="s">
        <v>5471</v>
      </c>
      <c r="C2048" s="448" t="s">
        <v>1724</v>
      </c>
      <c r="D2048" s="448" t="s">
        <v>5247</v>
      </c>
      <c r="E2048" s="448">
        <v>100</v>
      </c>
      <c r="F2048" s="448" t="s">
        <v>4708</v>
      </c>
      <c r="G2048" s="458" t="s">
        <v>5248</v>
      </c>
      <c r="H2048" s="449">
        <v>833</v>
      </c>
      <c r="I2048" s="448" t="s">
        <v>107</v>
      </c>
      <c r="J2048" s="448" t="s">
        <v>48</v>
      </c>
      <c r="K2048" s="451" t="s">
        <v>5241</v>
      </c>
      <c r="L2048" s="448" t="s">
        <v>143</v>
      </c>
      <c r="M2048" s="448" t="s">
        <v>3324</v>
      </c>
    </row>
    <row r="2049" spans="1:13" ht="28">
      <c r="A2049" s="448">
        <v>2048</v>
      </c>
      <c r="B2049" s="448" t="s">
        <v>5472</v>
      </c>
      <c r="C2049" s="448" t="s">
        <v>1724</v>
      </c>
      <c r="D2049" s="448" t="s">
        <v>5247</v>
      </c>
      <c r="E2049" s="448">
        <v>100</v>
      </c>
      <c r="F2049" s="448" t="s">
        <v>4708</v>
      </c>
      <c r="G2049" s="458" t="s">
        <v>5248</v>
      </c>
      <c r="H2049" s="449">
        <v>833</v>
      </c>
      <c r="I2049" s="448" t="s">
        <v>107</v>
      </c>
      <c r="J2049" s="448" t="s">
        <v>48</v>
      </c>
      <c r="K2049" s="451" t="s">
        <v>5241</v>
      </c>
      <c r="L2049" s="448" t="s">
        <v>143</v>
      </c>
      <c r="M2049" s="448" t="s">
        <v>3324</v>
      </c>
    </row>
    <row r="2050" spans="1:13" ht="28">
      <c r="A2050" s="448">
        <v>2049</v>
      </c>
      <c r="B2050" s="448" t="s">
        <v>5473</v>
      </c>
      <c r="C2050" s="448" t="s">
        <v>1724</v>
      </c>
      <c r="D2050" s="448" t="s">
        <v>5247</v>
      </c>
      <c r="E2050" s="448">
        <v>100</v>
      </c>
      <c r="F2050" s="448" t="s">
        <v>4708</v>
      </c>
      <c r="G2050" s="458" t="s">
        <v>5248</v>
      </c>
      <c r="H2050" s="449">
        <v>833</v>
      </c>
      <c r="I2050" s="448" t="s">
        <v>107</v>
      </c>
      <c r="J2050" s="448" t="s">
        <v>48</v>
      </c>
      <c r="K2050" s="451" t="s">
        <v>5241</v>
      </c>
      <c r="L2050" s="448" t="s">
        <v>143</v>
      </c>
      <c r="M2050" s="448" t="s">
        <v>3324</v>
      </c>
    </row>
    <row r="2051" spans="1:13" ht="28">
      <c r="A2051" s="448">
        <v>2050</v>
      </c>
      <c r="B2051" s="448" t="s">
        <v>5474</v>
      </c>
      <c r="C2051" s="448" t="s">
        <v>1724</v>
      </c>
      <c r="D2051" s="448" t="s">
        <v>5247</v>
      </c>
      <c r="E2051" s="448">
        <v>100</v>
      </c>
      <c r="F2051" s="448" t="s">
        <v>4708</v>
      </c>
      <c r="G2051" s="458" t="s">
        <v>5248</v>
      </c>
      <c r="H2051" s="449">
        <v>833</v>
      </c>
      <c r="I2051" s="448" t="s">
        <v>107</v>
      </c>
      <c r="J2051" s="448" t="s">
        <v>48</v>
      </c>
      <c r="K2051" s="451" t="s">
        <v>5241</v>
      </c>
      <c r="L2051" s="448" t="s">
        <v>143</v>
      </c>
      <c r="M2051" s="448" t="s">
        <v>3324</v>
      </c>
    </row>
    <row r="2052" spans="1:13" ht="28">
      <c r="A2052" s="448">
        <v>2051</v>
      </c>
      <c r="B2052" s="448" t="s">
        <v>5475</v>
      </c>
      <c r="C2052" s="448" t="s">
        <v>1724</v>
      </c>
      <c r="D2052" s="448" t="s">
        <v>5247</v>
      </c>
      <c r="E2052" s="448">
        <v>100</v>
      </c>
      <c r="F2052" s="448" t="s">
        <v>4708</v>
      </c>
      <c r="G2052" s="458" t="s">
        <v>5248</v>
      </c>
      <c r="H2052" s="449">
        <v>833</v>
      </c>
      <c r="I2052" s="448" t="s">
        <v>107</v>
      </c>
      <c r="J2052" s="448" t="s">
        <v>48</v>
      </c>
      <c r="K2052" s="451" t="s">
        <v>5241</v>
      </c>
      <c r="L2052" s="448" t="s">
        <v>143</v>
      </c>
      <c r="M2052" s="448" t="s">
        <v>3324</v>
      </c>
    </row>
    <row r="2053" spans="1:13" ht="28">
      <c r="A2053" s="448">
        <v>2052</v>
      </c>
      <c r="B2053" s="448" t="s">
        <v>5476</v>
      </c>
      <c r="C2053" s="448" t="s">
        <v>1724</v>
      </c>
      <c r="D2053" s="448" t="s">
        <v>5247</v>
      </c>
      <c r="E2053" s="448">
        <v>100</v>
      </c>
      <c r="F2053" s="448" t="s">
        <v>4708</v>
      </c>
      <c r="G2053" s="458" t="s">
        <v>5248</v>
      </c>
      <c r="H2053" s="449">
        <v>833</v>
      </c>
      <c r="I2053" s="448" t="s">
        <v>107</v>
      </c>
      <c r="J2053" s="448" t="s">
        <v>48</v>
      </c>
      <c r="K2053" s="451" t="s">
        <v>5241</v>
      </c>
      <c r="L2053" s="448" t="s">
        <v>143</v>
      </c>
      <c r="M2053" s="448" t="s">
        <v>3324</v>
      </c>
    </row>
    <row r="2054" spans="1:13" ht="28">
      <c r="A2054" s="448">
        <v>2053</v>
      </c>
      <c r="B2054" s="448" t="s">
        <v>5477</v>
      </c>
      <c r="C2054" s="448" t="s">
        <v>1724</v>
      </c>
      <c r="D2054" s="448" t="s">
        <v>5247</v>
      </c>
      <c r="E2054" s="448">
        <v>25</v>
      </c>
      <c r="F2054" s="448" t="s">
        <v>4708</v>
      </c>
      <c r="G2054" s="458" t="s">
        <v>5248</v>
      </c>
      <c r="H2054" s="449">
        <v>950.75</v>
      </c>
      <c r="I2054" s="448" t="s">
        <v>107</v>
      </c>
      <c r="J2054" s="448" t="s">
        <v>48</v>
      </c>
      <c r="K2054" s="451" t="s">
        <v>5241</v>
      </c>
      <c r="L2054" s="448" t="s">
        <v>143</v>
      </c>
      <c r="M2054" s="448" t="s">
        <v>3324</v>
      </c>
    </row>
    <row r="2055" spans="1:13" ht="28">
      <c r="A2055" s="448">
        <v>2054</v>
      </c>
      <c r="B2055" s="448" t="s">
        <v>5478</v>
      </c>
      <c r="C2055" s="448" t="s">
        <v>1724</v>
      </c>
      <c r="D2055" s="448" t="s">
        <v>5247</v>
      </c>
      <c r="E2055" s="448">
        <v>25</v>
      </c>
      <c r="F2055" s="448" t="s">
        <v>4708</v>
      </c>
      <c r="G2055" s="458" t="s">
        <v>5248</v>
      </c>
      <c r="H2055" s="449">
        <v>2483.5</v>
      </c>
      <c r="I2055" s="448" t="s">
        <v>107</v>
      </c>
      <c r="J2055" s="448" t="s">
        <v>48</v>
      </c>
      <c r="K2055" s="451" t="s">
        <v>5241</v>
      </c>
      <c r="L2055" s="448" t="s">
        <v>143</v>
      </c>
      <c r="M2055" s="448" t="s">
        <v>3324</v>
      </c>
    </row>
    <row r="2056" spans="1:13" ht="42">
      <c r="A2056" s="448">
        <v>2055</v>
      </c>
      <c r="B2056" s="448" t="s">
        <v>5479</v>
      </c>
      <c r="C2056" s="448" t="s">
        <v>1724</v>
      </c>
      <c r="D2056" s="448" t="s">
        <v>5247</v>
      </c>
      <c r="E2056" s="448">
        <v>100</v>
      </c>
      <c r="F2056" s="448" t="s">
        <v>4708</v>
      </c>
      <c r="G2056" s="458" t="s">
        <v>5248</v>
      </c>
      <c r="H2056" s="449">
        <v>1071</v>
      </c>
      <c r="I2056" s="448" t="s">
        <v>107</v>
      </c>
      <c r="J2056" s="448" t="s">
        <v>48</v>
      </c>
      <c r="K2056" s="451" t="s">
        <v>5241</v>
      </c>
      <c r="L2056" s="448" t="s">
        <v>143</v>
      </c>
      <c r="M2056" s="448" t="s">
        <v>3324</v>
      </c>
    </row>
    <row r="2057" spans="1:13" ht="56">
      <c r="A2057" s="448">
        <v>2056</v>
      </c>
      <c r="B2057" s="448" t="s">
        <v>5480</v>
      </c>
      <c r="C2057" s="448" t="s">
        <v>1724</v>
      </c>
      <c r="D2057" s="448" t="s">
        <v>5247</v>
      </c>
      <c r="E2057" s="448">
        <v>10</v>
      </c>
      <c r="F2057" s="448" t="s">
        <v>4708</v>
      </c>
      <c r="G2057" s="458" t="s">
        <v>5248</v>
      </c>
      <c r="H2057" s="449">
        <v>781.3</v>
      </c>
      <c r="I2057" s="448" t="s">
        <v>107</v>
      </c>
      <c r="J2057" s="448" t="s">
        <v>48</v>
      </c>
      <c r="K2057" s="451" t="s">
        <v>5241</v>
      </c>
      <c r="L2057" s="448" t="s">
        <v>143</v>
      </c>
      <c r="M2057" s="448" t="s">
        <v>3324</v>
      </c>
    </row>
    <row r="2058" spans="1:13" ht="70">
      <c r="A2058" s="448">
        <v>2057</v>
      </c>
      <c r="B2058" s="448" t="s">
        <v>5481</v>
      </c>
      <c r="C2058" s="448" t="s">
        <v>1724</v>
      </c>
      <c r="D2058" s="448" t="s">
        <v>5247</v>
      </c>
      <c r="E2058" s="448">
        <v>500</v>
      </c>
      <c r="F2058" s="448" t="s">
        <v>4708</v>
      </c>
      <c r="G2058" s="458" t="s">
        <v>5248</v>
      </c>
      <c r="H2058" s="449">
        <v>5830</v>
      </c>
      <c r="I2058" s="448" t="s">
        <v>107</v>
      </c>
      <c r="J2058" s="448" t="s">
        <v>48</v>
      </c>
      <c r="K2058" s="451" t="s">
        <v>5241</v>
      </c>
      <c r="L2058" s="448" t="s">
        <v>143</v>
      </c>
      <c r="M2058" s="448" t="s">
        <v>3324</v>
      </c>
    </row>
    <row r="2059" spans="1:13" ht="28">
      <c r="A2059" s="448">
        <v>2058</v>
      </c>
      <c r="B2059" s="448" t="s">
        <v>5482</v>
      </c>
      <c r="C2059" s="448" t="s">
        <v>1724</v>
      </c>
      <c r="D2059" s="448" t="s">
        <v>5247</v>
      </c>
      <c r="E2059" s="448">
        <v>50</v>
      </c>
      <c r="F2059" s="448" t="s">
        <v>4708</v>
      </c>
      <c r="G2059" s="458" t="s">
        <v>5248</v>
      </c>
      <c r="H2059" s="449">
        <v>808.5</v>
      </c>
      <c r="I2059" s="448" t="s">
        <v>107</v>
      </c>
      <c r="J2059" s="448" t="s">
        <v>48</v>
      </c>
      <c r="K2059" s="451" t="s">
        <v>5241</v>
      </c>
      <c r="L2059" s="448" t="s">
        <v>143</v>
      </c>
      <c r="M2059" s="448" t="s">
        <v>3324</v>
      </c>
    </row>
    <row r="2060" spans="1:13" ht="28">
      <c r="A2060" s="448">
        <v>2059</v>
      </c>
      <c r="B2060" s="448" t="s">
        <v>5483</v>
      </c>
      <c r="C2060" s="448" t="s">
        <v>1724</v>
      </c>
      <c r="D2060" s="448" t="s">
        <v>5247</v>
      </c>
      <c r="E2060" s="448">
        <v>500</v>
      </c>
      <c r="F2060" s="448" t="s">
        <v>4748</v>
      </c>
      <c r="G2060" s="458" t="s">
        <v>5248</v>
      </c>
      <c r="H2060" s="449">
        <v>1685</v>
      </c>
      <c r="I2060" s="448" t="s">
        <v>107</v>
      </c>
      <c r="J2060" s="448" t="s">
        <v>48</v>
      </c>
      <c r="K2060" s="451" t="s">
        <v>5241</v>
      </c>
      <c r="L2060" s="448" t="s">
        <v>143</v>
      </c>
      <c r="M2060" s="448" t="s">
        <v>3324</v>
      </c>
    </row>
    <row r="2061" spans="1:13" ht="28">
      <c r="A2061" s="448">
        <v>2060</v>
      </c>
      <c r="B2061" s="448" t="s">
        <v>5484</v>
      </c>
      <c r="C2061" s="448" t="s">
        <v>1724</v>
      </c>
      <c r="D2061" s="448" t="s">
        <v>5247</v>
      </c>
      <c r="E2061" s="448">
        <v>100</v>
      </c>
      <c r="F2061" s="448" t="s">
        <v>4708</v>
      </c>
      <c r="G2061" s="458" t="s">
        <v>5248</v>
      </c>
      <c r="H2061" s="449">
        <v>343</v>
      </c>
      <c r="I2061" s="448" t="s">
        <v>107</v>
      </c>
      <c r="J2061" s="448" t="s">
        <v>48</v>
      </c>
      <c r="K2061" s="451" t="s">
        <v>5241</v>
      </c>
      <c r="L2061" s="448" t="s">
        <v>143</v>
      </c>
      <c r="M2061" s="448" t="s">
        <v>3324</v>
      </c>
    </row>
    <row r="2062" spans="1:13" ht="28">
      <c r="A2062" s="448">
        <v>2061</v>
      </c>
      <c r="B2062" s="448" t="s">
        <v>5485</v>
      </c>
      <c r="C2062" s="448" t="s">
        <v>1724</v>
      </c>
      <c r="D2062" s="448" t="s">
        <v>5247</v>
      </c>
      <c r="E2062" s="448">
        <v>3</v>
      </c>
      <c r="F2062" s="448" t="s">
        <v>4748</v>
      </c>
      <c r="G2062" s="458" t="s">
        <v>5248</v>
      </c>
      <c r="H2062" s="449">
        <v>1529.01</v>
      </c>
      <c r="I2062" s="448" t="s">
        <v>107</v>
      </c>
      <c r="J2062" s="448" t="s">
        <v>48</v>
      </c>
      <c r="K2062" s="451" t="s">
        <v>5241</v>
      </c>
      <c r="L2062" s="448" t="s">
        <v>143</v>
      </c>
      <c r="M2062" s="448" t="s">
        <v>3324</v>
      </c>
    </row>
    <row r="2063" spans="1:13" ht="28">
      <c r="A2063" s="448">
        <v>2062</v>
      </c>
      <c r="B2063" s="448" t="s">
        <v>5486</v>
      </c>
      <c r="C2063" s="448" t="s">
        <v>1724</v>
      </c>
      <c r="D2063" s="448" t="s">
        <v>5247</v>
      </c>
      <c r="E2063" s="448">
        <v>100</v>
      </c>
      <c r="F2063" s="448" t="s">
        <v>4708</v>
      </c>
      <c r="G2063" s="458" t="s">
        <v>5248</v>
      </c>
      <c r="H2063" s="449">
        <v>38</v>
      </c>
      <c r="I2063" s="448" t="s">
        <v>107</v>
      </c>
      <c r="J2063" s="448" t="s">
        <v>48</v>
      </c>
      <c r="K2063" s="451" t="s">
        <v>5241</v>
      </c>
      <c r="L2063" s="448" t="s">
        <v>143</v>
      </c>
      <c r="M2063" s="448" t="s">
        <v>3324</v>
      </c>
    </row>
    <row r="2064" spans="1:13" ht="28">
      <c r="A2064" s="448">
        <v>2063</v>
      </c>
      <c r="B2064" s="448" t="s">
        <v>5487</v>
      </c>
      <c r="C2064" s="448" t="s">
        <v>1724</v>
      </c>
      <c r="D2064" s="448" t="s">
        <v>5247</v>
      </c>
      <c r="E2064" s="448">
        <v>100</v>
      </c>
      <c r="F2064" s="448" t="s">
        <v>4708</v>
      </c>
      <c r="G2064" s="458" t="s">
        <v>5248</v>
      </c>
      <c r="H2064" s="449">
        <v>975</v>
      </c>
      <c r="I2064" s="448" t="s">
        <v>107</v>
      </c>
      <c r="J2064" s="448" t="s">
        <v>48</v>
      </c>
      <c r="K2064" s="451" t="s">
        <v>5241</v>
      </c>
      <c r="L2064" s="448" t="s">
        <v>143</v>
      </c>
      <c r="M2064" s="448" t="s">
        <v>3324</v>
      </c>
    </row>
    <row r="2065" spans="1:13" ht="28">
      <c r="A2065" s="448">
        <v>2064</v>
      </c>
      <c r="B2065" s="448" t="s">
        <v>5488</v>
      </c>
      <c r="C2065" s="448" t="s">
        <v>1724</v>
      </c>
      <c r="D2065" s="448" t="s">
        <v>5247</v>
      </c>
      <c r="E2065" s="448">
        <v>100</v>
      </c>
      <c r="F2065" s="448" t="s">
        <v>4708</v>
      </c>
      <c r="G2065" s="458" t="s">
        <v>5248</v>
      </c>
      <c r="H2065" s="449">
        <v>542</v>
      </c>
      <c r="I2065" s="448" t="s">
        <v>107</v>
      </c>
      <c r="J2065" s="448" t="s">
        <v>48</v>
      </c>
      <c r="K2065" s="451" t="s">
        <v>5241</v>
      </c>
      <c r="L2065" s="448" t="s">
        <v>143</v>
      </c>
      <c r="M2065" s="448" t="s">
        <v>3324</v>
      </c>
    </row>
    <row r="2066" spans="1:13" ht="28">
      <c r="A2066" s="448">
        <v>2065</v>
      </c>
      <c r="B2066" s="448" t="s">
        <v>5489</v>
      </c>
      <c r="C2066" s="448" t="s">
        <v>1724</v>
      </c>
      <c r="D2066" s="448" t="s">
        <v>5247</v>
      </c>
      <c r="E2066" s="448">
        <v>100</v>
      </c>
      <c r="F2066" s="448" t="s">
        <v>4708</v>
      </c>
      <c r="G2066" s="458" t="s">
        <v>5248</v>
      </c>
      <c r="H2066" s="449">
        <v>867</v>
      </c>
      <c r="I2066" s="448" t="s">
        <v>107</v>
      </c>
      <c r="J2066" s="448" t="s">
        <v>48</v>
      </c>
      <c r="K2066" s="451" t="s">
        <v>5241</v>
      </c>
      <c r="L2066" s="448" t="s">
        <v>143</v>
      </c>
      <c r="M2066" s="448" t="s">
        <v>3324</v>
      </c>
    </row>
    <row r="2067" spans="1:13" ht="28">
      <c r="A2067" s="448">
        <v>2066</v>
      </c>
      <c r="B2067" s="448" t="s">
        <v>5490</v>
      </c>
      <c r="C2067" s="448" t="s">
        <v>1724</v>
      </c>
      <c r="D2067" s="448" t="s">
        <v>5247</v>
      </c>
      <c r="E2067" s="448">
        <v>100</v>
      </c>
      <c r="F2067" s="448" t="s">
        <v>4708</v>
      </c>
      <c r="G2067" s="458" t="s">
        <v>5248</v>
      </c>
      <c r="H2067" s="449">
        <v>108</v>
      </c>
      <c r="I2067" s="448" t="s">
        <v>107</v>
      </c>
      <c r="J2067" s="448" t="s">
        <v>48</v>
      </c>
      <c r="K2067" s="451" t="s">
        <v>5241</v>
      </c>
      <c r="L2067" s="448" t="s">
        <v>143</v>
      </c>
      <c r="M2067" s="448" t="s">
        <v>3324</v>
      </c>
    </row>
    <row r="2068" spans="1:13" ht="28">
      <c r="A2068" s="448">
        <v>2067</v>
      </c>
      <c r="B2068" s="448" t="s">
        <v>5491</v>
      </c>
      <c r="C2068" s="448" t="s">
        <v>1724</v>
      </c>
      <c r="D2068" s="448" t="s">
        <v>5247</v>
      </c>
      <c r="E2068" s="448">
        <v>100</v>
      </c>
      <c r="F2068" s="448" t="s">
        <v>4708</v>
      </c>
      <c r="G2068" s="458" t="s">
        <v>5248</v>
      </c>
      <c r="H2068" s="449">
        <v>92</v>
      </c>
      <c r="I2068" s="448" t="s">
        <v>107</v>
      </c>
      <c r="J2068" s="448" t="s">
        <v>48</v>
      </c>
      <c r="K2068" s="451" t="s">
        <v>5241</v>
      </c>
      <c r="L2068" s="448" t="s">
        <v>143</v>
      </c>
      <c r="M2068" s="448" t="s">
        <v>3324</v>
      </c>
    </row>
    <row r="2069" spans="1:13" ht="28">
      <c r="A2069" s="448">
        <v>2068</v>
      </c>
      <c r="B2069" s="448" t="s">
        <v>5492</v>
      </c>
      <c r="C2069" s="448" t="s">
        <v>1724</v>
      </c>
      <c r="D2069" s="448" t="s">
        <v>5247</v>
      </c>
      <c r="E2069" s="448">
        <v>100</v>
      </c>
      <c r="F2069" s="448" t="s">
        <v>4708</v>
      </c>
      <c r="G2069" s="458" t="s">
        <v>5248</v>
      </c>
      <c r="H2069" s="449">
        <v>200</v>
      </c>
      <c r="I2069" s="448" t="s">
        <v>107</v>
      </c>
      <c r="J2069" s="448" t="s">
        <v>48</v>
      </c>
      <c r="K2069" s="451" t="s">
        <v>5241</v>
      </c>
      <c r="L2069" s="448" t="s">
        <v>143</v>
      </c>
      <c r="M2069" s="448" t="s">
        <v>3324</v>
      </c>
    </row>
    <row r="2070" spans="1:13" ht="28">
      <c r="A2070" s="448">
        <v>2069</v>
      </c>
      <c r="B2070" s="448" t="s">
        <v>5493</v>
      </c>
      <c r="C2070" s="448" t="s">
        <v>1724</v>
      </c>
      <c r="D2070" s="448" t="s">
        <v>5247</v>
      </c>
      <c r="E2070" s="448">
        <v>100</v>
      </c>
      <c r="F2070" s="448" t="s">
        <v>4708</v>
      </c>
      <c r="G2070" s="458" t="s">
        <v>5248</v>
      </c>
      <c r="H2070" s="449">
        <v>758</v>
      </c>
      <c r="I2070" s="448" t="s">
        <v>107</v>
      </c>
      <c r="J2070" s="448" t="s">
        <v>48</v>
      </c>
      <c r="K2070" s="451" t="s">
        <v>5241</v>
      </c>
      <c r="L2070" s="448" t="s">
        <v>143</v>
      </c>
      <c r="M2070" s="448" t="s">
        <v>3324</v>
      </c>
    </row>
    <row r="2071" spans="1:13" ht="84">
      <c r="A2071" s="448">
        <v>2070</v>
      </c>
      <c r="B2071" s="448" t="s">
        <v>5494</v>
      </c>
      <c r="C2071" s="448" t="s">
        <v>1724</v>
      </c>
      <c r="D2071" s="448" t="s">
        <v>5495</v>
      </c>
      <c r="E2071" s="448">
        <v>113</v>
      </c>
      <c r="F2071" s="448" t="s">
        <v>1245</v>
      </c>
      <c r="G2071" s="448" t="s">
        <v>3578</v>
      </c>
      <c r="H2071" s="449">
        <v>627.15</v>
      </c>
      <c r="I2071" s="448" t="s">
        <v>107</v>
      </c>
      <c r="J2071" s="448" t="s">
        <v>48</v>
      </c>
      <c r="K2071" s="451" t="s">
        <v>5241</v>
      </c>
      <c r="L2071" s="448" t="s">
        <v>143</v>
      </c>
      <c r="M2071" s="448" t="s">
        <v>3324</v>
      </c>
    </row>
    <row r="2072" spans="1:13" ht="84">
      <c r="A2072" s="448">
        <v>2071</v>
      </c>
      <c r="B2072" s="448" t="s">
        <v>5496</v>
      </c>
      <c r="C2072" s="448" t="s">
        <v>1724</v>
      </c>
      <c r="D2072" s="448" t="s">
        <v>5495</v>
      </c>
      <c r="E2072" s="448">
        <v>1500</v>
      </c>
      <c r="F2072" s="448" t="s">
        <v>571</v>
      </c>
      <c r="G2072" s="448" t="s">
        <v>3578</v>
      </c>
      <c r="H2072" s="449">
        <v>23250</v>
      </c>
      <c r="I2072" s="448" t="s">
        <v>107</v>
      </c>
      <c r="J2072" s="448" t="s">
        <v>48</v>
      </c>
      <c r="K2072" s="451" t="s">
        <v>5241</v>
      </c>
      <c r="L2072" s="448" t="s">
        <v>143</v>
      </c>
      <c r="M2072" s="448" t="s">
        <v>3324</v>
      </c>
    </row>
    <row r="2073" spans="1:13" ht="84">
      <c r="A2073" s="448">
        <v>2072</v>
      </c>
      <c r="B2073" s="448" t="s">
        <v>5497</v>
      </c>
      <c r="C2073" s="448" t="s">
        <v>1724</v>
      </c>
      <c r="D2073" s="448" t="s">
        <v>5495</v>
      </c>
      <c r="E2073" s="448">
        <v>3000</v>
      </c>
      <c r="F2073" s="448" t="s">
        <v>1728</v>
      </c>
      <c r="G2073" s="448" t="s">
        <v>3578</v>
      </c>
      <c r="H2073" s="449">
        <v>64260</v>
      </c>
      <c r="I2073" s="448" t="s">
        <v>107</v>
      </c>
      <c r="J2073" s="448" t="s">
        <v>48</v>
      </c>
      <c r="K2073" s="451" t="s">
        <v>5241</v>
      </c>
      <c r="L2073" s="448" t="s">
        <v>143</v>
      </c>
      <c r="M2073" s="448" t="s">
        <v>3324</v>
      </c>
    </row>
    <row r="2074" spans="1:13" ht="84">
      <c r="A2074" s="448">
        <v>2073</v>
      </c>
      <c r="B2074" s="448" t="s">
        <v>5498</v>
      </c>
      <c r="C2074" s="448" t="s">
        <v>1724</v>
      </c>
      <c r="D2074" s="448" t="s">
        <v>5495</v>
      </c>
      <c r="E2074" s="448">
        <v>375</v>
      </c>
      <c r="F2074" s="448" t="s">
        <v>1728</v>
      </c>
      <c r="G2074" s="448" t="s">
        <v>3578</v>
      </c>
      <c r="H2074" s="449">
        <v>8032.5</v>
      </c>
      <c r="I2074" s="448" t="s">
        <v>107</v>
      </c>
      <c r="J2074" s="448" t="s">
        <v>48</v>
      </c>
      <c r="K2074" s="451" t="s">
        <v>5241</v>
      </c>
      <c r="L2074" s="448" t="s">
        <v>143</v>
      </c>
      <c r="M2074" s="448" t="s">
        <v>3324</v>
      </c>
    </row>
    <row r="2075" spans="1:13" ht="84">
      <c r="A2075" s="448">
        <v>2074</v>
      </c>
      <c r="B2075" s="448" t="s">
        <v>5499</v>
      </c>
      <c r="C2075" s="448" t="s">
        <v>1724</v>
      </c>
      <c r="D2075" s="448" t="s">
        <v>5495</v>
      </c>
      <c r="E2075" s="448">
        <v>3000</v>
      </c>
      <c r="F2075" s="448" t="s">
        <v>1728</v>
      </c>
      <c r="G2075" s="448" t="s">
        <v>3578</v>
      </c>
      <c r="H2075" s="449">
        <v>64260</v>
      </c>
      <c r="I2075" s="448" t="s">
        <v>107</v>
      </c>
      <c r="J2075" s="448" t="s">
        <v>48</v>
      </c>
      <c r="K2075" s="451" t="s">
        <v>5241</v>
      </c>
      <c r="L2075" s="448" t="s">
        <v>143</v>
      </c>
      <c r="M2075" s="448" t="s">
        <v>3324</v>
      </c>
    </row>
    <row r="2076" spans="1:13" ht="84">
      <c r="A2076" s="448">
        <v>2075</v>
      </c>
      <c r="B2076" s="448" t="s">
        <v>5500</v>
      </c>
      <c r="C2076" s="448" t="s">
        <v>1724</v>
      </c>
      <c r="D2076" s="448" t="s">
        <v>5495</v>
      </c>
      <c r="E2076" s="448">
        <v>3750</v>
      </c>
      <c r="F2076" s="448" t="s">
        <v>1728</v>
      </c>
      <c r="G2076" s="448" t="s">
        <v>3578</v>
      </c>
      <c r="H2076" s="449">
        <v>80325</v>
      </c>
      <c r="I2076" s="448" t="s">
        <v>107</v>
      </c>
      <c r="J2076" s="448" t="s">
        <v>48</v>
      </c>
      <c r="K2076" s="451" t="s">
        <v>5241</v>
      </c>
      <c r="L2076" s="448" t="s">
        <v>143</v>
      </c>
      <c r="M2076" s="448" t="s">
        <v>3324</v>
      </c>
    </row>
    <row r="2077" spans="1:13" ht="84">
      <c r="A2077" s="448">
        <v>2076</v>
      </c>
      <c r="B2077" s="448" t="s">
        <v>5501</v>
      </c>
      <c r="C2077" s="448" t="s">
        <v>1724</v>
      </c>
      <c r="D2077" s="448" t="s">
        <v>5495</v>
      </c>
      <c r="E2077" s="448">
        <v>150</v>
      </c>
      <c r="F2077" s="448" t="s">
        <v>1728</v>
      </c>
      <c r="G2077" s="448" t="s">
        <v>3578</v>
      </c>
      <c r="H2077" s="449">
        <v>2754</v>
      </c>
      <c r="I2077" s="448" t="s">
        <v>107</v>
      </c>
      <c r="J2077" s="448" t="s">
        <v>48</v>
      </c>
      <c r="K2077" s="451" t="s">
        <v>5241</v>
      </c>
      <c r="L2077" s="448" t="s">
        <v>143</v>
      </c>
      <c r="M2077" s="448" t="s">
        <v>3324</v>
      </c>
    </row>
    <row r="2078" spans="1:13" ht="84">
      <c r="A2078" s="448">
        <v>2077</v>
      </c>
      <c r="B2078" s="448" t="s">
        <v>5502</v>
      </c>
      <c r="C2078" s="448" t="s">
        <v>1724</v>
      </c>
      <c r="D2078" s="448" t="s">
        <v>5495</v>
      </c>
      <c r="E2078" s="448">
        <v>375</v>
      </c>
      <c r="F2078" s="448" t="s">
        <v>1728</v>
      </c>
      <c r="G2078" s="448" t="s">
        <v>3578</v>
      </c>
      <c r="H2078" s="449">
        <v>1110</v>
      </c>
      <c r="I2078" s="448" t="s">
        <v>107</v>
      </c>
      <c r="J2078" s="448" t="s">
        <v>48</v>
      </c>
      <c r="K2078" s="451" t="s">
        <v>5241</v>
      </c>
      <c r="L2078" s="448" t="s">
        <v>143</v>
      </c>
      <c r="M2078" s="448" t="s">
        <v>3324</v>
      </c>
    </row>
    <row r="2079" spans="1:13" ht="84">
      <c r="A2079" s="448">
        <v>2078</v>
      </c>
      <c r="B2079" s="448" t="s">
        <v>5503</v>
      </c>
      <c r="C2079" s="448" t="s">
        <v>1724</v>
      </c>
      <c r="D2079" s="448" t="s">
        <v>5495</v>
      </c>
      <c r="E2079" s="448">
        <v>3750</v>
      </c>
      <c r="F2079" s="448" t="s">
        <v>860</v>
      </c>
      <c r="G2079" s="448" t="s">
        <v>3578</v>
      </c>
      <c r="H2079" s="449">
        <v>18600</v>
      </c>
      <c r="I2079" s="448" t="s">
        <v>107</v>
      </c>
      <c r="J2079" s="448" t="s">
        <v>48</v>
      </c>
      <c r="K2079" s="451" t="s">
        <v>5241</v>
      </c>
      <c r="L2079" s="448" t="s">
        <v>143</v>
      </c>
      <c r="M2079" s="448" t="s">
        <v>3324</v>
      </c>
    </row>
    <row r="2080" spans="1:13" ht="84">
      <c r="A2080" s="448">
        <v>2079</v>
      </c>
      <c r="B2080" s="448" t="s">
        <v>5504</v>
      </c>
      <c r="C2080" s="448" t="s">
        <v>1724</v>
      </c>
      <c r="D2080" s="448" t="s">
        <v>5495</v>
      </c>
      <c r="E2080" s="448">
        <v>38</v>
      </c>
      <c r="F2080" s="448" t="s">
        <v>574</v>
      </c>
      <c r="G2080" s="448" t="s">
        <v>3578</v>
      </c>
      <c r="H2080" s="449">
        <v>310.45999999999998</v>
      </c>
      <c r="I2080" s="448" t="s">
        <v>107</v>
      </c>
      <c r="J2080" s="448" t="s">
        <v>48</v>
      </c>
      <c r="K2080" s="451" t="s">
        <v>5241</v>
      </c>
      <c r="L2080" s="448" t="s">
        <v>143</v>
      </c>
      <c r="M2080" s="448" t="s">
        <v>3324</v>
      </c>
    </row>
    <row r="2081" spans="1:13" ht="84">
      <c r="A2081" s="448">
        <v>2080</v>
      </c>
      <c r="B2081" s="448" t="s">
        <v>5505</v>
      </c>
      <c r="C2081" s="448" t="s">
        <v>1724</v>
      </c>
      <c r="D2081" s="448" t="s">
        <v>5495</v>
      </c>
      <c r="E2081" s="448">
        <v>75</v>
      </c>
      <c r="F2081" s="448" t="s">
        <v>860</v>
      </c>
      <c r="G2081" s="448" t="s">
        <v>3578</v>
      </c>
      <c r="H2081" s="449">
        <v>1224</v>
      </c>
      <c r="I2081" s="448" t="s">
        <v>107</v>
      </c>
      <c r="J2081" s="448" t="s">
        <v>48</v>
      </c>
      <c r="K2081" s="451" t="s">
        <v>5241</v>
      </c>
      <c r="L2081" s="448" t="s">
        <v>143</v>
      </c>
      <c r="M2081" s="448" t="s">
        <v>3324</v>
      </c>
    </row>
    <row r="2082" spans="1:13" ht="84">
      <c r="A2082" s="448">
        <v>2081</v>
      </c>
      <c r="B2082" s="448" t="s">
        <v>5506</v>
      </c>
      <c r="C2082" s="448" t="s">
        <v>1724</v>
      </c>
      <c r="D2082" s="448" t="s">
        <v>5495</v>
      </c>
      <c r="E2082" s="448">
        <v>4</v>
      </c>
      <c r="F2082" s="448" t="s">
        <v>860</v>
      </c>
      <c r="G2082" s="448" t="s">
        <v>3578</v>
      </c>
      <c r="H2082" s="449">
        <v>64.64</v>
      </c>
      <c r="I2082" s="448" t="s">
        <v>107</v>
      </c>
      <c r="J2082" s="448" t="s">
        <v>48</v>
      </c>
      <c r="K2082" s="451" t="s">
        <v>5241</v>
      </c>
      <c r="L2082" s="448" t="s">
        <v>143</v>
      </c>
      <c r="M2082" s="448" t="s">
        <v>3324</v>
      </c>
    </row>
    <row r="2083" spans="1:13" ht="84">
      <c r="A2083" s="448">
        <v>2082</v>
      </c>
      <c r="B2083" s="448" t="s">
        <v>5507</v>
      </c>
      <c r="C2083" s="448" t="s">
        <v>1724</v>
      </c>
      <c r="D2083" s="448" t="s">
        <v>5495</v>
      </c>
      <c r="E2083" s="448">
        <v>225</v>
      </c>
      <c r="F2083" s="448" t="s">
        <v>1728</v>
      </c>
      <c r="G2083" s="448" t="s">
        <v>3578</v>
      </c>
      <c r="H2083" s="449">
        <v>8032.5</v>
      </c>
      <c r="I2083" s="448" t="s">
        <v>107</v>
      </c>
      <c r="J2083" s="448" t="s">
        <v>48</v>
      </c>
      <c r="K2083" s="451" t="s">
        <v>5241</v>
      </c>
      <c r="L2083" s="448" t="s">
        <v>143</v>
      </c>
      <c r="M2083" s="448" t="s">
        <v>3324</v>
      </c>
    </row>
    <row r="2084" spans="1:13" ht="84">
      <c r="A2084" s="448">
        <v>2083</v>
      </c>
      <c r="B2084" s="448" t="s">
        <v>5508</v>
      </c>
      <c r="C2084" s="448" t="s">
        <v>1724</v>
      </c>
      <c r="D2084" s="448" t="s">
        <v>5495</v>
      </c>
      <c r="E2084" s="448">
        <v>15</v>
      </c>
      <c r="F2084" s="448" t="s">
        <v>1728</v>
      </c>
      <c r="G2084" s="448" t="s">
        <v>3578</v>
      </c>
      <c r="H2084" s="449">
        <v>535.5</v>
      </c>
      <c r="I2084" s="448" t="s">
        <v>107</v>
      </c>
      <c r="J2084" s="448" t="s">
        <v>48</v>
      </c>
      <c r="K2084" s="451" t="s">
        <v>5241</v>
      </c>
      <c r="L2084" s="448" t="s">
        <v>143</v>
      </c>
      <c r="M2084" s="448" t="s">
        <v>3324</v>
      </c>
    </row>
    <row r="2085" spans="1:13" ht="84">
      <c r="A2085" s="448">
        <v>2084</v>
      </c>
      <c r="B2085" s="448" t="s">
        <v>5509</v>
      </c>
      <c r="C2085" s="448" t="s">
        <v>1724</v>
      </c>
      <c r="D2085" s="448" t="s">
        <v>5495</v>
      </c>
      <c r="E2085" s="448">
        <v>7500</v>
      </c>
      <c r="F2085" s="448" t="s">
        <v>860</v>
      </c>
      <c r="G2085" s="448" t="s">
        <v>3578</v>
      </c>
      <c r="H2085" s="449">
        <v>1050</v>
      </c>
      <c r="I2085" s="448" t="s">
        <v>107</v>
      </c>
      <c r="J2085" s="448" t="s">
        <v>48</v>
      </c>
      <c r="K2085" s="451" t="s">
        <v>5241</v>
      </c>
      <c r="L2085" s="448" t="s">
        <v>143</v>
      </c>
      <c r="M2085" s="448" t="s">
        <v>3324</v>
      </c>
    </row>
    <row r="2086" spans="1:13" ht="84">
      <c r="A2086" s="448">
        <v>2085</v>
      </c>
      <c r="B2086" s="448" t="s">
        <v>5510</v>
      </c>
      <c r="C2086" s="448" t="s">
        <v>1724</v>
      </c>
      <c r="D2086" s="448" t="s">
        <v>5495</v>
      </c>
      <c r="E2086" s="448">
        <v>23</v>
      </c>
      <c r="F2086" s="448" t="s">
        <v>860</v>
      </c>
      <c r="G2086" s="448" t="s">
        <v>3578</v>
      </c>
      <c r="H2086" s="449">
        <v>650.21</v>
      </c>
      <c r="I2086" s="448" t="s">
        <v>107</v>
      </c>
      <c r="J2086" s="448" t="s">
        <v>48</v>
      </c>
      <c r="K2086" s="451" t="s">
        <v>5241</v>
      </c>
      <c r="L2086" s="448" t="s">
        <v>143</v>
      </c>
      <c r="M2086" s="448" t="s">
        <v>3324</v>
      </c>
    </row>
    <row r="2087" spans="1:13" ht="84">
      <c r="A2087" s="448">
        <v>2086</v>
      </c>
      <c r="B2087" s="448" t="s">
        <v>5511</v>
      </c>
      <c r="C2087" s="448" t="s">
        <v>1724</v>
      </c>
      <c r="D2087" s="448" t="s">
        <v>5495</v>
      </c>
      <c r="E2087" s="448">
        <v>23</v>
      </c>
      <c r="F2087" s="448" t="s">
        <v>860</v>
      </c>
      <c r="G2087" s="448" t="s">
        <v>3578</v>
      </c>
      <c r="H2087" s="449">
        <v>650.21</v>
      </c>
      <c r="I2087" s="448" t="s">
        <v>107</v>
      </c>
      <c r="J2087" s="448" t="s">
        <v>48</v>
      </c>
      <c r="K2087" s="451" t="s">
        <v>5241</v>
      </c>
      <c r="L2087" s="448" t="s">
        <v>143</v>
      </c>
      <c r="M2087" s="448" t="s">
        <v>3324</v>
      </c>
    </row>
    <row r="2088" spans="1:13" ht="84">
      <c r="A2088" s="448">
        <v>2087</v>
      </c>
      <c r="B2088" s="448" t="s">
        <v>5512</v>
      </c>
      <c r="C2088" s="448" t="s">
        <v>1724</v>
      </c>
      <c r="D2088" s="448" t="s">
        <v>5495</v>
      </c>
      <c r="E2088" s="448">
        <v>12</v>
      </c>
      <c r="F2088" s="448" t="s">
        <v>860</v>
      </c>
      <c r="G2088" s="448" t="s">
        <v>3578</v>
      </c>
      <c r="H2088" s="449">
        <v>558.12</v>
      </c>
      <c r="I2088" s="448" t="s">
        <v>107</v>
      </c>
      <c r="J2088" s="448" t="s">
        <v>48</v>
      </c>
      <c r="K2088" s="451" t="s">
        <v>5241</v>
      </c>
      <c r="L2088" s="448" t="s">
        <v>143</v>
      </c>
      <c r="M2088" s="448" t="s">
        <v>3324</v>
      </c>
    </row>
    <row r="2089" spans="1:13" ht="84">
      <c r="A2089" s="448">
        <v>2088</v>
      </c>
      <c r="B2089" s="448" t="s">
        <v>5513</v>
      </c>
      <c r="C2089" s="448" t="s">
        <v>1724</v>
      </c>
      <c r="D2089" s="448" t="s">
        <v>5495</v>
      </c>
      <c r="E2089" s="448">
        <v>375</v>
      </c>
      <c r="F2089" s="448" t="s">
        <v>1728</v>
      </c>
      <c r="G2089" s="448" t="s">
        <v>3578</v>
      </c>
      <c r="H2089" s="449">
        <v>55976.25</v>
      </c>
      <c r="I2089" s="448" t="s">
        <v>107</v>
      </c>
      <c r="J2089" s="448" t="s">
        <v>48</v>
      </c>
      <c r="K2089" s="451" t="s">
        <v>5241</v>
      </c>
      <c r="L2089" s="448" t="s">
        <v>143</v>
      </c>
      <c r="M2089" s="448" t="s">
        <v>3324</v>
      </c>
    </row>
    <row r="2090" spans="1:13" ht="84">
      <c r="A2090" s="448">
        <v>2089</v>
      </c>
      <c r="B2090" s="448" t="s">
        <v>5514</v>
      </c>
      <c r="C2090" s="448" t="s">
        <v>1724</v>
      </c>
      <c r="D2090" s="448" t="s">
        <v>5495</v>
      </c>
      <c r="E2090" s="448">
        <v>38</v>
      </c>
      <c r="F2090" s="448" t="s">
        <v>1728</v>
      </c>
      <c r="G2090" s="448" t="s">
        <v>3578</v>
      </c>
      <c r="H2090" s="449">
        <v>8976.36</v>
      </c>
      <c r="I2090" s="448" t="s">
        <v>107</v>
      </c>
      <c r="J2090" s="448" t="s">
        <v>48</v>
      </c>
      <c r="K2090" s="451" t="s">
        <v>5241</v>
      </c>
      <c r="L2090" s="448" t="s">
        <v>143</v>
      </c>
      <c r="M2090" s="448" t="s">
        <v>3324</v>
      </c>
    </row>
    <row r="2091" spans="1:13" ht="84">
      <c r="A2091" s="448">
        <v>2090</v>
      </c>
      <c r="B2091" s="448" t="s">
        <v>5515</v>
      </c>
      <c r="C2091" s="448" t="s">
        <v>1724</v>
      </c>
      <c r="D2091" s="448" t="s">
        <v>5495</v>
      </c>
      <c r="E2091" s="448">
        <v>300</v>
      </c>
      <c r="F2091" s="448" t="s">
        <v>1728</v>
      </c>
      <c r="G2091" s="448" t="s">
        <v>3578</v>
      </c>
      <c r="H2091" s="449">
        <v>20562</v>
      </c>
      <c r="I2091" s="448" t="s">
        <v>107</v>
      </c>
      <c r="J2091" s="448" t="s">
        <v>48</v>
      </c>
      <c r="K2091" s="451" t="s">
        <v>5241</v>
      </c>
      <c r="L2091" s="448" t="s">
        <v>143</v>
      </c>
      <c r="M2091" s="448" t="s">
        <v>3324</v>
      </c>
    </row>
    <row r="2092" spans="1:13" ht="84">
      <c r="A2092" s="448">
        <v>2091</v>
      </c>
      <c r="B2092" s="448" t="s">
        <v>5516</v>
      </c>
      <c r="C2092" s="448" t="s">
        <v>1724</v>
      </c>
      <c r="D2092" s="448" t="s">
        <v>5495</v>
      </c>
      <c r="E2092" s="448">
        <v>60</v>
      </c>
      <c r="F2092" s="448" t="s">
        <v>1728</v>
      </c>
      <c r="G2092" s="448" t="s">
        <v>3578</v>
      </c>
      <c r="H2092" s="449">
        <v>8406.6</v>
      </c>
      <c r="I2092" s="448" t="s">
        <v>107</v>
      </c>
      <c r="J2092" s="448" t="s">
        <v>48</v>
      </c>
      <c r="K2092" s="451" t="s">
        <v>5241</v>
      </c>
      <c r="L2092" s="448" t="s">
        <v>143</v>
      </c>
      <c r="M2092" s="448" t="s">
        <v>3324</v>
      </c>
    </row>
    <row r="2093" spans="1:13" ht="84">
      <c r="A2093" s="448">
        <v>2092</v>
      </c>
      <c r="B2093" s="448" t="s">
        <v>5517</v>
      </c>
      <c r="C2093" s="448" t="s">
        <v>1724</v>
      </c>
      <c r="D2093" s="448" t="s">
        <v>5495</v>
      </c>
      <c r="E2093" s="448">
        <v>225</v>
      </c>
      <c r="F2093" s="448" t="s">
        <v>1728</v>
      </c>
      <c r="G2093" s="448" t="s">
        <v>3578</v>
      </c>
      <c r="H2093" s="449">
        <v>45159.75</v>
      </c>
      <c r="I2093" s="448" t="s">
        <v>107</v>
      </c>
      <c r="J2093" s="448" t="s">
        <v>48</v>
      </c>
      <c r="K2093" s="451" t="s">
        <v>5241</v>
      </c>
      <c r="L2093" s="448" t="s">
        <v>143</v>
      </c>
      <c r="M2093" s="448" t="s">
        <v>3324</v>
      </c>
    </row>
    <row r="2094" spans="1:13" ht="84">
      <c r="A2094" s="448">
        <v>2093</v>
      </c>
      <c r="B2094" s="448" t="s">
        <v>5518</v>
      </c>
      <c r="C2094" s="448" t="s">
        <v>1724</v>
      </c>
      <c r="D2094" s="448" t="s">
        <v>5495</v>
      </c>
      <c r="E2094" s="448">
        <v>150</v>
      </c>
      <c r="F2094" s="448" t="s">
        <v>860</v>
      </c>
      <c r="G2094" s="448" t="s">
        <v>3578</v>
      </c>
      <c r="H2094" s="449">
        <v>33226.5</v>
      </c>
      <c r="I2094" s="448" t="s">
        <v>107</v>
      </c>
      <c r="J2094" s="448" t="s">
        <v>48</v>
      </c>
      <c r="K2094" s="451" t="s">
        <v>5241</v>
      </c>
      <c r="L2094" s="448" t="s">
        <v>143</v>
      </c>
      <c r="M2094" s="448" t="s">
        <v>3324</v>
      </c>
    </row>
    <row r="2095" spans="1:13" ht="84">
      <c r="A2095" s="448">
        <v>2094</v>
      </c>
      <c r="B2095" s="448" t="s">
        <v>5519</v>
      </c>
      <c r="C2095" s="448" t="s">
        <v>1724</v>
      </c>
      <c r="D2095" s="448" t="s">
        <v>5495</v>
      </c>
      <c r="E2095" s="448">
        <v>263</v>
      </c>
      <c r="F2095" s="448" t="s">
        <v>860</v>
      </c>
      <c r="G2095" s="448" t="s">
        <v>3578</v>
      </c>
      <c r="H2095" s="449">
        <v>4260.6000000000004</v>
      </c>
      <c r="I2095" s="448" t="s">
        <v>107</v>
      </c>
      <c r="J2095" s="448" t="s">
        <v>48</v>
      </c>
      <c r="K2095" s="451" t="s">
        <v>5241</v>
      </c>
      <c r="L2095" s="448" t="s">
        <v>143</v>
      </c>
      <c r="M2095" s="448" t="s">
        <v>3324</v>
      </c>
    </row>
    <row r="2096" spans="1:13" ht="84">
      <c r="A2096" s="448">
        <v>2095</v>
      </c>
      <c r="B2096" s="448" t="s">
        <v>5520</v>
      </c>
      <c r="C2096" s="448" t="s">
        <v>1724</v>
      </c>
      <c r="D2096" s="448" t="s">
        <v>5495</v>
      </c>
      <c r="E2096" s="448">
        <v>8</v>
      </c>
      <c r="F2096" s="448" t="s">
        <v>860</v>
      </c>
      <c r="G2096" s="448" t="s">
        <v>3578</v>
      </c>
      <c r="H2096" s="449">
        <v>558.88</v>
      </c>
      <c r="I2096" s="448" t="s">
        <v>107</v>
      </c>
      <c r="J2096" s="448" t="s">
        <v>48</v>
      </c>
      <c r="K2096" s="451" t="s">
        <v>5241</v>
      </c>
      <c r="L2096" s="448" t="s">
        <v>143</v>
      </c>
      <c r="M2096" s="448" t="s">
        <v>3324</v>
      </c>
    </row>
    <row r="2097" spans="1:13" ht="84">
      <c r="A2097" s="448">
        <v>2096</v>
      </c>
      <c r="B2097" s="448" t="s">
        <v>5521</v>
      </c>
      <c r="C2097" s="448" t="s">
        <v>1724</v>
      </c>
      <c r="D2097" s="448" t="s">
        <v>5495</v>
      </c>
      <c r="E2097" s="448">
        <v>8</v>
      </c>
      <c r="F2097" s="448" t="s">
        <v>860</v>
      </c>
      <c r="G2097" s="448" t="s">
        <v>3578</v>
      </c>
      <c r="H2097" s="449">
        <v>404.24</v>
      </c>
      <c r="I2097" s="448" t="s">
        <v>107</v>
      </c>
      <c r="J2097" s="448" t="s">
        <v>48</v>
      </c>
      <c r="K2097" s="451" t="s">
        <v>5241</v>
      </c>
      <c r="L2097" s="448" t="s">
        <v>143</v>
      </c>
      <c r="M2097" s="448" t="s">
        <v>3324</v>
      </c>
    </row>
    <row r="2098" spans="1:13" ht="84">
      <c r="A2098" s="448">
        <v>2097</v>
      </c>
      <c r="B2098" s="448" t="s">
        <v>5522</v>
      </c>
      <c r="C2098" s="448" t="s">
        <v>1724</v>
      </c>
      <c r="D2098" s="448" t="s">
        <v>5495</v>
      </c>
      <c r="E2098" s="448">
        <v>150</v>
      </c>
      <c r="F2098" s="448" t="s">
        <v>860</v>
      </c>
      <c r="G2098" s="448" t="s">
        <v>3578</v>
      </c>
      <c r="H2098" s="449">
        <v>750</v>
      </c>
      <c r="I2098" s="448" t="s">
        <v>107</v>
      </c>
      <c r="J2098" s="448" t="s">
        <v>48</v>
      </c>
      <c r="K2098" s="451" t="s">
        <v>5241</v>
      </c>
      <c r="L2098" s="448" t="s">
        <v>143</v>
      </c>
      <c r="M2098" s="448" t="s">
        <v>3324</v>
      </c>
    </row>
    <row r="2099" spans="1:13" ht="84">
      <c r="A2099" s="448">
        <v>2098</v>
      </c>
      <c r="B2099" s="448" t="s">
        <v>5523</v>
      </c>
      <c r="C2099" s="448" t="s">
        <v>1724</v>
      </c>
      <c r="D2099" s="448" t="s">
        <v>5495</v>
      </c>
      <c r="E2099" s="448">
        <v>150</v>
      </c>
      <c r="F2099" s="448" t="s">
        <v>860</v>
      </c>
      <c r="G2099" s="448" t="s">
        <v>3578</v>
      </c>
      <c r="H2099" s="449">
        <v>1500</v>
      </c>
      <c r="I2099" s="448" t="s">
        <v>107</v>
      </c>
      <c r="J2099" s="448" t="s">
        <v>48</v>
      </c>
      <c r="K2099" s="451" t="s">
        <v>5241</v>
      </c>
      <c r="L2099" s="448" t="s">
        <v>143</v>
      </c>
      <c r="M2099" s="448" t="s">
        <v>3324</v>
      </c>
    </row>
    <row r="2100" spans="1:13" ht="84">
      <c r="A2100" s="448">
        <v>2099</v>
      </c>
      <c r="B2100" s="448" t="s">
        <v>5524</v>
      </c>
      <c r="C2100" s="448" t="s">
        <v>1724</v>
      </c>
      <c r="D2100" s="448" t="s">
        <v>5495</v>
      </c>
      <c r="E2100" s="448">
        <v>15</v>
      </c>
      <c r="F2100" s="448" t="s">
        <v>574</v>
      </c>
      <c r="G2100" s="448" t="s">
        <v>3578</v>
      </c>
      <c r="H2100" s="449">
        <v>142.19999999999999</v>
      </c>
      <c r="I2100" s="448" t="s">
        <v>107</v>
      </c>
      <c r="J2100" s="448" t="s">
        <v>48</v>
      </c>
      <c r="K2100" s="451" t="s">
        <v>5241</v>
      </c>
      <c r="L2100" s="448" t="s">
        <v>143</v>
      </c>
      <c r="M2100" s="448" t="s">
        <v>3324</v>
      </c>
    </row>
    <row r="2101" spans="1:13" ht="84">
      <c r="A2101" s="448">
        <v>2100</v>
      </c>
      <c r="B2101" s="448" t="s">
        <v>5525</v>
      </c>
      <c r="C2101" s="448" t="s">
        <v>1724</v>
      </c>
      <c r="D2101" s="448" t="s">
        <v>5495</v>
      </c>
      <c r="E2101" s="448">
        <v>8</v>
      </c>
      <c r="F2101" s="448" t="s">
        <v>860</v>
      </c>
      <c r="G2101" s="448" t="s">
        <v>3578</v>
      </c>
      <c r="H2101" s="449">
        <v>879.2</v>
      </c>
      <c r="I2101" s="448" t="s">
        <v>107</v>
      </c>
      <c r="J2101" s="448" t="s">
        <v>48</v>
      </c>
      <c r="K2101" s="451" t="s">
        <v>5241</v>
      </c>
      <c r="L2101" s="448" t="s">
        <v>143</v>
      </c>
      <c r="M2101" s="448" t="s">
        <v>3324</v>
      </c>
    </row>
    <row r="2102" spans="1:13" ht="84">
      <c r="A2102" s="448">
        <v>2101</v>
      </c>
      <c r="B2102" s="448" t="s">
        <v>5526</v>
      </c>
      <c r="C2102" s="448" t="s">
        <v>1724</v>
      </c>
      <c r="D2102" s="448" t="s">
        <v>5495</v>
      </c>
      <c r="E2102" s="448">
        <v>375</v>
      </c>
      <c r="F2102" s="448" t="s">
        <v>5527</v>
      </c>
      <c r="G2102" s="448" t="s">
        <v>3578</v>
      </c>
      <c r="H2102" s="449">
        <v>1822.5</v>
      </c>
      <c r="I2102" s="448" t="s">
        <v>107</v>
      </c>
      <c r="J2102" s="448" t="s">
        <v>48</v>
      </c>
      <c r="K2102" s="451" t="s">
        <v>5241</v>
      </c>
      <c r="L2102" s="448" t="s">
        <v>143</v>
      </c>
      <c r="M2102" s="448" t="s">
        <v>3324</v>
      </c>
    </row>
    <row r="2103" spans="1:13" ht="84">
      <c r="A2103" s="448">
        <v>2102</v>
      </c>
      <c r="B2103" s="448" t="s">
        <v>5528</v>
      </c>
      <c r="C2103" s="448" t="s">
        <v>1724</v>
      </c>
      <c r="D2103" s="448" t="s">
        <v>5495</v>
      </c>
      <c r="E2103" s="448">
        <v>23</v>
      </c>
      <c r="F2103" s="448" t="s">
        <v>860</v>
      </c>
      <c r="G2103" s="448" t="s">
        <v>3578</v>
      </c>
      <c r="H2103" s="449">
        <v>845.25</v>
      </c>
      <c r="I2103" s="448" t="s">
        <v>107</v>
      </c>
      <c r="J2103" s="448" t="s">
        <v>48</v>
      </c>
      <c r="K2103" s="451" t="s">
        <v>5241</v>
      </c>
      <c r="L2103" s="448" t="s">
        <v>143</v>
      </c>
      <c r="M2103" s="448" t="s">
        <v>3324</v>
      </c>
    </row>
    <row r="2104" spans="1:13" ht="84">
      <c r="A2104" s="448">
        <v>2103</v>
      </c>
      <c r="B2104" s="448" t="s">
        <v>5529</v>
      </c>
      <c r="C2104" s="448" t="s">
        <v>1724</v>
      </c>
      <c r="D2104" s="448" t="s">
        <v>5495</v>
      </c>
      <c r="E2104" s="448">
        <v>150</v>
      </c>
      <c r="F2104" s="448" t="s">
        <v>860</v>
      </c>
      <c r="G2104" s="448" t="s">
        <v>3578</v>
      </c>
      <c r="H2104" s="449">
        <v>903</v>
      </c>
      <c r="I2104" s="448" t="s">
        <v>107</v>
      </c>
      <c r="J2104" s="448" t="s">
        <v>48</v>
      </c>
      <c r="K2104" s="451" t="s">
        <v>5241</v>
      </c>
      <c r="L2104" s="448" t="s">
        <v>143</v>
      </c>
      <c r="M2104" s="448" t="s">
        <v>3324</v>
      </c>
    </row>
    <row r="2105" spans="1:13" ht="84">
      <c r="A2105" s="448">
        <v>2104</v>
      </c>
      <c r="B2105" s="448" t="s">
        <v>5530</v>
      </c>
      <c r="C2105" s="448" t="s">
        <v>1724</v>
      </c>
      <c r="D2105" s="448" t="s">
        <v>5495</v>
      </c>
      <c r="E2105" s="448">
        <v>1875</v>
      </c>
      <c r="F2105" s="448" t="s">
        <v>571</v>
      </c>
      <c r="G2105" s="448" t="s">
        <v>3578</v>
      </c>
      <c r="H2105" s="449">
        <v>26775</v>
      </c>
      <c r="I2105" s="448" t="s">
        <v>107</v>
      </c>
      <c r="J2105" s="448" t="s">
        <v>48</v>
      </c>
      <c r="K2105" s="451" t="s">
        <v>5241</v>
      </c>
      <c r="L2105" s="448" t="s">
        <v>143</v>
      </c>
      <c r="M2105" s="448" t="s">
        <v>3324</v>
      </c>
    </row>
    <row r="2106" spans="1:13" ht="84">
      <c r="A2106" s="448">
        <v>2105</v>
      </c>
      <c r="B2106" s="448" t="s">
        <v>5531</v>
      </c>
      <c r="C2106" s="448" t="s">
        <v>1724</v>
      </c>
      <c r="D2106" s="448" t="s">
        <v>5495</v>
      </c>
      <c r="E2106" s="448">
        <v>23</v>
      </c>
      <c r="F2106" s="448" t="s">
        <v>3676</v>
      </c>
      <c r="G2106" s="448" t="s">
        <v>3578</v>
      </c>
      <c r="H2106" s="449">
        <v>819.72</v>
      </c>
      <c r="I2106" s="448" t="s">
        <v>107</v>
      </c>
      <c r="J2106" s="448" t="s">
        <v>48</v>
      </c>
      <c r="K2106" s="451" t="s">
        <v>5241</v>
      </c>
      <c r="L2106" s="448" t="s">
        <v>143</v>
      </c>
      <c r="M2106" s="448" t="s">
        <v>3324</v>
      </c>
    </row>
    <row r="2107" spans="1:13" ht="84">
      <c r="A2107" s="448">
        <v>2106</v>
      </c>
      <c r="B2107" s="448" t="s">
        <v>5532</v>
      </c>
      <c r="C2107" s="448" t="s">
        <v>1724</v>
      </c>
      <c r="D2107" s="448" t="s">
        <v>5495</v>
      </c>
      <c r="E2107" s="448">
        <v>4</v>
      </c>
      <c r="F2107" s="448" t="s">
        <v>574</v>
      </c>
      <c r="G2107" s="448" t="s">
        <v>3578</v>
      </c>
      <c r="H2107" s="449">
        <v>202.12</v>
      </c>
      <c r="I2107" s="448" t="s">
        <v>107</v>
      </c>
      <c r="J2107" s="448" t="s">
        <v>48</v>
      </c>
      <c r="K2107" s="451" t="s">
        <v>5241</v>
      </c>
      <c r="L2107" s="448" t="s">
        <v>143</v>
      </c>
      <c r="M2107" s="448" t="s">
        <v>3324</v>
      </c>
    </row>
    <row r="2108" spans="1:13" ht="84">
      <c r="A2108" s="448">
        <v>2107</v>
      </c>
      <c r="B2108" s="448" t="s">
        <v>5533</v>
      </c>
      <c r="C2108" s="448" t="s">
        <v>1724</v>
      </c>
      <c r="D2108" s="448" t="s">
        <v>5495</v>
      </c>
      <c r="E2108" s="448">
        <v>4</v>
      </c>
      <c r="F2108" s="448" t="s">
        <v>574</v>
      </c>
      <c r="G2108" s="448" t="s">
        <v>3578</v>
      </c>
      <c r="H2108" s="449">
        <v>229.6</v>
      </c>
      <c r="I2108" s="448" t="s">
        <v>107</v>
      </c>
      <c r="J2108" s="448" t="s">
        <v>48</v>
      </c>
      <c r="K2108" s="451" t="s">
        <v>5241</v>
      </c>
      <c r="L2108" s="448" t="s">
        <v>143</v>
      </c>
      <c r="M2108" s="448" t="s">
        <v>3324</v>
      </c>
    </row>
    <row r="2109" spans="1:13" ht="84">
      <c r="A2109" s="448">
        <v>2108</v>
      </c>
      <c r="B2109" s="448" t="s">
        <v>5534</v>
      </c>
      <c r="C2109" s="448" t="s">
        <v>1724</v>
      </c>
      <c r="D2109" s="448" t="s">
        <v>5495</v>
      </c>
      <c r="E2109" s="448">
        <v>150</v>
      </c>
      <c r="F2109" s="448" t="s">
        <v>1728</v>
      </c>
      <c r="G2109" s="448" t="s">
        <v>3578</v>
      </c>
      <c r="H2109" s="449">
        <v>7497</v>
      </c>
      <c r="I2109" s="448" t="s">
        <v>107</v>
      </c>
      <c r="J2109" s="448" t="s">
        <v>48</v>
      </c>
      <c r="K2109" s="451" t="s">
        <v>5241</v>
      </c>
      <c r="L2109" s="448" t="s">
        <v>143</v>
      </c>
      <c r="M2109" s="448" t="s">
        <v>3324</v>
      </c>
    </row>
    <row r="2110" spans="1:13" ht="84">
      <c r="A2110" s="448">
        <v>2109</v>
      </c>
      <c r="B2110" s="448" t="s">
        <v>5535</v>
      </c>
      <c r="C2110" s="448" t="s">
        <v>1724</v>
      </c>
      <c r="D2110" s="448" t="s">
        <v>5495</v>
      </c>
      <c r="E2110" s="448">
        <v>225</v>
      </c>
      <c r="F2110" s="448" t="s">
        <v>1728</v>
      </c>
      <c r="G2110" s="448" t="s">
        <v>3578</v>
      </c>
      <c r="H2110" s="449">
        <v>9317.25</v>
      </c>
      <c r="I2110" s="448" t="s">
        <v>107</v>
      </c>
      <c r="J2110" s="448" t="s">
        <v>48</v>
      </c>
      <c r="K2110" s="451" t="s">
        <v>5241</v>
      </c>
      <c r="L2110" s="448" t="s">
        <v>143</v>
      </c>
      <c r="M2110" s="448" t="s">
        <v>3324</v>
      </c>
    </row>
    <row r="2111" spans="1:13" ht="84">
      <c r="A2111" s="448">
        <v>2110</v>
      </c>
      <c r="B2111" s="448" t="s">
        <v>5536</v>
      </c>
      <c r="C2111" s="448" t="s">
        <v>1724</v>
      </c>
      <c r="D2111" s="448" t="s">
        <v>5495</v>
      </c>
      <c r="E2111" s="472">
        <v>38</v>
      </c>
      <c r="F2111" s="448" t="s">
        <v>1728</v>
      </c>
      <c r="G2111" s="448" t="s">
        <v>3578</v>
      </c>
      <c r="H2111" s="449">
        <v>1610.44</v>
      </c>
      <c r="I2111" s="448" t="s">
        <v>107</v>
      </c>
      <c r="J2111" s="448" t="s">
        <v>48</v>
      </c>
      <c r="K2111" s="451" t="s">
        <v>5241</v>
      </c>
      <c r="L2111" s="448" t="s">
        <v>143</v>
      </c>
      <c r="M2111" s="448" t="s">
        <v>3324</v>
      </c>
    </row>
    <row r="2112" spans="1:13" ht="84">
      <c r="A2112" s="448">
        <v>2111</v>
      </c>
      <c r="B2112" s="448" t="s">
        <v>5537</v>
      </c>
      <c r="C2112" s="448" t="s">
        <v>1724</v>
      </c>
      <c r="D2112" s="448" t="s">
        <v>5495</v>
      </c>
      <c r="E2112" s="472">
        <v>4</v>
      </c>
      <c r="F2112" s="448" t="s">
        <v>1728</v>
      </c>
      <c r="G2112" s="448" t="s">
        <v>3578</v>
      </c>
      <c r="H2112" s="449">
        <v>136.08000000000001</v>
      </c>
      <c r="I2112" s="448" t="s">
        <v>107</v>
      </c>
      <c r="J2112" s="448" t="s">
        <v>48</v>
      </c>
      <c r="K2112" s="451" t="s">
        <v>5241</v>
      </c>
      <c r="L2112" s="448" t="s">
        <v>143</v>
      </c>
      <c r="M2112" s="448" t="s">
        <v>3324</v>
      </c>
    </row>
    <row r="2113" spans="1:13" ht="84">
      <c r="A2113" s="448">
        <v>2112</v>
      </c>
      <c r="B2113" s="448" t="s">
        <v>5538</v>
      </c>
      <c r="C2113" s="448" t="s">
        <v>1724</v>
      </c>
      <c r="D2113" s="448" t="s">
        <v>5495</v>
      </c>
      <c r="E2113" s="448">
        <v>12</v>
      </c>
      <c r="F2113" s="448" t="s">
        <v>1728</v>
      </c>
      <c r="G2113" s="448" t="s">
        <v>3578</v>
      </c>
      <c r="H2113" s="449">
        <v>396.48</v>
      </c>
      <c r="I2113" s="448" t="s">
        <v>107</v>
      </c>
      <c r="J2113" s="448" t="s">
        <v>48</v>
      </c>
      <c r="K2113" s="451" t="s">
        <v>5241</v>
      </c>
      <c r="L2113" s="448" t="s">
        <v>143</v>
      </c>
      <c r="M2113" s="448" t="s">
        <v>3324</v>
      </c>
    </row>
    <row r="2114" spans="1:13" ht="84">
      <c r="A2114" s="448">
        <v>2113</v>
      </c>
      <c r="B2114" s="448" t="s">
        <v>5539</v>
      </c>
      <c r="C2114" s="448" t="s">
        <v>1724</v>
      </c>
      <c r="D2114" s="448" t="s">
        <v>5495</v>
      </c>
      <c r="E2114" s="448">
        <v>12</v>
      </c>
      <c r="F2114" s="448" t="s">
        <v>1728</v>
      </c>
      <c r="G2114" s="448" t="s">
        <v>3578</v>
      </c>
      <c r="H2114" s="449">
        <v>385.56</v>
      </c>
      <c r="I2114" s="448" t="s">
        <v>107</v>
      </c>
      <c r="J2114" s="448" t="s">
        <v>48</v>
      </c>
      <c r="K2114" s="451" t="s">
        <v>5241</v>
      </c>
      <c r="L2114" s="448" t="s">
        <v>143</v>
      </c>
      <c r="M2114" s="448" t="s">
        <v>3324</v>
      </c>
    </row>
    <row r="2115" spans="1:13" ht="84">
      <c r="A2115" s="448">
        <v>2114</v>
      </c>
      <c r="B2115" s="448" t="s">
        <v>5540</v>
      </c>
      <c r="C2115" s="448" t="s">
        <v>1724</v>
      </c>
      <c r="D2115" s="448" t="s">
        <v>5495</v>
      </c>
      <c r="E2115" s="448">
        <v>38</v>
      </c>
      <c r="F2115" s="448" t="s">
        <v>860</v>
      </c>
      <c r="G2115" s="448" t="s">
        <v>3578</v>
      </c>
      <c r="H2115" s="449">
        <v>60.8</v>
      </c>
      <c r="I2115" s="448" t="s">
        <v>107</v>
      </c>
      <c r="J2115" s="448" t="s">
        <v>48</v>
      </c>
      <c r="K2115" s="451" t="s">
        <v>5241</v>
      </c>
      <c r="L2115" s="448" t="s">
        <v>143</v>
      </c>
      <c r="M2115" s="448" t="s">
        <v>3324</v>
      </c>
    </row>
    <row r="2116" spans="1:13" ht="84">
      <c r="A2116" s="448">
        <v>2115</v>
      </c>
      <c r="B2116" s="448" t="s">
        <v>5541</v>
      </c>
      <c r="C2116" s="448" t="s">
        <v>1724</v>
      </c>
      <c r="D2116" s="448" t="s">
        <v>5495</v>
      </c>
      <c r="E2116" s="448">
        <v>38</v>
      </c>
      <c r="F2116" s="448" t="s">
        <v>287</v>
      </c>
      <c r="G2116" s="448" t="s">
        <v>3578</v>
      </c>
      <c r="H2116" s="449">
        <v>60.8</v>
      </c>
      <c r="I2116" s="448" t="s">
        <v>107</v>
      </c>
      <c r="J2116" s="448" t="s">
        <v>48</v>
      </c>
      <c r="K2116" s="451" t="s">
        <v>5241</v>
      </c>
      <c r="L2116" s="448" t="s">
        <v>143</v>
      </c>
      <c r="M2116" s="448" t="s">
        <v>3324</v>
      </c>
    </row>
    <row r="2117" spans="1:13" ht="84">
      <c r="A2117" s="448">
        <v>2116</v>
      </c>
      <c r="B2117" s="448" t="s">
        <v>5542</v>
      </c>
      <c r="C2117" s="448" t="s">
        <v>1724</v>
      </c>
      <c r="D2117" s="448" t="s">
        <v>5495</v>
      </c>
      <c r="E2117" s="448">
        <v>38</v>
      </c>
      <c r="F2117" s="448" t="s">
        <v>860</v>
      </c>
      <c r="G2117" s="448" t="s">
        <v>3578</v>
      </c>
      <c r="H2117" s="449">
        <v>60.8</v>
      </c>
      <c r="I2117" s="448" t="s">
        <v>107</v>
      </c>
      <c r="J2117" s="448" t="s">
        <v>48</v>
      </c>
      <c r="K2117" s="451" t="s">
        <v>5241</v>
      </c>
      <c r="L2117" s="448" t="s">
        <v>143</v>
      </c>
      <c r="M2117" s="448" t="s">
        <v>3324</v>
      </c>
    </row>
    <row r="2118" spans="1:13" ht="84">
      <c r="A2118" s="448">
        <v>2117</v>
      </c>
      <c r="B2118" s="448" t="s">
        <v>5543</v>
      </c>
      <c r="C2118" s="448" t="s">
        <v>1724</v>
      </c>
      <c r="D2118" s="448" t="s">
        <v>5495</v>
      </c>
      <c r="E2118" s="448">
        <v>38</v>
      </c>
      <c r="F2118" s="448" t="s">
        <v>860</v>
      </c>
      <c r="G2118" s="448" t="s">
        <v>3578</v>
      </c>
      <c r="H2118" s="449">
        <v>60.8</v>
      </c>
      <c r="I2118" s="448" t="s">
        <v>107</v>
      </c>
      <c r="J2118" s="448" t="s">
        <v>48</v>
      </c>
      <c r="K2118" s="451" t="s">
        <v>5241</v>
      </c>
      <c r="L2118" s="448" t="s">
        <v>143</v>
      </c>
      <c r="M2118" s="448" t="s">
        <v>3324</v>
      </c>
    </row>
    <row r="2119" spans="1:13" ht="84">
      <c r="A2119" s="448">
        <v>2118</v>
      </c>
      <c r="B2119" s="448" t="s">
        <v>5544</v>
      </c>
      <c r="C2119" s="448" t="s">
        <v>1724</v>
      </c>
      <c r="D2119" s="448" t="s">
        <v>5495</v>
      </c>
      <c r="E2119" s="448">
        <v>4</v>
      </c>
      <c r="F2119" s="448" t="s">
        <v>860</v>
      </c>
      <c r="G2119" s="448" t="s">
        <v>3578</v>
      </c>
      <c r="H2119" s="449">
        <v>120.56</v>
      </c>
      <c r="I2119" s="448" t="s">
        <v>107</v>
      </c>
      <c r="J2119" s="448" t="s">
        <v>48</v>
      </c>
      <c r="K2119" s="451" t="s">
        <v>5241</v>
      </c>
      <c r="L2119" s="448" t="s">
        <v>143</v>
      </c>
      <c r="M2119" s="448" t="s">
        <v>3324</v>
      </c>
    </row>
    <row r="2120" spans="1:13" ht="84">
      <c r="A2120" s="448">
        <v>2119</v>
      </c>
      <c r="B2120" s="448" t="s">
        <v>5545</v>
      </c>
      <c r="C2120" s="448" t="s">
        <v>1724</v>
      </c>
      <c r="D2120" s="448" t="s">
        <v>5495</v>
      </c>
      <c r="E2120" s="448">
        <v>12</v>
      </c>
      <c r="F2120" s="448" t="s">
        <v>860</v>
      </c>
      <c r="G2120" s="448" t="s">
        <v>3578</v>
      </c>
      <c r="H2120" s="449">
        <v>361.68</v>
      </c>
      <c r="I2120" s="448" t="s">
        <v>107</v>
      </c>
      <c r="J2120" s="448" t="s">
        <v>48</v>
      </c>
      <c r="K2120" s="451" t="s">
        <v>5241</v>
      </c>
      <c r="L2120" s="448" t="s">
        <v>143</v>
      </c>
      <c r="M2120" s="448" t="s">
        <v>3324</v>
      </c>
    </row>
    <row r="2121" spans="1:13" ht="84">
      <c r="A2121" s="448">
        <v>2120</v>
      </c>
      <c r="B2121" s="448" t="s">
        <v>5546</v>
      </c>
      <c r="C2121" s="448" t="s">
        <v>1724</v>
      </c>
      <c r="D2121" s="448" t="s">
        <v>5495</v>
      </c>
      <c r="E2121" s="472">
        <v>4</v>
      </c>
      <c r="F2121" s="448" t="s">
        <v>574</v>
      </c>
      <c r="G2121" s="448" t="s">
        <v>3578</v>
      </c>
      <c r="H2121" s="449">
        <v>91.32</v>
      </c>
      <c r="I2121" s="448" t="s">
        <v>107</v>
      </c>
      <c r="J2121" s="448" t="s">
        <v>48</v>
      </c>
      <c r="K2121" s="451" t="s">
        <v>5241</v>
      </c>
      <c r="L2121" s="448" t="s">
        <v>143</v>
      </c>
      <c r="M2121" s="448" t="s">
        <v>3324</v>
      </c>
    </row>
    <row r="2122" spans="1:13" ht="84">
      <c r="A2122" s="448">
        <v>2121</v>
      </c>
      <c r="B2122" s="448" t="s">
        <v>5547</v>
      </c>
      <c r="C2122" s="448" t="s">
        <v>1724</v>
      </c>
      <c r="D2122" s="448" t="s">
        <v>5495</v>
      </c>
      <c r="E2122" s="472">
        <v>12</v>
      </c>
      <c r="F2122" s="448" t="s">
        <v>574</v>
      </c>
      <c r="G2122" s="448" t="s">
        <v>3578</v>
      </c>
      <c r="H2122" s="449">
        <v>279</v>
      </c>
      <c r="I2122" s="448" t="s">
        <v>107</v>
      </c>
      <c r="J2122" s="448" t="s">
        <v>48</v>
      </c>
      <c r="K2122" s="451" t="s">
        <v>5241</v>
      </c>
      <c r="L2122" s="448" t="s">
        <v>143</v>
      </c>
      <c r="M2122" s="448" t="s">
        <v>3324</v>
      </c>
    </row>
    <row r="2123" spans="1:13" ht="84">
      <c r="A2123" s="448">
        <v>2122</v>
      </c>
      <c r="B2123" s="448" t="s">
        <v>5548</v>
      </c>
      <c r="C2123" s="448" t="s">
        <v>1724</v>
      </c>
      <c r="D2123" s="448" t="s">
        <v>5495</v>
      </c>
      <c r="E2123" s="472">
        <v>4</v>
      </c>
      <c r="F2123" s="448" t="s">
        <v>574</v>
      </c>
      <c r="G2123" s="448" t="s">
        <v>3578</v>
      </c>
      <c r="H2123" s="449">
        <v>487.44</v>
      </c>
      <c r="I2123" s="448" t="s">
        <v>107</v>
      </c>
      <c r="J2123" s="448" t="s">
        <v>48</v>
      </c>
      <c r="K2123" s="451" t="s">
        <v>5241</v>
      </c>
      <c r="L2123" s="448" t="s">
        <v>143</v>
      </c>
      <c r="M2123" s="448" t="s">
        <v>3324</v>
      </c>
    </row>
    <row r="2124" spans="1:13" ht="84">
      <c r="A2124" s="448">
        <v>2123</v>
      </c>
      <c r="B2124" s="448" t="s">
        <v>5549</v>
      </c>
      <c r="C2124" s="448" t="s">
        <v>1724</v>
      </c>
      <c r="D2124" s="448" t="s">
        <v>5495</v>
      </c>
      <c r="E2124" s="472">
        <v>8</v>
      </c>
      <c r="F2124" s="448" t="s">
        <v>574</v>
      </c>
      <c r="G2124" s="448" t="s">
        <v>3578</v>
      </c>
      <c r="H2124" s="449">
        <v>1294.48</v>
      </c>
      <c r="I2124" s="448" t="s">
        <v>107</v>
      </c>
      <c r="J2124" s="448" t="s">
        <v>48</v>
      </c>
      <c r="K2124" s="451" t="s">
        <v>5241</v>
      </c>
      <c r="L2124" s="448" t="s">
        <v>143</v>
      </c>
      <c r="M2124" s="448" t="s">
        <v>3324</v>
      </c>
    </row>
    <row r="2125" spans="1:13" ht="84">
      <c r="A2125" s="448">
        <v>2124</v>
      </c>
      <c r="B2125" s="448" t="s">
        <v>5550</v>
      </c>
      <c r="C2125" s="448" t="s">
        <v>1724</v>
      </c>
      <c r="D2125" s="448" t="s">
        <v>5495</v>
      </c>
      <c r="E2125" s="472">
        <v>12</v>
      </c>
      <c r="F2125" s="448" t="s">
        <v>574</v>
      </c>
      <c r="G2125" s="448" t="s">
        <v>3578</v>
      </c>
      <c r="H2125" s="449">
        <v>510.84</v>
      </c>
      <c r="I2125" s="448" t="s">
        <v>107</v>
      </c>
      <c r="J2125" s="448" t="s">
        <v>48</v>
      </c>
      <c r="K2125" s="451" t="s">
        <v>5241</v>
      </c>
      <c r="L2125" s="448" t="s">
        <v>143</v>
      </c>
      <c r="M2125" s="448" t="s">
        <v>3324</v>
      </c>
    </row>
    <row r="2126" spans="1:13" ht="84">
      <c r="A2126" s="448">
        <v>2125</v>
      </c>
      <c r="B2126" s="448" t="s">
        <v>5551</v>
      </c>
      <c r="C2126" s="448" t="s">
        <v>1724</v>
      </c>
      <c r="D2126" s="448" t="s">
        <v>5495</v>
      </c>
      <c r="E2126" s="472">
        <v>12</v>
      </c>
      <c r="F2126" s="448" t="s">
        <v>574</v>
      </c>
      <c r="G2126" s="448" t="s">
        <v>3578</v>
      </c>
      <c r="H2126" s="449">
        <v>376.2</v>
      </c>
      <c r="I2126" s="448" t="s">
        <v>107</v>
      </c>
      <c r="J2126" s="448" t="s">
        <v>48</v>
      </c>
      <c r="K2126" s="451" t="s">
        <v>5241</v>
      </c>
      <c r="L2126" s="448" t="s">
        <v>143</v>
      </c>
      <c r="M2126" s="448" t="s">
        <v>3324</v>
      </c>
    </row>
    <row r="2127" spans="1:13" ht="84">
      <c r="A2127" s="448">
        <v>2126</v>
      </c>
      <c r="B2127" s="448" t="s">
        <v>5552</v>
      </c>
      <c r="C2127" s="448" t="s">
        <v>1724</v>
      </c>
      <c r="D2127" s="448" t="s">
        <v>5495</v>
      </c>
      <c r="E2127" s="472">
        <v>12</v>
      </c>
      <c r="F2127" s="448" t="s">
        <v>574</v>
      </c>
      <c r="G2127" s="448" t="s">
        <v>3578</v>
      </c>
      <c r="H2127" s="449">
        <v>241.56</v>
      </c>
      <c r="I2127" s="448" t="s">
        <v>107</v>
      </c>
      <c r="J2127" s="448" t="s">
        <v>48</v>
      </c>
      <c r="K2127" s="451" t="s">
        <v>5241</v>
      </c>
      <c r="L2127" s="448" t="s">
        <v>143</v>
      </c>
      <c r="M2127" s="448" t="s">
        <v>3324</v>
      </c>
    </row>
    <row r="2128" spans="1:13" ht="84">
      <c r="A2128" s="448">
        <v>2127</v>
      </c>
      <c r="B2128" s="448" t="s">
        <v>5553</v>
      </c>
      <c r="C2128" s="448" t="s">
        <v>1724</v>
      </c>
      <c r="D2128" s="448" t="s">
        <v>5495</v>
      </c>
      <c r="E2128" s="472">
        <v>300</v>
      </c>
      <c r="F2128" s="448" t="s">
        <v>1728</v>
      </c>
      <c r="G2128" s="448" t="s">
        <v>3578</v>
      </c>
      <c r="H2128" s="449">
        <v>6234</v>
      </c>
      <c r="I2128" s="448" t="s">
        <v>107</v>
      </c>
      <c r="J2128" s="448" t="s">
        <v>48</v>
      </c>
      <c r="K2128" s="451" t="s">
        <v>5241</v>
      </c>
      <c r="L2128" s="448" t="s">
        <v>143</v>
      </c>
      <c r="M2128" s="448" t="s">
        <v>3324</v>
      </c>
    </row>
    <row r="2129" spans="1:13" ht="84">
      <c r="A2129" s="448">
        <v>2128</v>
      </c>
      <c r="B2129" s="448" t="s">
        <v>5554</v>
      </c>
      <c r="C2129" s="448" t="s">
        <v>1724</v>
      </c>
      <c r="D2129" s="448" t="s">
        <v>5495</v>
      </c>
      <c r="E2129" s="472">
        <v>8</v>
      </c>
      <c r="F2129" s="448" t="s">
        <v>860</v>
      </c>
      <c r="G2129" s="448" t="s">
        <v>3578</v>
      </c>
      <c r="H2129" s="449">
        <v>646.55999999999995</v>
      </c>
      <c r="I2129" s="448" t="s">
        <v>107</v>
      </c>
      <c r="J2129" s="448" t="s">
        <v>48</v>
      </c>
      <c r="K2129" s="451" t="s">
        <v>5241</v>
      </c>
      <c r="L2129" s="448" t="s">
        <v>143</v>
      </c>
      <c r="M2129" s="448" t="s">
        <v>3324</v>
      </c>
    </row>
    <row r="2130" spans="1:13" ht="84">
      <c r="A2130" s="448">
        <v>2129</v>
      </c>
      <c r="B2130" s="448" t="s">
        <v>5555</v>
      </c>
      <c r="C2130" s="448" t="s">
        <v>1724</v>
      </c>
      <c r="D2130" s="448" t="s">
        <v>5495</v>
      </c>
      <c r="E2130" s="472">
        <v>8</v>
      </c>
      <c r="F2130" s="448" t="s">
        <v>860</v>
      </c>
      <c r="G2130" s="448" t="s">
        <v>3578</v>
      </c>
      <c r="H2130" s="449">
        <v>309.60000000000002</v>
      </c>
      <c r="I2130" s="448" t="s">
        <v>107</v>
      </c>
      <c r="J2130" s="448" t="s">
        <v>48</v>
      </c>
      <c r="K2130" s="451" t="s">
        <v>5241</v>
      </c>
      <c r="L2130" s="448" t="s">
        <v>143</v>
      </c>
      <c r="M2130" s="448" t="s">
        <v>3324</v>
      </c>
    </row>
    <row r="2131" spans="1:13" ht="84">
      <c r="A2131" s="448">
        <v>2130</v>
      </c>
      <c r="B2131" s="448" t="s">
        <v>5556</v>
      </c>
      <c r="C2131" s="448" t="s">
        <v>1724</v>
      </c>
      <c r="D2131" s="448" t="s">
        <v>5495</v>
      </c>
      <c r="E2131" s="472">
        <v>8</v>
      </c>
      <c r="F2131" s="448" t="s">
        <v>574</v>
      </c>
      <c r="G2131" s="448" t="s">
        <v>3578</v>
      </c>
      <c r="H2131" s="449">
        <v>646.55999999999995</v>
      </c>
      <c r="I2131" s="448" t="s">
        <v>107</v>
      </c>
      <c r="J2131" s="448" t="s">
        <v>48</v>
      </c>
      <c r="K2131" s="451" t="s">
        <v>5241</v>
      </c>
      <c r="L2131" s="448" t="s">
        <v>143</v>
      </c>
      <c r="M2131" s="448" t="s">
        <v>3324</v>
      </c>
    </row>
    <row r="2132" spans="1:13" ht="84">
      <c r="A2132" s="448">
        <v>2131</v>
      </c>
      <c r="B2132" s="448" t="s">
        <v>5557</v>
      </c>
      <c r="C2132" s="448" t="s">
        <v>1724</v>
      </c>
      <c r="D2132" s="448" t="s">
        <v>5495</v>
      </c>
      <c r="E2132" s="472">
        <v>15</v>
      </c>
      <c r="F2132" s="448" t="s">
        <v>860</v>
      </c>
      <c r="G2132" s="448" t="s">
        <v>3578</v>
      </c>
      <c r="H2132" s="449">
        <v>242.7</v>
      </c>
      <c r="I2132" s="448" t="s">
        <v>107</v>
      </c>
      <c r="J2132" s="448" t="s">
        <v>48</v>
      </c>
      <c r="K2132" s="451" t="s">
        <v>5241</v>
      </c>
      <c r="L2132" s="448" t="s">
        <v>143</v>
      </c>
      <c r="M2132" s="448" t="s">
        <v>3324</v>
      </c>
    </row>
    <row r="2133" spans="1:13" ht="84">
      <c r="A2133" s="448">
        <v>2132</v>
      </c>
      <c r="B2133" s="448" t="s">
        <v>5558</v>
      </c>
      <c r="C2133" s="448" t="s">
        <v>1724</v>
      </c>
      <c r="D2133" s="448" t="s">
        <v>5495</v>
      </c>
      <c r="E2133" s="472">
        <v>8</v>
      </c>
      <c r="F2133" s="448" t="s">
        <v>860</v>
      </c>
      <c r="G2133" s="448" t="s">
        <v>3578</v>
      </c>
      <c r="H2133" s="449">
        <v>309.2</v>
      </c>
      <c r="I2133" s="448" t="s">
        <v>107</v>
      </c>
      <c r="J2133" s="448" t="s">
        <v>48</v>
      </c>
      <c r="K2133" s="451" t="s">
        <v>5241</v>
      </c>
      <c r="L2133" s="448" t="s">
        <v>143</v>
      </c>
      <c r="M2133" s="448" t="s">
        <v>3324</v>
      </c>
    </row>
    <row r="2134" spans="1:13" ht="84">
      <c r="A2134" s="448">
        <v>2133</v>
      </c>
      <c r="B2134" s="448" t="s">
        <v>5559</v>
      </c>
      <c r="C2134" s="448" t="s">
        <v>1724</v>
      </c>
      <c r="D2134" s="448" t="s">
        <v>5495</v>
      </c>
      <c r="E2134" s="472">
        <v>8</v>
      </c>
      <c r="F2134" s="448" t="s">
        <v>574</v>
      </c>
      <c r="G2134" s="448" t="s">
        <v>3578</v>
      </c>
      <c r="H2134" s="449">
        <v>200.8</v>
      </c>
      <c r="I2134" s="448" t="s">
        <v>107</v>
      </c>
      <c r="J2134" s="448" t="s">
        <v>48</v>
      </c>
      <c r="K2134" s="451" t="s">
        <v>5241</v>
      </c>
      <c r="L2134" s="448" t="s">
        <v>143</v>
      </c>
      <c r="M2134" s="448" t="s">
        <v>3324</v>
      </c>
    </row>
    <row r="2135" spans="1:13" ht="84">
      <c r="A2135" s="448">
        <v>2134</v>
      </c>
      <c r="B2135" s="448" t="s">
        <v>5560</v>
      </c>
      <c r="C2135" s="448" t="s">
        <v>1724</v>
      </c>
      <c r="D2135" s="448" t="s">
        <v>5495</v>
      </c>
      <c r="E2135" s="472">
        <v>150</v>
      </c>
      <c r="F2135" s="448" t="s">
        <v>3676</v>
      </c>
      <c r="G2135" s="448" t="s">
        <v>3578</v>
      </c>
      <c r="H2135" s="449">
        <v>13459.5</v>
      </c>
      <c r="I2135" s="448" t="s">
        <v>107</v>
      </c>
      <c r="J2135" s="448" t="s">
        <v>48</v>
      </c>
      <c r="K2135" s="451" t="s">
        <v>5241</v>
      </c>
      <c r="L2135" s="448" t="s">
        <v>143</v>
      </c>
      <c r="M2135" s="448" t="s">
        <v>3324</v>
      </c>
    </row>
    <row r="2136" spans="1:13" ht="84">
      <c r="A2136" s="448">
        <v>2135</v>
      </c>
      <c r="B2136" s="448" t="s">
        <v>5561</v>
      </c>
      <c r="C2136" s="448" t="s">
        <v>1724</v>
      </c>
      <c r="D2136" s="448" t="s">
        <v>5495</v>
      </c>
      <c r="E2136" s="472">
        <v>150</v>
      </c>
      <c r="F2136" s="448" t="s">
        <v>571</v>
      </c>
      <c r="G2136" s="448" t="s">
        <v>3578</v>
      </c>
      <c r="H2136" s="449">
        <v>4881</v>
      </c>
      <c r="I2136" s="448" t="s">
        <v>107</v>
      </c>
      <c r="J2136" s="448" t="s">
        <v>48</v>
      </c>
      <c r="K2136" s="451" t="s">
        <v>5241</v>
      </c>
      <c r="L2136" s="448" t="s">
        <v>143</v>
      </c>
      <c r="M2136" s="448" t="s">
        <v>3324</v>
      </c>
    </row>
    <row r="2137" spans="1:13" ht="84">
      <c r="A2137" s="448">
        <v>2136</v>
      </c>
      <c r="B2137" s="448" t="s">
        <v>5562</v>
      </c>
      <c r="C2137" s="448" t="s">
        <v>1724</v>
      </c>
      <c r="D2137" s="448" t="s">
        <v>5495</v>
      </c>
      <c r="E2137" s="472">
        <v>8</v>
      </c>
      <c r="F2137" s="448" t="s">
        <v>860</v>
      </c>
      <c r="G2137" s="448" t="s">
        <v>3578</v>
      </c>
      <c r="H2137" s="449">
        <v>91.76</v>
      </c>
      <c r="I2137" s="448" t="s">
        <v>107</v>
      </c>
      <c r="J2137" s="448" t="s">
        <v>48</v>
      </c>
      <c r="K2137" s="451" t="s">
        <v>5241</v>
      </c>
      <c r="L2137" s="448" t="s">
        <v>143</v>
      </c>
      <c r="M2137" s="448" t="s">
        <v>3324</v>
      </c>
    </row>
    <row r="2138" spans="1:13" ht="84">
      <c r="A2138" s="448">
        <v>2137</v>
      </c>
      <c r="B2138" s="448" t="s">
        <v>5563</v>
      </c>
      <c r="C2138" s="448" t="s">
        <v>1724</v>
      </c>
      <c r="D2138" s="448" t="s">
        <v>5495</v>
      </c>
      <c r="E2138" s="472">
        <v>225</v>
      </c>
      <c r="F2138" s="448" t="s">
        <v>1728</v>
      </c>
      <c r="G2138" s="448" t="s">
        <v>3578</v>
      </c>
      <c r="H2138" s="449">
        <v>2495.25</v>
      </c>
      <c r="I2138" s="448" t="s">
        <v>107</v>
      </c>
      <c r="J2138" s="448" t="s">
        <v>48</v>
      </c>
      <c r="K2138" s="451" t="s">
        <v>5241</v>
      </c>
      <c r="L2138" s="448" t="s">
        <v>143</v>
      </c>
      <c r="M2138" s="448" t="s">
        <v>3324</v>
      </c>
    </row>
    <row r="2139" spans="1:13" ht="84">
      <c r="A2139" s="448">
        <v>2138</v>
      </c>
      <c r="B2139" s="448" t="s">
        <v>5564</v>
      </c>
      <c r="C2139" s="448" t="s">
        <v>1724</v>
      </c>
      <c r="D2139" s="448" t="s">
        <v>5495</v>
      </c>
      <c r="E2139" s="472">
        <v>6000</v>
      </c>
      <c r="F2139" s="448" t="s">
        <v>571</v>
      </c>
      <c r="G2139" s="448" t="s">
        <v>3578</v>
      </c>
      <c r="H2139" s="449">
        <v>190860</v>
      </c>
      <c r="I2139" s="448" t="s">
        <v>107</v>
      </c>
      <c r="J2139" s="448" t="s">
        <v>48</v>
      </c>
      <c r="K2139" s="451" t="s">
        <v>5241</v>
      </c>
      <c r="L2139" s="448" t="s">
        <v>143</v>
      </c>
      <c r="M2139" s="448" t="s">
        <v>3324</v>
      </c>
    </row>
    <row r="2140" spans="1:13" ht="84">
      <c r="A2140" s="448">
        <v>2139</v>
      </c>
      <c r="B2140" s="448" t="s">
        <v>5565</v>
      </c>
      <c r="C2140" s="448" t="s">
        <v>1724</v>
      </c>
      <c r="D2140" s="448" t="s">
        <v>5495</v>
      </c>
      <c r="E2140" s="472">
        <v>4</v>
      </c>
      <c r="F2140" s="448" t="s">
        <v>860</v>
      </c>
      <c r="G2140" s="448" t="s">
        <v>3578</v>
      </c>
      <c r="H2140" s="449">
        <v>34.32</v>
      </c>
      <c r="I2140" s="448" t="s">
        <v>107</v>
      </c>
      <c r="J2140" s="448" t="s">
        <v>48</v>
      </c>
      <c r="K2140" s="451" t="s">
        <v>5241</v>
      </c>
      <c r="L2140" s="448" t="s">
        <v>143</v>
      </c>
      <c r="M2140" s="448" t="s">
        <v>3324</v>
      </c>
    </row>
    <row r="2141" spans="1:13" ht="84">
      <c r="A2141" s="448">
        <v>2140</v>
      </c>
      <c r="B2141" s="448" t="s">
        <v>5566</v>
      </c>
      <c r="C2141" s="448" t="s">
        <v>1724</v>
      </c>
      <c r="D2141" s="448" t="s">
        <v>5495</v>
      </c>
      <c r="E2141" s="472">
        <v>75</v>
      </c>
      <c r="F2141" s="448" t="s">
        <v>860</v>
      </c>
      <c r="G2141" s="448" t="s">
        <v>3578</v>
      </c>
      <c r="H2141" s="449">
        <v>98.25</v>
      </c>
      <c r="I2141" s="448" t="s">
        <v>107</v>
      </c>
      <c r="J2141" s="448" t="s">
        <v>48</v>
      </c>
      <c r="K2141" s="451" t="s">
        <v>5241</v>
      </c>
      <c r="L2141" s="448" t="s">
        <v>143</v>
      </c>
      <c r="M2141" s="448" t="s">
        <v>3324</v>
      </c>
    </row>
    <row r="2142" spans="1:13" ht="84">
      <c r="A2142" s="448">
        <v>2141</v>
      </c>
      <c r="B2142" s="448" t="s">
        <v>5566</v>
      </c>
      <c r="C2142" s="448" t="s">
        <v>1724</v>
      </c>
      <c r="D2142" s="448" t="s">
        <v>5495</v>
      </c>
      <c r="E2142" s="472">
        <v>113</v>
      </c>
      <c r="F2142" s="448" t="s">
        <v>860</v>
      </c>
      <c r="G2142" s="448" t="s">
        <v>3578</v>
      </c>
      <c r="H2142" s="449">
        <v>129.94999999999999</v>
      </c>
      <c r="I2142" s="448" t="s">
        <v>107</v>
      </c>
      <c r="J2142" s="448" t="s">
        <v>48</v>
      </c>
      <c r="K2142" s="451" t="s">
        <v>5241</v>
      </c>
      <c r="L2142" s="448" t="s">
        <v>143</v>
      </c>
      <c r="M2142" s="448" t="s">
        <v>3324</v>
      </c>
    </row>
    <row r="2143" spans="1:13" ht="84">
      <c r="A2143" s="448">
        <v>2142</v>
      </c>
      <c r="B2143" s="448" t="s">
        <v>5567</v>
      </c>
      <c r="C2143" s="448" t="s">
        <v>1724</v>
      </c>
      <c r="D2143" s="448" t="s">
        <v>5495</v>
      </c>
      <c r="E2143" s="472">
        <v>188</v>
      </c>
      <c r="F2143" s="448" t="s">
        <v>5429</v>
      </c>
      <c r="G2143" s="448" t="s">
        <v>3578</v>
      </c>
      <c r="H2143" s="449">
        <v>1628.08</v>
      </c>
      <c r="I2143" s="448" t="s">
        <v>107</v>
      </c>
      <c r="J2143" s="448" t="s">
        <v>48</v>
      </c>
      <c r="K2143" s="451" t="s">
        <v>5241</v>
      </c>
      <c r="L2143" s="448" t="s">
        <v>143</v>
      </c>
      <c r="M2143" s="448" t="s">
        <v>3324</v>
      </c>
    </row>
    <row r="2144" spans="1:13" ht="84">
      <c r="A2144" s="448">
        <v>2143</v>
      </c>
      <c r="B2144" s="448" t="s">
        <v>5568</v>
      </c>
      <c r="C2144" s="448" t="s">
        <v>1724</v>
      </c>
      <c r="D2144" s="448" t="s">
        <v>5495</v>
      </c>
      <c r="E2144" s="472">
        <v>150</v>
      </c>
      <c r="F2144" s="448" t="s">
        <v>860</v>
      </c>
      <c r="G2144" s="448" t="s">
        <v>3578</v>
      </c>
      <c r="H2144" s="449">
        <v>372</v>
      </c>
      <c r="I2144" s="448" t="s">
        <v>107</v>
      </c>
      <c r="J2144" s="448" t="s">
        <v>48</v>
      </c>
      <c r="K2144" s="451" t="s">
        <v>5241</v>
      </c>
      <c r="L2144" s="448" t="s">
        <v>143</v>
      </c>
      <c r="M2144" s="448" t="s">
        <v>3324</v>
      </c>
    </row>
    <row r="2145" spans="1:13" ht="84">
      <c r="A2145" s="448">
        <v>2144</v>
      </c>
      <c r="B2145" s="448" t="s">
        <v>5569</v>
      </c>
      <c r="C2145" s="448" t="s">
        <v>1724</v>
      </c>
      <c r="D2145" s="448" t="s">
        <v>5495</v>
      </c>
      <c r="E2145" s="472">
        <v>113</v>
      </c>
      <c r="F2145" s="448" t="s">
        <v>860</v>
      </c>
      <c r="G2145" s="448" t="s">
        <v>3578</v>
      </c>
      <c r="H2145" s="449">
        <v>280.24</v>
      </c>
      <c r="I2145" s="448" t="s">
        <v>107</v>
      </c>
      <c r="J2145" s="448" t="s">
        <v>48</v>
      </c>
      <c r="K2145" s="451" t="s">
        <v>5241</v>
      </c>
      <c r="L2145" s="448" t="s">
        <v>143</v>
      </c>
      <c r="M2145" s="448" t="s">
        <v>3324</v>
      </c>
    </row>
    <row r="2146" spans="1:13" ht="84">
      <c r="A2146" s="448">
        <v>2145</v>
      </c>
      <c r="B2146" s="448" t="s">
        <v>5570</v>
      </c>
      <c r="C2146" s="448" t="s">
        <v>1724</v>
      </c>
      <c r="D2146" s="448" t="s">
        <v>5495</v>
      </c>
      <c r="E2146" s="472">
        <v>113</v>
      </c>
      <c r="F2146" s="448" t="s">
        <v>860</v>
      </c>
      <c r="G2146" s="448" t="s">
        <v>3578</v>
      </c>
      <c r="H2146" s="449">
        <v>319.79000000000002</v>
      </c>
      <c r="I2146" s="448" t="s">
        <v>107</v>
      </c>
      <c r="J2146" s="448" t="s">
        <v>48</v>
      </c>
      <c r="K2146" s="451" t="s">
        <v>5241</v>
      </c>
      <c r="L2146" s="448" t="s">
        <v>143</v>
      </c>
      <c r="M2146" s="448" t="s">
        <v>3324</v>
      </c>
    </row>
    <row r="2147" spans="1:13" ht="84">
      <c r="A2147" s="448">
        <v>2146</v>
      </c>
      <c r="B2147" s="448" t="s">
        <v>5571</v>
      </c>
      <c r="C2147" s="448" t="s">
        <v>1724</v>
      </c>
      <c r="D2147" s="448" t="s">
        <v>5495</v>
      </c>
      <c r="E2147" s="472">
        <v>113</v>
      </c>
      <c r="F2147" s="448" t="s">
        <v>860</v>
      </c>
      <c r="G2147" s="448" t="s">
        <v>3578</v>
      </c>
      <c r="H2147" s="449">
        <v>280.24</v>
      </c>
      <c r="I2147" s="448" t="s">
        <v>107</v>
      </c>
      <c r="J2147" s="448" t="s">
        <v>48</v>
      </c>
      <c r="K2147" s="451" t="s">
        <v>5241</v>
      </c>
      <c r="L2147" s="448" t="s">
        <v>143</v>
      </c>
      <c r="M2147" s="448" t="s">
        <v>3324</v>
      </c>
    </row>
    <row r="2148" spans="1:13" ht="84">
      <c r="A2148" s="448">
        <v>2147</v>
      </c>
      <c r="B2148" s="448" t="s">
        <v>5572</v>
      </c>
      <c r="C2148" s="448" t="s">
        <v>1724</v>
      </c>
      <c r="D2148" s="448" t="s">
        <v>5495</v>
      </c>
      <c r="E2148" s="472">
        <v>113</v>
      </c>
      <c r="F2148" s="448" t="s">
        <v>860</v>
      </c>
      <c r="G2148" s="448" t="s">
        <v>3578</v>
      </c>
      <c r="H2148" s="449">
        <v>280.24</v>
      </c>
      <c r="I2148" s="448" t="s">
        <v>107</v>
      </c>
      <c r="J2148" s="448" t="s">
        <v>48</v>
      </c>
      <c r="K2148" s="451" t="s">
        <v>5241</v>
      </c>
      <c r="L2148" s="448" t="s">
        <v>143</v>
      </c>
      <c r="M2148" s="448" t="s">
        <v>3324</v>
      </c>
    </row>
    <row r="2149" spans="1:13" ht="84">
      <c r="A2149" s="448">
        <v>2148</v>
      </c>
      <c r="B2149" s="448" t="s">
        <v>5573</v>
      </c>
      <c r="C2149" s="448" t="s">
        <v>1724</v>
      </c>
      <c r="D2149" s="448" t="s">
        <v>5495</v>
      </c>
      <c r="E2149" s="472">
        <v>113</v>
      </c>
      <c r="F2149" s="448" t="s">
        <v>860</v>
      </c>
      <c r="G2149" s="448" t="s">
        <v>3578</v>
      </c>
      <c r="H2149" s="449">
        <v>280.24</v>
      </c>
      <c r="I2149" s="448" t="s">
        <v>107</v>
      </c>
      <c r="J2149" s="448" t="s">
        <v>48</v>
      </c>
      <c r="K2149" s="451" t="s">
        <v>5241</v>
      </c>
      <c r="L2149" s="448" t="s">
        <v>143</v>
      </c>
      <c r="M2149" s="448" t="s">
        <v>3324</v>
      </c>
    </row>
    <row r="2150" spans="1:13" ht="84">
      <c r="A2150" s="448">
        <v>2149</v>
      </c>
      <c r="B2150" s="448" t="s">
        <v>5574</v>
      </c>
      <c r="C2150" s="448" t="s">
        <v>1724</v>
      </c>
      <c r="D2150" s="448" t="s">
        <v>5495</v>
      </c>
      <c r="E2150" s="472">
        <v>113</v>
      </c>
      <c r="F2150" s="448" t="s">
        <v>860</v>
      </c>
      <c r="G2150" s="448" t="s">
        <v>3578</v>
      </c>
      <c r="H2150" s="449">
        <v>280.24</v>
      </c>
      <c r="I2150" s="448" t="s">
        <v>107</v>
      </c>
      <c r="J2150" s="448" t="s">
        <v>48</v>
      </c>
      <c r="K2150" s="451" t="s">
        <v>5241</v>
      </c>
      <c r="L2150" s="448" t="s">
        <v>143</v>
      </c>
      <c r="M2150" s="448" t="s">
        <v>3324</v>
      </c>
    </row>
    <row r="2151" spans="1:13" ht="84">
      <c r="A2151" s="448">
        <v>2150</v>
      </c>
      <c r="B2151" s="448" t="s">
        <v>5575</v>
      </c>
      <c r="C2151" s="448" t="s">
        <v>1724</v>
      </c>
      <c r="D2151" s="448" t="s">
        <v>5495</v>
      </c>
      <c r="E2151" s="472">
        <v>113</v>
      </c>
      <c r="F2151" s="448" t="s">
        <v>860</v>
      </c>
      <c r="G2151" s="448" t="s">
        <v>3578</v>
      </c>
      <c r="H2151" s="449">
        <v>280.24</v>
      </c>
      <c r="I2151" s="448" t="s">
        <v>107</v>
      </c>
      <c r="J2151" s="448" t="s">
        <v>48</v>
      </c>
      <c r="K2151" s="451" t="s">
        <v>5241</v>
      </c>
      <c r="L2151" s="448" t="s">
        <v>143</v>
      </c>
      <c r="M2151" s="448" t="s">
        <v>3324</v>
      </c>
    </row>
    <row r="2152" spans="1:13" ht="84">
      <c r="A2152" s="448">
        <v>2151</v>
      </c>
      <c r="B2152" s="448" t="s">
        <v>5576</v>
      </c>
      <c r="C2152" s="448" t="s">
        <v>1724</v>
      </c>
      <c r="D2152" s="448" t="s">
        <v>5495</v>
      </c>
      <c r="E2152" s="472">
        <v>113</v>
      </c>
      <c r="F2152" s="448" t="s">
        <v>860</v>
      </c>
      <c r="G2152" s="448" t="s">
        <v>3578</v>
      </c>
      <c r="H2152" s="449">
        <v>280.24</v>
      </c>
      <c r="I2152" s="448" t="s">
        <v>107</v>
      </c>
      <c r="J2152" s="448" t="s">
        <v>48</v>
      </c>
      <c r="K2152" s="451" t="s">
        <v>5241</v>
      </c>
      <c r="L2152" s="448" t="s">
        <v>143</v>
      </c>
      <c r="M2152" s="448" t="s">
        <v>3324</v>
      </c>
    </row>
    <row r="2153" spans="1:13" ht="84">
      <c r="A2153" s="448">
        <v>2152</v>
      </c>
      <c r="B2153" s="448" t="s">
        <v>5577</v>
      </c>
      <c r="C2153" s="448" t="s">
        <v>1724</v>
      </c>
      <c r="D2153" s="448" t="s">
        <v>5495</v>
      </c>
      <c r="E2153" s="472">
        <v>113</v>
      </c>
      <c r="F2153" s="448" t="s">
        <v>860</v>
      </c>
      <c r="G2153" s="448" t="s">
        <v>3578</v>
      </c>
      <c r="H2153" s="449">
        <v>280.24</v>
      </c>
      <c r="I2153" s="448" t="s">
        <v>107</v>
      </c>
      <c r="J2153" s="448" t="s">
        <v>48</v>
      </c>
      <c r="K2153" s="451" t="s">
        <v>5241</v>
      </c>
      <c r="L2153" s="448" t="s">
        <v>143</v>
      </c>
      <c r="M2153" s="448" t="s">
        <v>3324</v>
      </c>
    </row>
    <row r="2154" spans="1:13" ht="84">
      <c r="A2154" s="448">
        <v>2153</v>
      </c>
      <c r="B2154" s="448" t="s">
        <v>5578</v>
      </c>
      <c r="C2154" s="448" t="s">
        <v>1724</v>
      </c>
      <c r="D2154" s="448" t="s">
        <v>5495</v>
      </c>
      <c r="E2154" s="472">
        <v>113</v>
      </c>
      <c r="F2154" s="448" t="s">
        <v>860</v>
      </c>
      <c r="G2154" s="448" t="s">
        <v>3578</v>
      </c>
      <c r="H2154" s="449">
        <v>280.24</v>
      </c>
      <c r="I2154" s="448" t="s">
        <v>107</v>
      </c>
      <c r="J2154" s="448" t="s">
        <v>48</v>
      </c>
      <c r="K2154" s="451" t="s">
        <v>5241</v>
      </c>
      <c r="L2154" s="448" t="s">
        <v>143</v>
      </c>
      <c r="M2154" s="448" t="s">
        <v>3324</v>
      </c>
    </row>
    <row r="2155" spans="1:13" ht="84">
      <c r="A2155" s="448">
        <v>2154</v>
      </c>
      <c r="B2155" s="448" t="s">
        <v>5579</v>
      </c>
      <c r="C2155" s="448" t="s">
        <v>1724</v>
      </c>
      <c r="D2155" s="448" t="s">
        <v>5495</v>
      </c>
      <c r="E2155" s="472">
        <v>113</v>
      </c>
      <c r="F2155" s="448" t="s">
        <v>860</v>
      </c>
      <c r="G2155" s="448" t="s">
        <v>3578</v>
      </c>
      <c r="H2155" s="449">
        <v>280.24</v>
      </c>
      <c r="I2155" s="448" t="s">
        <v>107</v>
      </c>
      <c r="J2155" s="448" t="s">
        <v>48</v>
      </c>
      <c r="K2155" s="451" t="s">
        <v>5241</v>
      </c>
      <c r="L2155" s="448" t="s">
        <v>143</v>
      </c>
      <c r="M2155" s="448" t="s">
        <v>3324</v>
      </c>
    </row>
    <row r="2156" spans="1:13" ht="84">
      <c r="A2156" s="448">
        <v>2155</v>
      </c>
      <c r="B2156" s="448" t="s">
        <v>5580</v>
      </c>
      <c r="C2156" s="448" t="s">
        <v>1724</v>
      </c>
      <c r="D2156" s="448" t="s">
        <v>5495</v>
      </c>
      <c r="E2156" s="472">
        <v>113</v>
      </c>
      <c r="F2156" s="448" t="s">
        <v>860</v>
      </c>
      <c r="G2156" s="448" t="s">
        <v>3578</v>
      </c>
      <c r="H2156" s="449">
        <v>280.24</v>
      </c>
      <c r="I2156" s="448" t="s">
        <v>107</v>
      </c>
      <c r="J2156" s="448" t="s">
        <v>48</v>
      </c>
      <c r="K2156" s="451" t="s">
        <v>5241</v>
      </c>
      <c r="L2156" s="448" t="s">
        <v>143</v>
      </c>
      <c r="M2156" s="448" t="s">
        <v>3324</v>
      </c>
    </row>
    <row r="2157" spans="1:13" ht="84">
      <c r="A2157" s="448">
        <v>2156</v>
      </c>
      <c r="B2157" s="448" t="s">
        <v>5581</v>
      </c>
      <c r="C2157" s="448" t="s">
        <v>1724</v>
      </c>
      <c r="D2157" s="448" t="s">
        <v>5495</v>
      </c>
      <c r="E2157" s="472">
        <v>113</v>
      </c>
      <c r="F2157" s="448" t="s">
        <v>860</v>
      </c>
      <c r="G2157" s="448" t="s">
        <v>3578</v>
      </c>
      <c r="H2157" s="449">
        <v>280.24</v>
      </c>
      <c r="I2157" s="448" t="s">
        <v>107</v>
      </c>
      <c r="J2157" s="448" t="s">
        <v>48</v>
      </c>
      <c r="K2157" s="451" t="s">
        <v>5241</v>
      </c>
      <c r="L2157" s="448" t="s">
        <v>143</v>
      </c>
      <c r="M2157" s="448" t="s">
        <v>3324</v>
      </c>
    </row>
    <row r="2158" spans="1:13" ht="84">
      <c r="A2158" s="448">
        <v>2157</v>
      </c>
      <c r="B2158" s="448" t="s">
        <v>5582</v>
      </c>
      <c r="C2158" s="448" t="s">
        <v>1724</v>
      </c>
      <c r="D2158" s="448" t="s">
        <v>5495</v>
      </c>
      <c r="E2158" s="472">
        <v>113</v>
      </c>
      <c r="F2158" s="448" t="s">
        <v>860</v>
      </c>
      <c r="G2158" s="448" t="s">
        <v>3578</v>
      </c>
      <c r="H2158" s="449">
        <v>280.24</v>
      </c>
      <c r="I2158" s="448" t="s">
        <v>107</v>
      </c>
      <c r="J2158" s="448" t="s">
        <v>48</v>
      </c>
      <c r="K2158" s="451" t="s">
        <v>5241</v>
      </c>
      <c r="L2158" s="448" t="s">
        <v>143</v>
      </c>
      <c r="M2158" s="448" t="s">
        <v>3324</v>
      </c>
    </row>
    <row r="2159" spans="1:13" ht="84">
      <c r="A2159" s="448">
        <v>2158</v>
      </c>
      <c r="B2159" s="448" t="s">
        <v>5583</v>
      </c>
      <c r="C2159" s="448" t="s">
        <v>1724</v>
      </c>
      <c r="D2159" s="448" t="s">
        <v>5495</v>
      </c>
      <c r="E2159" s="472">
        <v>113</v>
      </c>
      <c r="F2159" s="448" t="s">
        <v>860</v>
      </c>
      <c r="G2159" s="448" t="s">
        <v>3578</v>
      </c>
      <c r="H2159" s="449">
        <v>280.24</v>
      </c>
      <c r="I2159" s="448" t="s">
        <v>107</v>
      </c>
      <c r="J2159" s="448" t="s">
        <v>48</v>
      </c>
      <c r="K2159" s="451" t="s">
        <v>5241</v>
      </c>
      <c r="L2159" s="448" t="s">
        <v>143</v>
      </c>
      <c r="M2159" s="448" t="s">
        <v>3324</v>
      </c>
    </row>
    <row r="2160" spans="1:13" ht="84">
      <c r="A2160" s="448">
        <v>2159</v>
      </c>
      <c r="B2160" s="448" t="s">
        <v>5584</v>
      </c>
      <c r="C2160" s="448" t="s">
        <v>1724</v>
      </c>
      <c r="D2160" s="448" t="s">
        <v>5495</v>
      </c>
      <c r="E2160" s="472">
        <v>75</v>
      </c>
      <c r="F2160" s="448" t="s">
        <v>860</v>
      </c>
      <c r="G2160" s="448" t="s">
        <v>3578</v>
      </c>
      <c r="H2160" s="449">
        <v>186</v>
      </c>
      <c r="I2160" s="448" t="s">
        <v>107</v>
      </c>
      <c r="J2160" s="448" t="s">
        <v>48</v>
      </c>
      <c r="K2160" s="451" t="s">
        <v>5241</v>
      </c>
      <c r="L2160" s="448" t="s">
        <v>143</v>
      </c>
      <c r="M2160" s="448" t="s">
        <v>3324</v>
      </c>
    </row>
    <row r="2161" spans="1:13" ht="84">
      <c r="A2161" s="448">
        <v>2160</v>
      </c>
      <c r="B2161" s="448" t="s">
        <v>5585</v>
      </c>
      <c r="C2161" s="448" t="s">
        <v>1724</v>
      </c>
      <c r="D2161" s="448" t="s">
        <v>5495</v>
      </c>
      <c r="E2161" s="472">
        <v>75</v>
      </c>
      <c r="F2161" s="448" t="s">
        <v>860</v>
      </c>
      <c r="G2161" s="448" t="s">
        <v>3578</v>
      </c>
      <c r="H2161" s="449">
        <v>186</v>
      </c>
      <c r="I2161" s="448" t="s">
        <v>107</v>
      </c>
      <c r="J2161" s="448" t="s">
        <v>48</v>
      </c>
      <c r="K2161" s="451" t="s">
        <v>5241</v>
      </c>
      <c r="L2161" s="448" t="s">
        <v>143</v>
      </c>
      <c r="M2161" s="448" t="s">
        <v>3324</v>
      </c>
    </row>
    <row r="2162" spans="1:13" ht="84">
      <c r="A2162" s="448">
        <v>2161</v>
      </c>
      <c r="B2162" s="448" t="s">
        <v>5586</v>
      </c>
      <c r="C2162" s="448" t="s">
        <v>1724</v>
      </c>
      <c r="D2162" s="448" t="s">
        <v>5495</v>
      </c>
      <c r="E2162" s="472">
        <v>75</v>
      </c>
      <c r="F2162" s="448" t="s">
        <v>860</v>
      </c>
      <c r="G2162" s="448" t="s">
        <v>3578</v>
      </c>
      <c r="H2162" s="449">
        <v>186</v>
      </c>
      <c r="I2162" s="448" t="s">
        <v>107</v>
      </c>
      <c r="J2162" s="448" t="s">
        <v>48</v>
      </c>
      <c r="K2162" s="451" t="s">
        <v>5241</v>
      </c>
      <c r="L2162" s="448" t="s">
        <v>143</v>
      </c>
      <c r="M2162" s="448" t="s">
        <v>3324</v>
      </c>
    </row>
    <row r="2163" spans="1:13" ht="84">
      <c r="A2163" s="448">
        <v>2162</v>
      </c>
      <c r="B2163" s="448" t="s">
        <v>5587</v>
      </c>
      <c r="C2163" s="448" t="s">
        <v>1724</v>
      </c>
      <c r="D2163" s="448" t="s">
        <v>5495</v>
      </c>
      <c r="E2163" s="448">
        <v>75</v>
      </c>
      <c r="F2163" s="448" t="s">
        <v>860</v>
      </c>
      <c r="G2163" s="448" t="s">
        <v>3578</v>
      </c>
      <c r="H2163" s="449">
        <v>186</v>
      </c>
      <c r="I2163" s="448" t="s">
        <v>107</v>
      </c>
      <c r="J2163" s="448" t="s">
        <v>48</v>
      </c>
      <c r="K2163" s="451" t="s">
        <v>5241</v>
      </c>
      <c r="L2163" s="448" t="s">
        <v>143</v>
      </c>
      <c r="M2163" s="448" t="s">
        <v>3324</v>
      </c>
    </row>
    <row r="2164" spans="1:13" ht="84">
      <c r="A2164" s="448">
        <v>2163</v>
      </c>
      <c r="B2164" s="448" t="s">
        <v>5588</v>
      </c>
      <c r="C2164" s="448" t="s">
        <v>1724</v>
      </c>
      <c r="D2164" s="448" t="s">
        <v>5495</v>
      </c>
      <c r="E2164" s="448">
        <v>75</v>
      </c>
      <c r="F2164" s="448" t="s">
        <v>860</v>
      </c>
      <c r="G2164" s="448" t="s">
        <v>3578</v>
      </c>
      <c r="H2164" s="449">
        <v>186</v>
      </c>
      <c r="I2164" s="448" t="s">
        <v>107</v>
      </c>
      <c r="J2164" s="448" t="s">
        <v>48</v>
      </c>
      <c r="K2164" s="451" t="s">
        <v>5241</v>
      </c>
      <c r="L2164" s="448" t="s">
        <v>143</v>
      </c>
      <c r="M2164" s="448" t="s">
        <v>3324</v>
      </c>
    </row>
    <row r="2165" spans="1:13" ht="84">
      <c r="A2165" s="448">
        <v>2164</v>
      </c>
      <c r="B2165" s="448" t="s">
        <v>5589</v>
      </c>
      <c r="C2165" s="448" t="s">
        <v>1724</v>
      </c>
      <c r="D2165" s="448" t="s">
        <v>5495</v>
      </c>
      <c r="E2165" s="448">
        <v>75</v>
      </c>
      <c r="F2165" s="448" t="s">
        <v>860</v>
      </c>
      <c r="G2165" s="448" t="s">
        <v>3578</v>
      </c>
      <c r="H2165" s="449">
        <v>186</v>
      </c>
      <c r="I2165" s="448" t="s">
        <v>107</v>
      </c>
      <c r="J2165" s="448" t="s">
        <v>48</v>
      </c>
      <c r="K2165" s="451" t="s">
        <v>5241</v>
      </c>
      <c r="L2165" s="448" t="s">
        <v>143</v>
      </c>
      <c r="M2165" s="448" t="s">
        <v>3324</v>
      </c>
    </row>
    <row r="2166" spans="1:13" ht="84">
      <c r="A2166" s="448">
        <v>2165</v>
      </c>
      <c r="B2166" s="448" t="s">
        <v>5590</v>
      </c>
      <c r="C2166" s="448" t="s">
        <v>1724</v>
      </c>
      <c r="D2166" s="448" t="s">
        <v>5495</v>
      </c>
      <c r="E2166" s="448">
        <v>75</v>
      </c>
      <c r="F2166" s="448" t="s">
        <v>860</v>
      </c>
      <c r="G2166" s="448" t="s">
        <v>3578</v>
      </c>
      <c r="H2166" s="449">
        <v>186</v>
      </c>
      <c r="I2166" s="448" t="s">
        <v>107</v>
      </c>
      <c r="J2166" s="448" t="s">
        <v>48</v>
      </c>
      <c r="K2166" s="451" t="s">
        <v>5241</v>
      </c>
      <c r="L2166" s="448" t="s">
        <v>143</v>
      </c>
      <c r="M2166" s="448" t="s">
        <v>3324</v>
      </c>
    </row>
    <row r="2167" spans="1:13" ht="84">
      <c r="A2167" s="448">
        <v>2166</v>
      </c>
      <c r="B2167" s="448" t="s">
        <v>5591</v>
      </c>
      <c r="C2167" s="448" t="s">
        <v>1724</v>
      </c>
      <c r="D2167" s="448" t="s">
        <v>5495</v>
      </c>
      <c r="E2167" s="448">
        <v>75</v>
      </c>
      <c r="F2167" s="448" t="s">
        <v>860</v>
      </c>
      <c r="G2167" s="448" t="s">
        <v>3578</v>
      </c>
      <c r="H2167" s="449">
        <v>186</v>
      </c>
      <c r="I2167" s="448" t="s">
        <v>107</v>
      </c>
      <c r="J2167" s="448" t="s">
        <v>48</v>
      </c>
      <c r="K2167" s="451" t="s">
        <v>5241</v>
      </c>
      <c r="L2167" s="448" t="s">
        <v>143</v>
      </c>
      <c r="M2167" s="448" t="s">
        <v>3324</v>
      </c>
    </row>
    <row r="2168" spans="1:13" ht="84">
      <c r="A2168" s="448">
        <v>2167</v>
      </c>
      <c r="B2168" s="448" t="s">
        <v>5592</v>
      </c>
      <c r="C2168" s="448" t="s">
        <v>1724</v>
      </c>
      <c r="D2168" s="448" t="s">
        <v>5495</v>
      </c>
      <c r="E2168" s="448">
        <v>113</v>
      </c>
      <c r="F2168" s="448" t="s">
        <v>860</v>
      </c>
      <c r="G2168" s="448" t="s">
        <v>3578</v>
      </c>
      <c r="H2168" s="449">
        <v>280.24</v>
      </c>
      <c r="I2168" s="448" t="s">
        <v>107</v>
      </c>
      <c r="J2168" s="448" t="s">
        <v>48</v>
      </c>
      <c r="K2168" s="451" t="s">
        <v>5241</v>
      </c>
      <c r="L2168" s="448" t="s">
        <v>143</v>
      </c>
      <c r="M2168" s="448" t="s">
        <v>3324</v>
      </c>
    </row>
    <row r="2169" spans="1:13" ht="84">
      <c r="A2169" s="448">
        <v>2168</v>
      </c>
      <c r="B2169" s="448" t="s">
        <v>5593</v>
      </c>
      <c r="C2169" s="448" t="s">
        <v>1724</v>
      </c>
      <c r="D2169" s="448" t="s">
        <v>5495</v>
      </c>
      <c r="E2169" s="448">
        <v>113</v>
      </c>
      <c r="F2169" s="448" t="s">
        <v>860</v>
      </c>
      <c r="G2169" s="448" t="s">
        <v>3578</v>
      </c>
      <c r="H2169" s="449">
        <v>280.24</v>
      </c>
      <c r="I2169" s="448" t="s">
        <v>107</v>
      </c>
      <c r="J2169" s="448" t="s">
        <v>48</v>
      </c>
      <c r="K2169" s="451" t="s">
        <v>5241</v>
      </c>
      <c r="L2169" s="448" t="s">
        <v>143</v>
      </c>
      <c r="M2169" s="448" t="s">
        <v>3324</v>
      </c>
    </row>
    <row r="2170" spans="1:13" ht="84">
      <c r="A2170" s="448">
        <v>2169</v>
      </c>
      <c r="B2170" s="448" t="s">
        <v>5594</v>
      </c>
      <c r="C2170" s="448" t="s">
        <v>1724</v>
      </c>
      <c r="D2170" s="448" t="s">
        <v>5495</v>
      </c>
      <c r="E2170" s="448">
        <v>113</v>
      </c>
      <c r="F2170" s="448" t="s">
        <v>860</v>
      </c>
      <c r="G2170" s="448" t="s">
        <v>3578</v>
      </c>
      <c r="H2170" s="449">
        <v>280.24</v>
      </c>
      <c r="I2170" s="448" t="s">
        <v>107</v>
      </c>
      <c r="J2170" s="448" t="s">
        <v>48</v>
      </c>
      <c r="K2170" s="451" t="s">
        <v>5241</v>
      </c>
      <c r="L2170" s="448" t="s">
        <v>143</v>
      </c>
      <c r="M2170" s="448" t="s">
        <v>3324</v>
      </c>
    </row>
    <row r="2171" spans="1:13" ht="84">
      <c r="A2171" s="448">
        <v>2170</v>
      </c>
      <c r="B2171" s="448" t="s">
        <v>5595</v>
      </c>
      <c r="C2171" s="448" t="s">
        <v>1724</v>
      </c>
      <c r="D2171" s="448" t="s">
        <v>5495</v>
      </c>
      <c r="E2171" s="448">
        <v>113</v>
      </c>
      <c r="F2171" s="448" t="s">
        <v>860</v>
      </c>
      <c r="G2171" s="448" t="s">
        <v>3578</v>
      </c>
      <c r="H2171" s="449">
        <v>319.79000000000002</v>
      </c>
      <c r="I2171" s="448" t="s">
        <v>107</v>
      </c>
      <c r="J2171" s="448" t="s">
        <v>48</v>
      </c>
      <c r="K2171" s="451" t="s">
        <v>5241</v>
      </c>
      <c r="L2171" s="448" t="s">
        <v>143</v>
      </c>
      <c r="M2171" s="448" t="s">
        <v>3324</v>
      </c>
    </row>
    <row r="2172" spans="1:13" ht="84">
      <c r="A2172" s="448">
        <v>2171</v>
      </c>
      <c r="B2172" s="448" t="s">
        <v>5596</v>
      </c>
      <c r="C2172" s="448" t="s">
        <v>1724</v>
      </c>
      <c r="D2172" s="448" t="s">
        <v>5495</v>
      </c>
      <c r="E2172" s="448">
        <v>113</v>
      </c>
      <c r="F2172" s="448" t="s">
        <v>860</v>
      </c>
      <c r="G2172" s="448" t="s">
        <v>3578</v>
      </c>
      <c r="H2172" s="449">
        <v>319.79000000000002</v>
      </c>
      <c r="I2172" s="448" t="s">
        <v>107</v>
      </c>
      <c r="J2172" s="448" t="s">
        <v>48</v>
      </c>
      <c r="K2172" s="451" t="s">
        <v>5241</v>
      </c>
      <c r="L2172" s="448" t="s">
        <v>143</v>
      </c>
      <c r="M2172" s="448" t="s">
        <v>3324</v>
      </c>
    </row>
    <row r="2173" spans="1:13" ht="84">
      <c r="A2173" s="448">
        <v>2172</v>
      </c>
      <c r="B2173" s="448" t="s">
        <v>5597</v>
      </c>
      <c r="C2173" s="448" t="s">
        <v>1724</v>
      </c>
      <c r="D2173" s="448" t="s">
        <v>5495</v>
      </c>
      <c r="E2173" s="448">
        <v>75</v>
      </c>
      <c r="F2173" s="448" t="s">
        <v>860</v>
      </c>
      <c r="G2173" s="448" t="s">
        <v>3578</v>
      </c>
      <c r="H2173" s="449">
        <v>212.25</v>
      </c>
      <c r="I2173" s="448" t="s">
        <v>107</v>
      </c>
      <c r="J2173" s="448" t="s">
        <v>48</v>
      </c>
      <c r="K2173" s="451" t="s">
        <v>5241</v>
      </c>
      <c r="L2173" s="448" t="s">
        <v>143</v>
      </c>
      <c r="M2173" s="448" t="s">
        <v>3324</v>
      </c>
    </row>
    <row r="2174" spans="1:13" ht="84">
      <c r="A2174" s="448">
        <v>2173</v>
      </c>
      <c r="B2174" s="448" t="s">
        <v>5598</v>
      </c>
      <c r="C2174" s="448" t="s">
        <v>1724</v>
      </c>
      <c r="D2174" s="448" t="s">
        <v>5495</v>
      </c>
      <c r="E2174" s="448">
        <v>75</v>
      </c>
      <c r="F2174" s="448" t="s">
        <v>860</v>
      </c>
      <c r="G2174" s="448" t="s">
        <v>3578</v>
      </c>
      <c r="H2174" s="449">
        <v>212.25</v>
      </c>
      <c r="I2174" s="448" t="s">
        <v>107</v>
      </c>
      <c r="J2174" s="448" t="s">
        <v>48</v>
      </c>
      <c r="K2174" s="451" t="s">
        <v>5241</v>
      </c>
      <c r="L2174" s="448" t="s">
        <v>143</v>
      </c>
      <c r="M2174" s="448" t="s">
        <v>3324</v>
      </c>
    </row>
    <row r="2175" spans="1:13" ht="84">
      <c r="A2175" s="448">
        <v>2174</v>
      </c>
      <c r="B2175" s="448" t="s">
        <v>5599</v>
      </c>
      <c r="C2175" s="448" t="s">
        <v>1724</v>
      </c>
      <c r="D2175" s="448" t="s">
        <v>5495</v>
      </c>
      <c r="E2175" s="448">
        <v>75</v>
      </c>
      <c r="F2175" s="448" t="s">
        <v>860</v>
      </c>
      <c r="G2175" s="448" t="s">
        <v>3578</v>
      </c>
      <c r="H2175" s="449">
        <v>212.25</v>
      </c>
      <c r="I2175" s="448" t="s">
        <v>107</v>
      </c>
      <c r="J2175" s="448" t="s">
        <v>48</v>
      </c>
      <c r="K2175" s="451" t="s">
        <v>5241</v>
      </c>
      <c r="L2175" s="448" t="s">
        <v>143</v>
      </c>
      <c r="M2175" s="448" t="s">
        <v>3324</v>
      </c>
    </row>
    <row r="2176" spans="1:13" ht="84">
      <c r="A2176" s="448">
        <v>2175</v>
      </c>
      <c r="B2176" s="448" t="s">
        <v>5600</v>
      </c>
      <c r="C2176" s="448" t="s">
        <v>1724</v>
      </c>
      <c r="D2176" s="448" t="s">
        <v>5495</v>
      </c>
      <c r="E2176" s="448">
        <v>75</v>
      </c>
      <c r="F2176" s="448" t="s">
        <v>860</v>
      </c>
      <c r="G2176" s="448" t="s">
        <v>3578</v>
      </c>
      <c r="H2176" s="449">
        <v>186</v>
      </c>
      <c r="I2176" s="448" t="s">
        <v>107</v>
      </c>
      <c r="J2176" s="448" t="s">
        <v>48</v>
      </c>
      <c r="K2176" s="451" t="s">
        <v>5241</v>
      </c>
      <c r="L2176" s="448" t="s">
        <v>143</v>
      </c>
      <c r="M2176" s="448" t="s">
        <v>3324</v>
      </c>
    </row>
    <row r="2177" spans="1:13" ht="84">
      <c r="A2177" s="448">
        <v>2176</v>
      </c>
      <c r="B2177" s="448" t="s">
        <v>5601</v>
      </c>
      <c r="C2177" s="448" t="s">
        <v>1724</v>
      </c>
      <c r="D2177" s="448" t="s">
        <v>5495</v>
      </c>
      <c r="E2177" s="448">
        <v>75</v>
      </c>
      <c r="F2177" s="448" t="s">
        <v>860</v>
      </c>
      <c r="G2177" s="448" t="s">
        <v>3578</v>
      </c>
      <c r="H2177" s="449">
        <v>186</v>
      </c>
      <c r="I2177" s="448" t="s">
        <v>107</v>
      </c>
      <c r="J2177" s="448" t="s">
        <v>48</v>
      </c>
      <c r="K2177" s="451" t="s">
        <v>5241</v>
      </c>
      <c r="L2177" s="448" t="s">
        <v>143</v>
      </c>
      <c r="M2177" s="448" t="s">
        <v>3324</v>
      </c>
    </row>
    <row r="2178" spans="1:13" ht="84">
      <c r="A2178" s="448">
        <v>2177</v>
      </c>
      <c r="B2178" s="448" t="s">
        <v>5602</v>
      </c>
      <c r="C2178" s="448" t="s">
        <v>1724</v>
      </c>
      <c r="D2178" s="448" t="s">
        <v>5495</v>
      </c>
      <c r="E2178" s="448">
        <v>75</v>
      </c>
      <c r="F2178" s="448" t="s">
        <v>860</v>
      </c>
      <c r="G2178" s="448" t="s">
        <v>3578</v>
      </c>
      <c r="H2178" s="449">
        <v>212.25</v>
      </c>
      <c r="I2178" s="448" t="s">
        <v>107</v>
      </c>
      <c r="J2178" s="448" t="s">
        <v>48</v>
      </c>
      <c r="K2178" s="451" t="s">
        <v>5241</v>
      </c>
      <c r="L2178" s="448" t="s">
        <v>143</v>
      </c>
      <c r="M2178" s="448" t="s">
        <v>3324</v>
      </c>
    </row>
    <row r="2179" spans="1:13" ht="84">
      <c r="A2179" s="448">
        <v>2178</v>
      </c>
      <c r="B2179" s="448" t="s">
        <v>5603</v>
      </c>
      <c r="C2179" s="448" t="s">
        <v>1724</v>
      </c>
      <c r="D2179" s="448" t="s">
        <v>5495</v>
      </c>
      <c r="E2179" s="448">
        <v>75</v>
      </c>
      <c r="F2179" s="448" t="s">
        <v>860</v>
      </c>
      <c r="G2179" s="448" t="s">
        <v>3578</v>
      </c>
      <c r="H2179" s="449">
        <v>212.25</v>
      </c>
      <c r="I2179" s="448" t="s">
        <v>107</v>
      </c>
      <c r="J2179" s="448" t="s">
        <v>48</v>
      </c>
      <c r="K2179" s="451" t="s">
        <v>5241</v>
      </c>
      <c r="L2179" s="448" t="s">
        <v>143</v>
      </c>
      <c r="M2179" s="448" t="s">
        <v>3324</v>
      </c>
    </row>
    <row r="2180" spans="1:13" ht="84">
      <c r="A2180" s="448">
        <v>2179</v>
      </c>
      <c r="B2180" s="448" t="s">
        <v>5604</v>
      </c>
      <c r="C2180" s="448" t="s">
        <v>1724</v>
      </c>
      <c r="D2180" s="448" t="s">
        <v>5495</v>
      </c>
      <c r="E2180" s="448">
        <v>75</v>
      </c>
      <c r="F2180" s="448" t="s">
        <v>860</v>
      </c>
      <c r="G2180" s="448" t="s">
        <v>3578</v>
      </c>
      <c r="H2180" s="449">
        <v>212.25</v>
      </c>
      <c r="I2180" s="448" t="s">
        <v>107</v>
      </c>
      <c r="J2180" s="448" t="s">
        <v>48</v>
      </c>
      <c r="K2180" s="451" t="s">
        <v>5241</v>
      </c>
      <c r="L2180" s="448" t="s">
        <v>143</v>
      </c>
      <c r="M2180" s="448" t="s">
        <v>3324</v>
      </c>
    </row>
    <row r="2181" spans="1:13" ht="84">
      <c r="A2181" s="448">
        <v>2180</v>
      </c>
      <c r="B2181" s="448" t="s">
        <v>5605</v>
      </c>
      <c r="C2181" s="448" t="s">
        <v>1724</v>
      </c>
      <c r="D2181" s="448" t="s">
        <v>5495</v>
      </c>
      <c r="E2181" s="448">
        <v>75</v>
      </c>
      <c r="F2181" s="448" t="s">
        <v>860</v>
      </c>
      <c r="G2181" s="448" t="s">
        <v>3578</v>
      </c>
      <c r="H2181" s="449">
        <v>186</v>
      </c>
      <c r="I2181" s="448" t="s">
        <v>107</v>
      </c>
      <c r="J2181" s="448" t="s">
        <v>48</v>
      </c>
      <c r="K2181" s="451" t="s">
        <v>5241</v>
      </c>
      <c r="L2181" s="448" t="s">
        <v>143</v>
      </c>
      <c r="M2181" s="448" t="s">
        <v>3324</v>
      </c>
    </row>
    <row r="2182" spans="1:13" ht="84">
      <c r="A2182" s="448">
        <v>2181</v>
      </c>
      <c r="B2182" s="448" t="s">
        <v>5606</v>
      </c>
      <c r="C2182" s="448" t="s">
        <v>1724</v>
      </c>
      <c r="D2182" s="448" t="s">
        <v>5495</v>
      </c>
      <c r="E2182" s="448">
        <v>113</v>
      </c>
      <c r="F2182" s="448" t="s">
        <v>860</v>
      </c>
      <c r="G2182" s="448" t="s">
        <v>3578</v>
      </c>
      <c r="H2182" s="449">
        <v>319.79000000000002</v>
      </c>
      <c r="I2182" s="448" t="s">
        <v>107</v>
      </c>
      <c r="J2182" s="448" t="s">
        <v>48</v>
      </c>
      <c r="K2182" s="451" t="s">
        <v>5241</v>
      </c>
      <c r="L2182" s="448" t="s">
        <v>143</v>
      </c>
      <c r="M2182" s="448" t="s">
        <v>3324</v>
      </c>
    </row>
    <row r="2183" spans="1:13" ht="84">
      <c r="A2183" s="448">
        <v>2182</v>
      </c>
      <c r="B2183" s="448" t="s">
        <v>5607</v>
      </c>
      <c r="C2183" s="448" t="s">
        <v>1724</v>
      </c>
      <c r="D2183" s="448" t="s">
        <v>5495</v>
      </c>
      <c r="E2183" s="448">
        <v>75</v>
      </c>
      <c r="F2183" s="448" t="s">
        <v>860</v>
      </c>
      <c r="G2183" s="448" t="s">
        <v>3578</v>
      </c>
      <c r="H2183" s="449">
        <v>212.25</v>
      </c>
      <c r="I2183" s="448" t="s">
        <v>107</v>
      </c>
      <c r="J2183" s="448" t="s">
        <v>48</v>
      </c>
      <c r="K2183" s="451" t="s">
        <v>5241</v>
      </c>
      <c r="L2183" s="448" t="s">
        <v>143</v>
      </c>
      <c r="M2183" s="448" t="s">
        <v>3324</v>
      </c>
    </row>
    <row r="2184" spans="1:13" ht="84">
      <c r="A2184" s="448">
        <v>2183</v>
      </c>
      <c r="B2184" s="448" t="s">
        <v>5608</v>
      </c>
      <c r="C2184" s="448" t="s">
        <v>1724</v>
      </c>
      <c r="D2184" s="448" t="s">
        <v>5495</v>
      </c>
      <c r="E2184" s="448">
        <v>75</v>
      </c>
      <c r="F2184" s="448" t="s">
        <v>860</v>
      </c>
      <c r="G2184" s="448" t="s">
        <v>3578</v>
      </c>
      <c r="H2184" s="449">
        <v>212.25</v>
      </c>
      <c r="I2184" s="448" t="s">
        <v>107</v>
      </c>
      <c r="J2184" s="448" t="s">
        <v>48</v>
      </c>
      <c r="K2184" s="451" t="s">
        <v>5241</v>
      </c>
      <c r="L2184" s="448" t="s">
        <v>143</v>
      </c>
      <c r="M2184" s="448" t="s">
        <v>3324</v>
      </c>
    </row>
    <row r="2185" spans="1:13" ht="84">
      <c r="A2185" s="448">
        <v>2184</v>
      </c>
      <c r="B2185" s="448" t="s">
        <v>5609</v>
      </c>
      <c r="C2185" s="448" t="s">
        <v>1724</v>
      </c>
      <c r="D2185" s="448" t="s">
        <v>5495</v>
      </c>
      <c r="E2185" s="448">
        <v>113</v>
      </c>
      <c r="F2185" s="448" t="s">
        <v>860</v>
      </c>
      <c r="G2185" s="448" t="s">
        <v>3578</v>
      </c>
      <c r="H2185" s="449">
        <v>280.24</v>
      </c>
      <c r="I2185" s="448" t="s">
        <v>107</v>
      </c>
      <c r="J2185" s="448" t="s">
        <v>48</v>
      </c>
      <c r="K2185" s="451" t="s">
        <v>5241</v>
      </c>
      <c r="L2185" s="448" t="s">
        <v>143</v>
      </c>
      <c r="M2185" s="448" t="s">
        <v>3324</v>
      </c>
    </row>
    <row r="2186" spans="1:13" ht="84">
      <c r="A2186" s="448">
        <v>2185</v>
      </c>
      <c r="B2186" s="448" t="s">
        <v>5610</v>
      </c>
      <c r="C2186" s="448" t="s">
        <v>1724</v>
      </c>
      <c r="D2186" s="448" t="s">
        <v>5495</v>
      </c>
      <c r="E2186" s="448">
        <v>75</v>
      </c>
      <c r="F2186" s="448" t="s">
        <v>860</v>
      </c>
      <c r="G2186" s="448" t="s">
        <v>3578</v>
      </c>
      <c r="H2186" s="449">
        <v>186</v>
      </c>
      <c r="I2186" s="448" t="s">
        <v>107</v>
      </c>
      <c r="J2186" s="448" t="s">
        <v>48</v>
      </c>
      <c r="K2186" s="451" t="s">
        <v>5241</v>
      </c>
      <c r="L2186" s="448" t="s">
        <v>143</v>
      </c>
      <c r="M2186" s="448" t="s">
        <v>3324</v>
      </c>
    </row>
    <row r="2187" spans="1:13" ht="84">
      <c r="A2187" s="448">
        <v>2186</v>
      </c>
      <c r="B2187" s="448" t="s">
        <v>5611</v>
      </c>
      <c r="C2187" s="448" t="s">
        <v>1724</v>
      </c>
      <c r="D2187" s="448" t="s">
        <v>5495</v>
      </c>
      <c r="E2187" s="448">
        <v>75</v>
      </c>
      <c r="F2187" s="448" t="s">
        <v>860</v>
      </c>
      <c r="G2187" s="448" t="s">
        <v>3578</v>
      </c>
      <c r="H2187" s="449">
        <v>186</v>
      </c>
      <c r="I2187" s="448" t="s">
        <v>107</v>
      </c>
      <c r="J2187" s="448" t="s">
        <v>48</v>
      </c>
      <c r="K2187" s="451" t="s">
        <v>5241</v>
      </c>
      <c r="L2187" s="448" t="s">
        <v>143</v>
      </c>
      <c r="M2187" s="448" t="s">
        <v>3324</v>
      </c>
    </row>
    <row r="2188" spans="1:13" ht="84">
      <c r="A2188" s="448">
        <v>2187</v>
      </c>
      <c r="B2188" s="448" t="s">
        <v>5612</v>
      </c>
      <c r="C2188" s="448" t="s">
        <v>1724</v>
      </c>
      <c r="D2188" s="448" t="s">
        <v>5495</v>
      </c>
      <c r="E2188" s="448">
        <v>75</v>
      </c>
      <c r="F2188" s="448" t="s">
        <v>860</v>
      </c>
      <c r="G2188" s="448" t="s">
        <v>3578</v>
      </c>
      <c r="H2188" s="449">
        <v>186</v>
      </c>
      <c r="I2188" s="448" t="s">
        <v>107</v>
      </c>
      <c r="J2188" s="448" t="s">
        <v>48</v>
      </c>
      <c r="K2188" s="451" t="s">
        <v>5241</v>
      </c>
      <c r="L2188" s="448" t="s">
        <v>143</v>
      </c>
      <c r="M2188" s="448" t="s">
        <v>3324</v>
      </c>
    </row>
    <row r="2189" spans="1:13" ht="84">
      <c r="A2189" s="448">
        <v>2188</v>
      </c>
      <c r="B2189" s="448" t="s">
        <v>5613</v>
      </c>
      <c r="C2189" s="448" t="s">
        <v>1724</v>
      </c>
      <c r="D2189" s="448" t="s">
        <v>5495</v>
      </c>
      <c r="E2189" s="448">
        <v>75</v>
      </c>
      <c r="F2189" s="448" t="s">
        <v>860</v>
      </c>
      <c r="G2189" s="448" t="s">
        <v>3578</v>
      </c>
      <c r="H2189" s="449">
        <v>186</v>
      </c>
      <c r="I2189" s="448" t="s">
        <v>107</v>
      </c>
      <c r="J2189" s="448" t="s">
        <v>48</v>
      </c>
      <c r="K2189" s="451" t="s">
        <v>5241</v>
      </c>
      <c r="L2189" s="448" t="s">
        <v>143</v>
      </c>
      <c r="M2189" s="448" t="s">
        <v>3324</v>
      </c>
    </row>
    <row r="2190" spans="1:13" ht="84">
      <c r="A2190" s="448">
        <v>2189</v>
      </c>
      <c r="B2190" s="448" t="s">
        <v>5614</v>
      </c>
      <c r="C2190" s="448" t="s">
        <v>1724</v>
      </c>
      <c r="D2190" s="448" t="s">
        <v>5495</v>
      </c>
      <c r="E2190" s="448">
        <v>113</v>
      </c>
      <c r="F2190" s="448" t="s">
        <v>860</v>
      </c>
      <c r="G2190" s="448" t="s">
        <v>3578</v>
      </c>
      <c r="H2190" s="449">
        <v>319.79000000000002</v>
      </c>
      <c r="I2190" s="448" t="s">
        <v>107</v>
      </c>
      <c r="J2190" s="448" t="s">
        <v>48</v>
      </c>
      <c r="K2190" s="451" t="s">
        <v>5241</v>
      </c>
      <c r="L2190" s="448" t="s">
        <v>143</v>
      </c>
      <c r="M2190" s="448" t="s">
        <v>3324</v>
      </c>
    </row>
    <row r="2191" spans="1:13" ht="84">
      <c r="A2191" s="448">
        <v>2190</v>
      </c>
      <c r="B2191" s="448" t="s">
        <v>5615</v>
      </c>
      <c r="C2191" s="448" t="s">
        <v>1724</v>
      </c>
      <c r="D2191" s="448" t="s">
        <v>5495</v>
      </c>
      <c r="E2191" s="448">
        <v>75</v>
      </c>
      <c r="F2191" s="448" t="s">
        <v>860</v>
      </c>
      <c r="G2191" s="448" t="s">
        <v>3578</v>
      </c>
      <c r="H2191" s="449">
        <v>212.25</v>
      </c>
      <c r="I2191" s="448" t="s">
        <v>107</v>
      </c>
      <c r="J2191" s="448" t="s">
        <v>48</v>
      </c>
      <c r="K2191" s="451" t="s">
        <v>5241</v>
      </c>
      <c r="L2191" s="448" t="s">
        <v>143</v>
      </c>
      <c r="M2191" s="448" t="s">
        <v>3324</v>
      </c>
    </row>
    <row r="2192" spans="1:13" ht="84">
      <c r="A2192" s="448">
        <v>2191</v>
      </c>
      <c r="B2192" s="448" t="s">
        <v>5616</v>
      </c>
      <c r="C2192" s="448" t="s">
        <v>1724</v>
      </c>
      <c r="D2192" s="448" t="s">
        <v>5495</v>
      </c>
      <c r="E2192" s="448">
        <v>75</v>
      </c>
      <c r="F2192" s="448" t="s">
        <v>860</v>
      </c>
      <c r="G2192" s="448" t="s">
        <v>3578</v>
      </c>
      <c r="H2192" s="449">
        <v>212.25</v>
      </c>
      <c r="I2192" s="448" t="s">
        <v>107</v>
      </c>
      <c r="J2192" s="448" t="s">
        <v>48</v>
      </c>
      <c r="K2192" s="451" t="s">
        <v>5241</v>
      </c>
      <c r="L2192" s="448" t="s">
        <v>143</v>
      </c>
      <c r="M2192" s="448" t="s">
        <v>3324</v>
      </c>
    </row>
    <row r="2193" spans="1:13" ht="84">
      <c r="A2193" s="448">
        <v>2192</v>
      </c>
      <c r="B2193" s="448" t="s">
        <v>5617</v>
      </c>
      <c r="C2193" s="448" t="s">
        <v>1724</v>
      </c>
      <c r="D2193" s="448" t="s">
        <v>5495</v>
      </c>
      <c r="E2193" s="448">
        <v>75</v>
      </c>
      <c r="F2193" s="448" t="s">
        <v>860</v>
      </c>
      <c r="G2193" s="448" t="s">
        <v>3578</v>
      </c>
      <c r="H2193" s="449">
        <v>186</v>
      </c>
      <c r="I2193" s="448" t="s">
        <v>107</v>
      </c>
      <c r="J2193" s="448" t="s">
        <v>48</v>
      </c>
      <c r="K2193" s="451" t="s">
        <v>5241</v>
      </c>
      <c r="L2193" s="448" t="s">
        <v>143</v>
      </c>
      <c r="M2193" s="448" t="s">
        <v>3324</v>
      </c>
    </row>
    <row r="2194" spans="1:13" ht="84">
      <c r="A2194" s="448">
        <v>2193</v>
      </c>
      <c r="B2194" s="448" t="s">
        <v>5618</v>
      </c>
      <c r="C2194" s="448" t="s">
        <v>1724</v>
      </c>
      <c r="D2194" s="448" t="s">
        <v>5495</v>
      </c>
      <c r="E2194" s="448">
        <v>75</v>
      </c>
      <c r="F2194" s="448" t="s">
        <v>860</v>
      </c>
      <c r="G2194" s="448" t="s">
        <v>3578</v>
      </c>
      <c r="H2194" s="449">
        <v>212.25</v>
      </c>
      <c r="I2194" s="448" t="s">
        <v>107</v>
      </c>
      <c r="J2194" s="448" t="s">
        <v>48</v>
      </c>
      <c r="K2194" s="451" t="s">
        <v>5241</v>
      </c>
      <c r="L2194" s="448" t="s">
        <v>143</v>
      </c>
      <c r="M2194" s="448" t="s">
        <v>3324</v>
      </c>
    </row>
    <row r="2195" spans="1:13" ht="84">
      <c r="A2195" s="448">
        <v>2194</v>
      </c>
      <c r="B2195" s="448" t="s">
        <v>5619</v>
      </c>
      <c r="C2195" s="448" t="s">
        <v>1724</v>
      </c>
      <c r="D2195" s="448" t="s">
        <v>5495</v>
      </c>
      <c r="E2195" s="448">
        <v>75</v>
      </c>
      <c r="F2195" s="448" t="s">
        <v>860</v>
      </c>
      <c r="G2195" s="448" t="s">
        <v>3578</v>
      </c>
      <c r="H2195" s="449">
        <v>186</v>
      </c>
      <c r="I2195" s="448" t="s">
        <v>107</v>
      </c>
      <c r="J2195" s="448" t="s">
        <v>48</v>
      </c>
      <c r="K2195" s="451" t="s">
        <v>5241</v>
      </c>
      <c r="L2195" s="448" t="s">
        <v>143</v>
      </c>
      <c r="M2195" s="448" t="s">
        <v>3324</v>
      </c>
    </row>
    <row r="2196" spans="1:13" ht="84">
      <c r="A2196" s="448">
        <v>2195</v>
      </c>
      <c r="B2196" s="448" t="s">
        <v>5620</v>
      </c>
      <c r="C2196" s="448" t="s">
        <v>1724</v>
      </c>
      <c r="D2196" s="448" t="s">
        <v>5495</v>
      </c>
      <c r="E2196" s="448">
        <v>75</v>
      </c>
      <c r="F2196" s="448" t="s">
        <v>860</v>
      </c>
      <c r="G2196" s="448" t="s">
        <v>3578</v>
      </c>
      <c r="H2196" s="449">
        <v>212.25</v>
      </c>
      <c r="I2196" s="448" t="s">
        <v>107</v>
      </c>
      <c r="J2196" s="448" t="s">
        <v>48</v>
      </c>
      <c r="K2196" s="451" t="s">
        <v>5241</v>
      </c>
      <c r="L2196" s="448" t="s">
        <v>143</v>
      </c>
      <c r="M2196" s="448" t="s">
        <v>3324</v>
      </c>
    </row>
    <row r="2197" spans="1:13" ht="84">
      <c r="A2197" s="448">
        <v>2196</v>
      </c>
      <c r="B2197" s="448" t="s">
        <v>5621</v>
      </c>
      <c r="C2197" s="448" t="s">
        <v>1724</v>
      </c>
      <c r="D2197" s="448" t="s">
        <v>5495</v>
      </c>
      <c r="E2197" s="448">
        <v>75</v>
      </c>
      <c r="F2197" s="448" t="s">
        <v>860</v>
      </c>
      <c r="G2197" s="448" t="s">
        <v>3578</v>
      </c>
      <c r="H2197" s="449">
        <v>186</v>
      </c>
      <c r="I2197" s="448" t="s">
        <v>107</v>
      </c>
      <c r="J2197" s="448" t="s">
        <v>48</v>
      </c>
      <c r="K2197" s="451" t="s">
        <v>5241</v>
      </c>
      <c r="L2197" s="448" t="s">
        <v>143</v>
      </c>
      <c r="M2197" s="448" t="s">
        <v>3324</v>
      </c>
    </row>
    <row r="2198" spans="1:13" ht="84">
      <c r="A2198" s="448">
        <v>2197</v>
      </c>
      <c r="B2198" s="448" t="s">
        <v>5622</v>
      </c>
      <c r="C2198" s="448" t="s">
        <v>1724</v>
      </c>
      <c r="D2198" s="448" t="s">
        <v>5495</v>
      </c>
      <c r="E2198" s="448">
        <v>75</v>
      </c>
      <c r="F2198" s="448" t="s">
        <v>860</v>
      </c>
      <c r="G2198" s="448" t="s">
        <v>3578</v>
      </c>
      <c r="H2198" s="449">
        <v>186</v>
      </c>
      <c r="I2198" s="448" t="s">
        <v>107</v>
      </c>
      <c r="J2198" s="448" t="s">
        <v>48</v>
      </c>
      <c r="K2198" s="451" t="s">
        <v>5241</v>
      </c>
      <c r="L2198" s="448" t="s">
        <v>143</v>
      </c>
      <c r="M2198" s="448" t="s">
        <v>3324</v>
      </c>
    </row>
    <row r="2199" spans="1:13" ht="84">
      <c r="A2199" s="448">
        <v>2198</v>
      </c>
      <c r="B2199" s="448" t="s">
        <v>5623</v>
      </c>
      <c r="C2199" s="448" t="s">
        <v>1724</v>
      </c>
      <c r="D2199" s="448" t="s">
        <v>5495</v>
      </c>
      <c r="E2199" s="448">
        <v>113</v>
      </c>
      <c r="F2199" s="448" t="s">
        <v>860</v>
      </c>
      <c r="G2199" s="448" t="s">
        <v>3578</v>
      </c>
      <c r="H2199" s="449">
        <v>899.48</v>
      </c>
      <c r="I2199" s="448" t="s">
        <v>107</v>
      </c>
      <c r="J2199" s="448" t="s">
        <v>48</v>
      </c>
      <c r="K2199" s="451" t="s">
        <v>5241</v>
      </c>
      <c r="L2199" s="448" t="s">
        <v>143</v>
      </c>
      <c r="M2199" s="448" t="s">
        <v>3324</v>
      </c>
    </row>
    <row r="2200" spans="1:13" ht="84">
      <c r="A2200" s="448">
        <v>2199</v>
      </c>
      <c r="B2200" s="448" t="s">
        <v>5624</v>
      </c>
      <c r="C2200" s="448" t="s">
        <v>1724</v>
      </c>
      <c r="D2200" s="448" t="s">
        <v>5495</v>
      </c>
      <c r="E2200" s="472">
        <v>75</v>
      </c>
      <c r="F2200" s="448" t="s">
        <v>860</v>
      </c>
      <c r="G2200" s="448" t="s">
        <v>3578</v>
      </c>
      <c r="H2200" s="449">
        <v>597</v>
      </c>
      <c r="I2200" s="448" t="s">
        <v>107</v>
      </c>
      <c r="J2200" s="448" t="s">
        <v>48</v>
      </c>
      <c r="K2200" s="451" t="s">
        <v>5241</v>
      </c>
      <c r="L2200" s="448" t="s">
        <v>143</v>
      </c>
      <c r="M2200" s="448" t="s">
        <v>3324</v>
      </c>
    </row>
    <row r="2201" spans="1:13" ht="84">
      <c r="A2201" s="448">
        <v>2200</v>
      </c>
      <c r="B2201" s="448" t="s">
        <v>5625</v>
      </c>
      <c r="C2201" s="448" t="s">
        <v>1724</v>
      </c>
      <c r="D2201" s="448" t="s">
        <v>5495</v>
      </c>
      <c r="E2201" s="472">
        <v>8</v>
      </c>
      <c r="F2201" s="448" t="s">
        <v>574</v>
      </c>
      <c r="G2201" s="448" t="s">
        <v>3578</v>
      </c>
      <c r="H2201" s="449">
        <v>165.68</v>
      </c>
      <c r="I2201" s="448" t="s">
        <v>107</v>
      </c>
      <c r="J2201" s="448" t="s">
        <v>48</v>
      </c>
      <c r="K2201" s="451" t="s">
        <v>5241</v>
      </c>
      <c r="L2201" s="448" t="s">
        <v>143</v>
      </c>
      <c r="M2201" s="448" t="s">
        <v>3324</v>
      </c>
    </row>
    <row r="2202" spans="1:13" ht="84">
      <c r="A2202" s="448">
        <v>2201</v>
      </c>
      <c r="B2202" s="448" t="s">
        <v>5626</v>
      </c>
      <c r="C2202" s="448" t="s">
        <v>1724</v>
      </c>
      <c r="D2202" s="448" t="s">
        <v>5495</v>
      </c>
      <c r="E2202" s="448">
        <v>38</v>
      </c>
      <c r="F2202" s="448" t="s">
        <v>860</v>
      </c>
      <c r="G2202" s="448" t="s">
        <v>3578</v>
      </c>
      <c r="H2202" s="449">
        <v>196.84</v>
      </c>
      <c r="I2202" s="448" t="s">
        <v>107</v>
      </c>
      <c r="J2202" s="448" t="s">
        <v>48</v>
      </c>
      <c r="K2202" s="451" t="s">
        <v>5241</v>
      </c>
      <c r="L2202" s="448" t="s">
        <v>143</v>
      </c>
      <c r="M2202" s="448" t="s">
        <v>3324</v>
      </c>
    </row>
    <row r="2203" spans="1:13" ht="84">
      <c r="A2203" s="448">
        <v>2202</v>
      </c>
      <c r="B2203" s="448" t="s">
        <v>5627</v>
      </c>
      <c r="C2203" s="448" t="s">
        <v>1724</v>
      </c>
      <c r="D2203" s="448" t="s">
        <v>5495</v>
      </c>
      <c r="E2203" s="448">
        <v>150</v>
      </c>
      <c r="F2203" s="448" t="s">
        <v>574</v>
      </c>
      <c r="G2203" s="448" t="s">
        <v>3578</v>
      </c>
      <c r="H2203" s="449">
        <v>2793</v>
      </c>
      <c r="I2203" s="448" t="s">
        <v>107</v>
      </c>
      <c r="J2203" s="448" t="s">
        <v>48</v>
      </c>
      <c r="K2203" s="451" t="s">
        <v>5241</v>
      </c>
      <c r="L2203" s="448" t="s">
        <v>143</v>
      </c>
      <c r="M2203" s="448" t="s">
        <v>3324</v>
      </c>
    </row>
    <row r="2204" spans="1:13" ht="84">
      <c r="A2204" s="448">
        <v>2203</v>
      </c>
      <c r="B2204" s="448" t="s">
        <v>5628</v>
      </c>
      <c r="C2204" s="448" t="s">
        <v>1724</v>
      </c>
      <c r="D2204" s="448" t="s">
        <v>5495</v>
      </c>
      <c r="E2204" s="448">
        <v>38</v>
      </c>
      <c r="F2204" s="448" t="s">
        <v>1458</v>
      </c>
      <c r="G2204" s="448" t="s">
        <v>3578</v>
      </c>
      <c r="H2204" s="449">
        <v>1179.1400000000001</v>
      </c>
      <c r="I2204" s="448" t="s">
        <v>107</v>
      </c>
      <c r="J2204" s="448" t="s">
        <v>48</v>
      </c>
      <c r="K2204" s="451" t="s">
        <v>5241</v>
      </c>
      <c r="L2204" s="448" t="s">
        <v>143</v>
      </c>
      <c r="M2204" s="448" t="s">
        <v>3324</v>
      </c>
    </row>
    <row r="2205" spans="1:13" ht="84">
      <c r="A2205" s="448">
        <v>2204</v>
      </c>
      <c r="B2205" s="448" t="s">
        <v>5629</v>
      </c>
      <c r="C2205" s="448" t="s">
        <v>1724</v>
      </c>
      <c r="D2205" s="448" t="s">
        <v>5495</v>
      </c>
      <c r="E2205" s="448">
        <v>150</v>
      </c>
      <c r="F2205" s="448" t="s">
        <v>571</v>
      </c>
      <c r="G2205" s="448" t="s">
        <v>3578</v>
      </c>
      <c r="H2205" s="449">
        <v>697.5</v>
      </c>
      <c r="I2205" s="448" t="s">
        <v>107</v>
      </c>
      <c r="J2205" s="448" t="s">
        <v>48</v>
      </c>
      <c r="K2205" s="451" t="s">
        <v>5241</v>
      </c>
      <c r="L2205" s="448" t="s">
        <v>143</v>
      </c>
      <c r="M2205" s="448" t="s">
        <v>3324</v>
      </c>
    </row>
    <row r="2206" spans="1:13" ht="84">
      <c r="A2206" s="448">
        <v>2205</v>
      </c>
      <c r="B2206" s="448" t="s">
        <v>5630</v>
      </c>
      <c r="C2206" s="448" t="s">
        <v>1724</v>
      </c>
      <c r="D2206" s="448" t="s">
        <v>5495</v>
      </c>
      <c r="E2206" s="448">
        <v>8</v>
      </c>
      <c r="F2206" s="448" t="s">
        <v>860</v>
      </c>
      <c r="G2206" s="448" t="s">
        <v>3578</v>
      </c>
      <c r="H2206" s="449">
        <v>131.28</v>
      </c>
      <c r="I2206" s="448" t="s">
        <v>107</v>
      </c>
      <c r="J2206" s="448" t="s">
        <v>48</v>
      </c>
      <c r="K2206" s="451" t="s">
        <v>5241</v>
      </c>
      <c r="L2206" s="448" t="s">
        <v>143</v>
      </c>
      <c r="M2206" s="448" t="s">
        <v>3324</v>
      </c>
    </row>
    <row r="2207" spans="1:13" ht="84">
      <c r="A2207" s="448">
        <v>2206</v>
      </c>
      <c r="B2207" s="448" t="s">
        <v>5631</v>
      </c>
      <c r="C2207" s="448" t="s">
        <v>1724</v>
      </c>
      <c r="D2207" s="448" t="s">
        <v>5495</v>
      </c>
      <c r="E2207" s="448">
        <v>8</v>
      </c>
      <c r="F2207" s="448" t="s">
        <v>860</v>
      </c>
      <c r="G2207" s="448" t="s">
        <v>3578</v>
      </c>
      <c r="H2207" s="449">
        <v>153.84</v>
      </c>
      <c r="I2207" s="448" t="s">
        <v>107</v>
      </c>
      <c r="J2207" s="448" t="s">
        <v>48</v>
      </c>
      <c r="K2207" s="451" t="s">
        <v>5241</v>
      </c>
      <c r="L2207" s="448" t="s">
        <v>143</v>
      </c>
      <c r="M2207" s="448" t="s">
        <v>3324</v>
      </c>
    </row>
    <row r="2208" spans="1:13" ht="84">
      <c r="A2208" s="448">
        <v>2207</v>
      </c>
      <c r="B2208" s="448" t="s">
        <v>5632</v>
      </c>
      <c r="C2208" s="448" t="s">
        <v>1724</v>
      </c>
      <c r="D2208" s="448" t="s">
        <v>5495</v>
      </c>
      <c r="E2208" s="448">
        <v>3750</v>
      </c>
      <c r="F2208" s="448" t="s">
        <v>860</v>
      </c>
      <c r="G2208" s="448" t="s">
        <v>3578</v>
      </c>
      <c r="H2208" s="449">
        <v>3862.5</v>
      </c>
      <c r="I2208" s="448" t="s">
        <v>107</v>
      </c>
      <c r="J2208" s="448" t="s">
        <v>48</v>
      </c>
      <c r="K2208" s="451" t="s">
        <v>5241</v>
      </c>
      <c r="L2208" s="448" t="s">
        <v>143</v>
      </c>
      <c r="M2208" s="448" t="s">
        <v>3324</v>
      </c>
    </row>
    <row r="2209" spans="1:13" ht="84">
      <c r="A2209" s="448">
        <v>2208</v>
      </c>
      <c r="B2209" s="448" t="s">
        <v>5633</v>
      </c>
      <c r="C2209" s="448" t="s">
        <v>1724</v>
      </c>
      <c r="D2209" s="448" t="s">
        <v>5495</v>
      </c>
      <c r="E2209" s="448">
        <v>23</v>
      </c>
      <c r="F2209" s="448" t="s">
        <v>574</v>
      </c>
      <c r="G2209" s="448" t="s">
        <v>3578</v>
      </c>
      <c r="H2209" s="449">
        <v>259.89999999999998</v>
      </c>
      <c r="I2209" s="448" t="s">
        <v>107</v>
      </c>
      <c r="J2209" s="448" t="s">
        <v>48</v>
      </c>
      <c r="K2209" s="451" t="s">
        <v>5241</v>
      </c>
      <c r="L2209" s="448" t="s">
        <v>143</v>
      </c>
      <c r="M2209" s="448" t="s">
        <v>3324</v>
      </c>
    </row>
    <row r="2210" spans="1:13" ht="84">
      <c r="A2210" s="448">
        <v>2209</v>
      </c>
      <c r="B2210" s="448" t="s">
        <v>5634</v>
      </c>
      <c r="C2210" s="448" t="s">
        <v>1724</v>
      </c>
      <c r="D2210" s="448" t="s">
        <v>5495</v>
      </c>
      <c r="E2210" s="448">
        <v>113</v>
      </c>
      <c r="F2210" s="448" t="s">
        <v>860</v>
      </c>
      <c r="G2210" s="448" t="s">
        <v>3578</v>
      </c>
      <c r="H2210" s="449">
        <v>552.57000000000005</v>
      </c>
      <c r="I2210" s="448" t="s">
        <v>107</v>
      </c>
      <c r="J2210" s="448" t="s">
        <v>48</v>
      </c>
      <c r="K2210" s="451" t="s">
        <v>5241</v>
      </c>
      <c r="L2210" s="448" t="s">
        <v>143</v>
      </c>
      <c r="M2210" s="448" t="s">
        <v>3324</v>
      </c>
    </row>
    <row r="2211" spans="1:13" ht="84">
      <c r="A2211" s="448">
        <v>2210</v>
      </c>
      <c r="B2211" s="448" t="s">
        <v>5635</v>
      </c>
      <c r="C2211" s="448" t="s">
        <v>1724</v>
      </c>
      <c r="D2211" s="448" t="s">
        <v>5495</v>
      </c>
      <c r="E2211" s="448">
        <v>15</v>
      </c>
      <c r="F2211" s="448" t="s">
        <v>3676</v>
      </c>
      <c r="G2211" s="448" t="s">
        <v>3578</v>
      </c>
      <c r="H2211" s="449">
        <v>572.70000000000005</v>
      </c>
      <c r="I2211" s="448" t="s">
        <v>107</v>
      </c>
      <c r="J2211" s="448" t="s">
        <v>48</v>
      </c>
      <c r="K2211" s="451" t="s">
        <v>5241</v>
      </c>
      <c r="L2211" s="448" t="s">
        <v>143</v>
      </c>
      <c r="M2211" s="448" t="s">
        <v>3324</v>
      </c>
    </row>
    <row r="2212" spans="1:13" ht="84">
      <c r="A2212" s="448">
        <v>2211</v>
      </c>
      <c r="B2212" s="448" t="s">
        <v>5636</v>
      </c>
      <c r="C2212" s="448" t="s">
        <v>1724</v>
      </c>
      <c r="D2212" s="448" t="s">
        <v>5495</v>
      </c>
      <c r="E2212" s="448">
        <v>38</v>
      </c>
      <c r="F2212" s="448" t="s">
        <v>3676</v>
      </c>
      <c r="G2212" s="448" t="s">
        <v>3578</v>
      </c>
      <c r="H2212" s="449">
        <v>171.76</v>
      </c>
      <c r="I2212" s="448" t="s">
        <v>107</v>
      </c>
      <c r="J2212" s="448" t="s">
        <v>48</v>
      </c>
      <c r="K2212" s="451" t="s">
        <v>5241</v>
      </c>
      <c r="L2212" s="448" t="s">
        <v>143</v>
      </c>
      <c r="M2212" s="448" t="s">
        <v>3324</v>
      </c>
    </row>
    <row r="2213" spans="1:13" ht="84">
      <c r="A2213" s="448">
        <v>2212</v>
      </c>
      <c r="B2213" s="448" t="s">
        <v>5637</v>
      </c>
      <c r="C2213" s="448" t="s">
        <v>1724</v>
      </c>
      <c r="D2213" s="448" t="s">
        <v>5495</v>
      </c>
      <c r="E2213" s="448">
        <v>75</v>
      </c>
      <c r="F2213" s="448" t="s">
        <v>817</v>
      </c>
      <c r="G2213" s="448" t="s">
        <v>3578</v>
      </c>
      <c r="H2213" s="449">
        <v>3156.75</v>
      </c>
      <c r="I2213" s="448" t="s">
        <v>107</v>
      </c>
      <c r="J2213" s="448" t="s">
        <v>48</v>
      </c>
      <c r="K2213" s="451" t="s">
        <v>5241</v>
      </c>
      <c r="L2213" s="448" t="s">
        <v>143</v>
      </c>
      <c r="M2213" s="448" t="s">
        <v>3324</v>
      </c>
    </row>
    <row r="2214" spans="1:13" ht="84">
      <c r="A2214" s="448">
        <v>2213</v>
      </c>
      <c r="B2214" s="448" t="s">
        <v>5638</v>
      </c>
      <c r="C2214" s="448" t="s">
        <v>1724</v>
      </c>
      <c r="D2214" s="448" t="s">
        <v>5495</v>
      </c>
      <c r="E2214" s="448">
        <v>38</v>
      </c>
      <c r="F2214" s="448" t="s">
        <v>1458</v>
      </c>
      <c r="G2214" s="448" t="s">
        <v>3578</v>
      </c>
      <c r="H2214" s="449">
        <v>1115.3</v>
      </c>
      <c r="I2214" s="448" t="s">
        <v>107</v>
      </c>
      <c r="J2214" s="448" t="s">
        <v>48</v>
      </c>
      <c r="K2214" s="451" t="s">
        <v>5241</v>
      </c>
      <c r="L2214" s="448" t="s">
        <v>143</v>
      </c>
      <c r="M2214" s="448" t="s">
        <v>3324</v>
      </c>
    </row>
    <row r="2215" spans="1:13" ht="84">
      <c r="A2215" s="448">
        <v>2214</v>
      </c>
      <c r="B2215" s="448" t="s">
        <v>5639</v>
      </c>
      <c r="C2215" s="448" t="s">
        <v>1724</v>
      </c>
      <c r="D2215" s="448" t="s">
        <v>5495</v>
      </c>
      <c r="E2215" s="448">
        <v>338</v>
      </c>
      <c r="F2215" s="448" t="s">
        <v>1458</v>
      </c>
      <c r="G2215" s="448" t="s">
        <v>3578</v>
      </c>
      <c r="H2215" s="449">
        <v>73386.559999999998</v>
      </c>
      <c r="I2215" s="448" t="s">
        <v>107</v>
      </c>
      <c r="J2215" s="448" t="s">
        <v>48</v>
      </c>
      <c r="K2215" s="451" t="s">
        <v>5241</v>
      </c>
      <c r="L2215" s="448" t="s">
        <v>143</v>
      </c>
      <c r="M2215" s="448" t="s">
        <v>3324</v>
      </c>
    </row>
    <row r="2216" spans="1:13" ht="84">
      <c r="A2216" s="448">
        <v>2215</v>
      </c>
      <c r="B2216" s="448" t="s">
        <v>5640</v>
      </c>
      <c r="C2216" s="448" t="s">
        <v>1724</v>
      </c>
      <c r="D2216" s="448" t="s">
        <v>5495</v>
      </c>
      <c r="E2216" s="448">
        <v>113</v>
      </c>
      <c r="F2216" s="448" t="s">
        <v>571</v>
      </c>
      <c r="G2216" s="448" t="s">
        <v>3578</v>
      </c>
      <c r="H2216" s="449">
        <v>684.78</v>
      </c>
      <c r="I2216" s="448" t="s">
        <v>107</v>
      </c>
      <c r="J2216" s="448" t="s">
        <v>48</v>
      </c>
      <c r="K2216" s="451" t="s">
        <v>5241</v>
      </c>
      <c r="L2216" s="448" t="s">
        <v>143</v>
      </c>
      <c r="M2216" s="448" t="s">
        <v>3324</v>
      </c>
    </row>
    <row r="2217" spans="1:13" ht="84">
      <c r="A2217" s="448">
        <v>2216</v>
      </c>
      <c r="B2217" s="448" t="s">
        <v>5641</v>
      </c>
      <c r="C2217" s="448" t="s">
        <v>1724</v>
      </c>
      <c r="D2217" s="448" t="s">
        <v>5495</v>
      </c>
      <c r="E2217" s="448">
        <v>113</v>
      </c>
      <c r="F2217" s="448" t="s">
        <v>571</v>
      </c>
      <c r="G2217" s="448" t="s">
        <v>3578</v>
      </c>
      <c r="H2217" s="449">
        <v>814.73</v>
      </c>
      <c r="I2217" s="448" t="s">
        <v>107</v>
      </c>
      <c r="J2217" s="448" t="s">
        <v>48</v>
      </c>
      <c r="K2217" s="451" t="s">
        <v>5241</v>
      </c>
      <c r="L2217" s="448" t="s">
        <v>143</v>
      </c>
      <c r="M2217" s="448" t="s">
        <v>3324</v>
      </c>
    </row>
    <row r="2218" spans="1:13" ht="84">
      <c r="A2218" s="448">
        <v>2217</v>
      </c>
      <c r="B2218" s="448" t="s">
        <v>5642</v>
      </c>
      <c r="C2218" s="448" t="s">
        <v>1724</v>
      </c>
      <c r="D2218" s="448" t="s">
        <v>5495</v>
      </c>
      <c r="E2218" s="448">
        <v>150</v>
      </c>
      <c r="F2218" s="448" t="s">
        <v>860</v>
      </c>
      <c r="G2218" s="448" t="s">
        <v>3578</v>
      </c>
      <c r="H2218" s="449">
        <v>160.5</v>
      </c>
      <c r="I2218" s="448" t="s">
        <v>107</v>
      </c>
      <c r="J2218" s="448" t="s">
        <v>48</v>
      </c>
      <c r="K2218" s="451" t="s">
        <v>5241</v>
      </c>
      <c r="L2218" s="448" t="s">
        <v>143</v>
      </c>
      <c r="M2218" s="448" t="s">
        <v>3324</v>
      </c>
    </row>
    <row r="2219" spans="1:13" ht="84">
      <c r="A2219" s="448">
        <v>2218</v>
      </c>
      <c r="B2219" s="448" t="s">
        <v>5643</v>
      </c>
      <c r="C2219" s="448" t="s">
        <v>1724</v>
      </c>
      <c r="D2219" s="448" t="s">
        <v>5495</v>
      </c>
      <c r="E2219" s="448">
        <v>225</v>
      </c>
      <c r="F2219" s="448" t="s">
        <v>571</v>
      </c>
      <c r="G2219" s="448" t="s">
        <v>3578</v>
      </c>
      <c r="H2219" s="449">
        <v>1298.25</v>
      </c>
      <c r="I2219" s="448" t="s">
        <v>107</v>
      </c>
      <c r="J2219" s="448" t="s">
        <v>48</v>
      </c>
      <c r="K2219" s="451" t="s">
        <v>5241</v>
      </c>
      <c r="L2219" s="448" t="s">
        <v>143</v>
      </c>
      <c r="M2219" s="448" t="s">
        <v>3324</v>
      </c>
    </row>
    <row r="2220" spans="1:13" ht="84">
      <c r="A2220" s="448">
        <v>2219</v>
      </c>
      <c r="B2220" s="448" t="s">
        <v>5644</v>
      </c>
      <c r="C2220" s="448" t="s">
        <v>1724</v>
      </c>
      <c r="D2220" s="448" t="s">
        <v>5495</v>
      </c>
      <c r="E2220" s="448">
        <v>23</v>
      </c>
      <c r="F2220" s="448" t="s">
        <v>574</v>
      </c>
      <c r="G2220" s="448" t="s">
        <v>3578</v>
      </c>
      <c r="H2220" s="449">
        <v>170.2</v>
      </c>
      <c r="I2220" s="448" t="s">
        <v>107</v>
      </c>
      <c r="J2220" s="448" t="s">
        <v>48</v>
      </c>
      <c r="K2220" s="451" t="s">
        <v>5241</v>
      </c>
      <c r="L2220" s="448" t="s">
        <v>143</v>
      </c>
      <c r="M2220" s="448" t="s">
        <v>3324</v>
      </c>
    </row>
    <row r="2221" spans="1:13" ht="84">
      <c r="A2221" s="448">
        <v>2220</v>
      </c>
      <c r="B2221" s="448" t="s">
        <v>5645</v>
      </c>
      <c r="C2221" s="448" t="s">
        <v>1724</v>
      </c>
      <c r="D2221" s="448" t="s">
        <v>5495</v>
      </c>
      <c r="E2221" s="448">
        <v>38</v>
      </c>
      <c r="F2221" s="448" t="s">
        <v>1458</v>
      </c>
      <c r="G2221" s="448" t="s">
        <v>3578</v>
      </c>
      <c r="H2221" s="449">
        <v>3141.84</v>
      </c>
      <c r="I2221" s="448" t="s">
        <v>107</v>
      </c>
      <c r="J2221" s="448" t="s">
        <v>48</v>
      </c>
      <c r="K2221" s="451" t="s">
        <v>5241</v>
      </c>
      <c r="L2221" s="448" t="s">
        <v>143</v>
      </c>
      <c r="M2221" s="448" t="s">
        <v>3324</v>
      </c>
    </row>
    <row r="2222" spans="1:13" ht="84">
      <c r="A2222" s="448">
        <v>2221</v>
      </c>
      <c r="B2222" s="448" t="s">
        <v>5646</v>
      </c>
      <c r="C2222" s="448" t="s">
        <v>1724</v>
      </c>
      <c r="D2222" s="448" t="s">
        <v>5495</v>
      </c>
      <c r="E2222" s="448">
        <v>23</v>
      </c>
      <c r="F2222" s="448" t="s">
        <v>574</v>
      </c>
      <c r="G2222" s="448" t="s">
        <v>3578</v>
      </c>
      <c r="H2222" s="449">
        <v>544.17999999999995</v>
      </c>
      <c r="I2222" s="448" t="s">
        <v>107</v>
      </c>
      <c r="J2222" s="448" t="s">
        <v>48</v>
      </c>
      <c r="K2222" s="451" t="s">
        <v>5241</v>
      </c>
      <c r="L2222" s="448" t="s">
        <v>143</v>
      </c>
      <c r="M2222" s="448" t="s">
        <v>3324</v>
      </c>
    </row>
    <row r="2223" spans="1:13" ht="84">
      <c r="A2223" s="448">
        <v>2222</v>
      </c>
      <c r="B2223" s="448" t="s">
        <v>5647</v>
      </c>
      <c r="C2223" s="448" t="s">
        <v>1724</v>
      </c>
      <c r="D2223" s="448" t="s">
        <v>5495</v>
      </c>
      <c r="E2223" s="448">
        <v>15</v>
      </c>
      <c r="F2223" s="448" t="s">
        <v>860</v>
      </c>
      <c r="G2223" s="448" t="s">
        <v>3578</v>
      </c>
      <c r="H2223" s="449">
        <v>229.5</v>
      </c>
      <c r="I2223" s="448" t="s">
        <v>107</v>
      </c>
      <c r="J2223" s="448" t="s">
        <v>48</v>
      </c>
      <c r="K2223" s="451" t="s">
        <v>5241</v>
      </c>
      <c r="L2223" s="448" t="s">
        <v>143</v>
      </c>
      <c r="M2223" s="448" t="s">
        <v>3324</v>
      </c>
    </row>
    <row r="2224" spans="1:13" ht="84">
      <c r="A2224" s="448">
        <v>2223</v>
      </c>
      <c r="B2224" s="448" t="s">
        <v>5648</v>
      </c>
      <c r="C2224" s="448" t="s">
        <v>1724</v>
      </c>
      <c r="D2224" s="448" t="s">
        <v>5495</v>
      </c>
      <c r="E2224" s="448">
        <v>90</v>
      </c>
      <c r="F2224" s="448" t="s">
        <v>860</v>
      </c>
      <c r="G2224" s="448" t="s">
        <v>3578</v>
      </c>
      <c r="H2224" s="449">
        <v>3416.4</v>
      </c>
      <c r="I2224" s="448" t="s">
        <v>107</v>
      </c>
      <c r="J2224" s="448" t="s">
        <v>48</v>
      </c>
      <c r="K2224" s="451" t="s">
        <v>5241</v>
      </c>
      <c r="L2224" s="448" t="s">
        <v>143</v>
      </c>
      <c r="M2224" s="448" t="s">
        <v>3324</v>
      </c>
    </row>
    <row r="2225" spans="1:13" ht="84">
      <c r="A2225" s="448">
        <v>2224</v>
      </c>
      <c r="B2225" s="448" t="s">
        <v>5649</v>
      </c>
      <c r="C2225" s="448" t="s">
        <v>1724</v>
      </c>
      <c r="D2225" s="448" t="s">
        <v>5495</v>
      </c>
      <c r="E2225" s="448">
        <v>113</v>
      </c>
      <c r="F2225" s="448" t="s">
        <v>860</v>
      </c>
      <c r="G2225" s="448" t="s">
        <v>3578</v>
      </c>
      <c r="H2225" s="449">
        <v>4289.4799999999996</v>
      </c>
      <c r="I2225" s="448" t="s">
        <v>107</v>
      </c>
      <c r="J2225" s="448" t="s">
        <v>48</v>
      </c>
      <c r="K2225" s="451" t="s">
        <v>5241</v>
      </c>
      <c r="L2225" s="448" t="s">
        <v>143</v>
      </c>
      <c r="M2225" s="448" t="s">
        <v>3324</v>
      </c>
    </row>
    <row r="2226" spans="1:13" ht="84">
      <c r="A2226" s="448">
        <v>2225</v>
      </c>
      <c r="B2226" s="448" t="s">
        <v>5650</v>
      </c>
      <c r="C2226" s="448" t="s">
        <v>1724</v>
      </c>
      <c r="D2226" s="448" t="s">
        <v>5495</v>
      </c>
      <c r="E2226" s="448">
        <v>150</v>
      </c>
      <c r="F2226" s="448" t="s">
        <v>860</v>
      </c>
      <c r="G2226" s="448" t="s">
        <v>3578</v>
      </c>
      <c r="H2226" s="449">
        <v>5691</v>
      </c>
      <c r="I2226" s="448" t="s">
        <v>107</v>
      </c>
      <c r="J2226" s="448" t="s">
        <v>48</v>
      </c>
      <c r="K2226" s="451" t="s">
        <v>5241</v>
      </c>
      <c r="L2226" s="448" t="s">
        <v>143</v>
      </c>
      <c r="M2226" s="448" t="s">
        <v>3324</v>
      </c>
    </row>
    <row r="2227" spans="1:13" ht="84">
      <c r="A2227" s="448">
        <v>2226</v>
      </c>
      <c r="B2227" s="448" t="s">
        <v>5651</v>
      </c>
      <c r="C2227" s="448" t="s">
        <v>1724</v>
      </c>
      <c r="D2227" s="448" t="s">
        <v>5495</v>
      </c>
      <c r="E2227" s="448">
        <v>150</v>
      </c>
      <c r="F2227" s="448" t="s">
        <v>860</v>
      </c>
      <c r="G2227" s="448" t="s">
        <v>3578</v>
      </c>
      <c r="H2227" s="449">
        <v>5691</v>
      </c>
      <c r="I2227" s="448" t="s">
        <v>107</v>
      </c>
      <c r="J2227" s="448" t="s">
        <v>48</v>
      </c>
      <c r="K2227" s="451" t="s">
        <v>5241</v>
      </c>
      <c r="L2227" s="448" t="s">
        <v>143</v>
      </c>
      <c r="M2227" s="448" t="s">
        <v>3324</v>
      </c>
    </row>
    <row r="2228" spans="1:13" ht="84">
      <c r="A2228" s="448">
        <v>2227</v>
      </c>
      <c r="B2228" s="448" t="s">
        <v>5652</v>
      </c>
      <c r="C2228" s="448" t="s">
        <v>1724</v>
      </c>
      <c r="D2228" s="448" t="s">
        <v>5495</v>
      </c>
      <c r="E2228" s="448">
        <v>38</v>
      </c>
      <c r="F2228" s="448" t="s">
        <v>860</v>
      </c>
      <c r="G2228" s="448" t="s">
        <v>3578</v>
      </c>
      <c r="H2228" s="449">
        <v>1860.48</v>
      </c>
      <c r="I2228" s="448" t="s">
        <v>107</v>
      </c>
      <c r="J2228" s="448" t="s">
        <v>48</v>
      </c>
      <c r="K2228" s="451" t="s">
        <v>5241</v>
      </c>
      <c r="L2228" s="448" t="s">
        <v>143</v>
      </c>
      <c r="M2228" s="448" t="s">
        <v>3324</v>
      </c>
    </row>
    <row r="2229" spans="1:13" ht="84">
      <c r="A2229" s="448">
        <v>2228</v>
      </c>
      <c r="B2229" s="448" t="s">
        <v>5653</v>
      </c>
      <c r="C2229" s="448" t="s">
        <v>1724</v>
      </c>
      <c r="D2229" s="448" t="s">
        <v>5495</v>
      </c>
      <c r="E2229" s="448">
        <v>38</v>
      </c>
      <c r="F2229" s="448" t="s">
        <v>860</v>
      </c>
      <c r="G2229" s="448" t="s">
        <v>3578</v>
      </c>
      <c r="H2229" s="449">
        <v>1442.48</v>
      </c>
      <c r="I2229" s="448" t="s">
        <v>107</v>
      </c>
      <c r="J2229" s="448" t="s">
        <v>48</v>
      </c>
      <c r="K2229" s="451" t="s">
        <v>5241</v>
      </c>
      <c r="L2229" s="448" t="s">
        <v>143</v>
      </c>
      <c r="M2229" s="448" t="s">
        <v>3324</v>
      </c>
    </row>
    <row r="2230" spans="1:13" ht="84">
      <c r="A2230" s="448">
        <v>2229</v>
      </c>
      <c r="B2230" s="448" t="s">
        <v>5654</v>
      </c>
      <c r="C2230" s="448" t="s">
        <v>1724</v>
      </c>
      <c r="D2230" s="448" t="s">
        <v>5495</v>
      </c>
      <c r="E2230" s="448">
        <v>38</v>
      </c>
      <c r="F2230" s="448" t="s">
        <v>860</v>
      </c>
      <c r="G2230" s="448" t="s">
        <v>3578</v>
      </c>
      <c r="H2230" s="449">
        <v>1860.48</v>
      </c>
      <c r="I2230" s="448" t="s">
        <v>107</v>
      </c>
      <c r="J2230" s="448" t="s">
        <v>48</v>
      </c>
      <c r="K2230" s="451" t="s">
        <v>5241</v>
      </c>
      <c r="L2230" s="448" t="s">
        <v>143</v>
      </c>
      <c r="M2230" s="448" t="s">
        <v>3324</v>
      </c>
    </row>
    <row r="2231" spans="1:13" ht="84">
      <c r="A2231" s="448">
        <v>2230</v>
      </c>
      <c r="B2231" s="448" t="s">
        <v>5655</v>
      </c>
      <c r="C2231" s="448" t="s">
        <v>1724</v>
      </c>
      <c r="D2231" s="448" t="s">
        <v>5495</v>
      </c>
      <c r="E2231" s="448">
        <v>38</v>
      </c>
      <c r="F2231" s="448" t="s">
        <v>860</v>
      </c>
      <c r="G2231" s="448" t="s">
        <v>3578</v>
      </c>
      <c r="H2231" s="449">
        <v>1442.48</v>
      </c>
      <c r="I2231" s="448" t="s">
        <v>107</v>
      </c>
      <c r="J2231" s="448" t="s">
        <v>48</v>
      </c>
      <c r="K2231" s="451" t="s">
        <v>5241</v>
      </c>
      <c r="L2231" s="448" t="s">
        <v>143</v>
      </c>
      <c r="M2231" s="448" t="s">
        <v>3324</v>
      </c>
    </row>
    <row r="2232" spans="1:13" ht="84">
      <c r="A2232" s="448">
        <v>2231</v>
      </c>
      <c r="B2232" s="448" t="s">
        <v>5656</v>
      </c>
      <c r="C2232" s="448" t="s">
        <v>1724</v>
      </c>
      <c r="D2232" s="448" t="s">
        <v>5495</v>
      </c>
      <c r="E2232" s="448">
        <v>38</v>
      </c>
      <c r="F2232" s="448" t="s">
        <v>860</v>
      </c>
      <c r="G2232" s="448" t="s">
        <v>3578</v>
      </c>
      <c r="H2232" s="449">
        <v>1860.48</v>
      </c>
      <c r="I2232" s="448" t="s">
        <v>107</v>
      </c>
      <c r="J2232" s="448" t="s">
        <v>48</v>
      </c>
      <c r="K2232" s="451" t="s">
        <v>5241</v>
      </c>
      <c r="L2232" s="448" t="s">
        <v>143</v>
      </c>
      <c r="M2232" s="448" t="s">
        <v>3324</v>
      </c>
    </row>
    <row r="2233" spans="1:13" ht="84">
      <c r="A2233" s="448">
        <v>2232</v>
      </c>
      <c r="B2233" s="448" t="s">
        <v>5657</v>
      </c>
      <c r="C2233" s="448" t="s">
        <v>1724</v>
      </c>
      <c r="D2233" s="448" t="s">
        <v>5495</v>
      </c>
      <c r="E2233" s="448">
        <v>1500</v>
      </c>
      <c r="F2233" s="448" t="s">
        <v>571</v>
      </c>
      <c r="G2233" s="448" t="s">
        <v>3578</v>
      </c>
      <c r="H2233" s="449">
        <v>4650</v>
      </c>
      <c r="I2233" s="448" t="s">
        <v>107</v>
      </c>
      <c r="J2233" s="448" t="s">
        <v>48</v>
      </c>
      <c r="K2233" s="451" t="s">
        <v>5241</v>
      </c>
      <c r="L2233" s="448" t="s">
        <v>143</v>
      </c>
      <c r="M2233" s="448" t="s">
        <v>3324</v>
      </c>
    </row>
    <row r="2234" spans="1:13" ht="84">
      <c r="A2234" s="448">
        <v>2233</v>
      </c>
      <c r="B2234" s="448" t="s">
        <v>5658</v>
      </c>
      <c r="C2234" s="448" t="s">
        <v>1724</v>
      </c>
      <c r="D2234" s="448" t="s">
        <v>5495</v>
      </c>
      <c r="E2234" s="448">
        <v>23</v>
      </c>
      <c r="F2234" s="448" t="s">
        <v>1728</v>
      </c>
      <c r="G2234" s="448" t="s">
        <v>3578</v>
      </c>
      <c r="H2234" s="449">
        <v>429.87</v>
      </c>
      <c r="I2234" s="448" t="s">
        <v>107</v>
      </c>
      <c r="J2234" s="448" t="s">
        <v>48</v>
      </c>
      <c r="K2234" s="451" t="s">
        <v>5241</v>
      </c>
      <c r="L2234" s="448" t="s">
        <v>143</v>
      </c>
      <c r="M2234" s="448" t="s">
        <v>3324</v>
      </c>
    </row>
    <row r="2235" spans="1:13" ht="84">
      <c r="A2235" s="448">
        <v>2234</v>
      </c>
      <c r="B2235" s="448" t="s">
        <v>5659</v>
      </c>
      <c r="C2235" s="448" t="s">
        <v>1724</v>
      </c>
      <c r="D2235" s="448" t="s">
        <v>5495</v>
      </c>
      <c r="E2235" s="448">
        <v>38</v>
      </c>
      <c r="F2235" s="448" t="s">
        <v>1458</v>
      </c>
      <c r="G2235" s="448" t="s">
        <v>3578</v>
      </c>
      <c r="H2235" s="449">
        <v>3141.84</v>
      </c>
      <c r="I2235" s="448" t="s">
        <v>107</v>
      </c>
      <c r="J2235" s="448" t="s">
        <v>48</v>
      </c>
      <c r="K2235" s="451" t="s">
        <v>5241</v>
      </c>
      <c r="L2235" s="448" t="s">
        <v>143</v>
      </c>
      <c r="M2235" s="448" t="s">
        <v>3324</v>
      </c>
    </row>
    <row r="2236" spans="1:13" ht="84">
      <c r="A2236" s="448">
        <v>2235</v>
      </c>
      <c r="B2236" s="448" t="s">
        <v>5660</v>
      </c>
      <c r="C2236" s="448" t="s">
        <v>1724</v>
      </c>
      <c r="D2236" s="448" t="s">
        <v>5495</v>
      </c>
      <c r="E2236" s="448">
        <v>1125</v>
      </c>
      <c r="F2236" s="448" t="s">
        <v>571</v>
      </c>
      <c r="G2236" s="448" t="s">
        <v>3578</v>
      </c>
      <c r="H2236" s="449">
        <v>10822.5</v>
      </c>
      <c r="I2236" s="448" t="s">
        <v>107</v>
      </c>
      <c r="J2236" s="448" t="s">
        <v>48</v>
      </c>
      <c r="K2236" s="451" t="s">
        <v>5241</v>
      </c>
      <c r="L2236" s="448" t="s">
        <v>143</v>
      </c>
      <c r="M2236" s="448" t="s">
        <v>3324</v>
      </c>
    </row>
    <row r="2237" spans="1:13" ht="84">
      <c r="A2237" s="448">
        <v>2236</v>
      </c>
      <c r="B2237" s="448" t="s">
        <v>5661</v>
      </c>
      <c r="C2237" s="448" t="s">
        <v>1724</v>
      </c>
      <c r="D2237" s="448" t="s">
        <v>5495</v>
      </c>
      <c r="E2237" s="448">
        <v>75</v>
      </c>
      <c r="F2237" s="448" t="s">
        <v>860</v>
      </c>
      <c r="G2237" s="448" t="s">
        <v>3578</v>
      </c>
      <c r="H2237" s="449">
        <v>141.75</v>
      </c>
      <c r="I2237" s="448" t="s">
        <v>107</v>
      </c>
      <c r="J2237" s="448" t="s">
        <v>48</v>
      </c>
      <c r="K2237" s="451" t="s">
        <v>5241</v>
      </c>
      <c r="L2237" s="448" t="s">
        <v>143</v>
      </c>
      <c r="M2237" s="448" t="s">
        <v>3324</v>
      </c>
    </row>
    <row r="2238" spans="1:13" ht="84">
      <c r="A2238" s="448">
        <v>2237</v>
      </c>
      <c r="B2238" s="448" t="s">
        <v>5662</v>
      </c>
      <c r="C2238" s="448" t="s">
        <v>1724</v>
      </c>
      <c r="D2238" s="448" t="s">
        <v>5495</v>
      </c>
      <c r="E2238" s="448">
        <v>113</v>
      </c>
      <c r="F2238" s="448" t="s">
        <v>571</v>
      </c>
      <c r="G2238" s="448" t="s">
        <v>3578</v>
      </c>
      <c r="H2238" s="449">
        <v>167.24</v>
      </c>
      <c r="I2238" s="448" t="s">
        <v>107</v>
      </c>
      <c r="J2238" s="448" t="s">
        <v>48</v>
      </c>
      <c r="K2238" s="451" t="s">
        <v>5241</v>
      </c>
      <c r="L2238" s="448" t="s">
        <v>143</v>
      </c>
      <c r="M2238" s="448" t="s">
        <v>3324</v>
      </c>
    </row>
    <row r="2239" spans="1:13" ht="84">
      <c r="A2239" s="448">
        <v>2238</v>
      </c>
      <c r="B2239" s="448" t="s">
        <v>5663</v>
      </c>
      <c r="C2239" s="448" t="s">
        <v>1724</v>
      </c>
      <c r="D2239" s="448" t="s">
        <v>5495</v>
      </c>
      <c r="E2239" s="448">
        <v>113</v>
      </c>
      <c r="F2239" s="448" t="s">
        <v>571</v>
      </c>
      <c r="G2239" s="448" t="s">
        <v>3578</v>
      </c>
      <c r="H2239" s="449">
        <v>1002.31</v>
      </c>
      <c r="I2239" s="448" t="s">
        <v>107</v>
      </c>
      <c r="J2239" s="448" t="s">
        <v>48</v>
      </c>
      <c r="K2239" s="451" t="s">
        <v>5241</v>
      </c>
      <c r="L2239" s="448" t="s">
        <v>143</v>
      </c>
      <c r="M2239" s="448" t="s">
        <v>3324</v>
      </c>
    </row>
    <row r="2240" spans="1:13" ht="84">
      <c r="A2240" s="448">
        <v>2239</v>
      </c>
      <c r="B2240" s="448" t="s">
        <v>5664</v>
      </c>
      <c r="C2240" s="448" t="s">
        <v>1724</v>
      </c>
      <c r="D2240" s="448" t="s">
        <v>5495</v>
      </c>
      <c r="E2240" s="448">
        <v>8</v>
      </c>
      <c r="F2240" s="448" t="s">
        <v>860</v>
      </c>
      <c r="G2240" s="448" t="s">
        <v>3578</v>
      </c>
      <c r="H2240" s="449">
        <v>257.76</v>
      </c>
      <c r="I2240" s="448" t="s">
        <v>107</v>
      </c>
      <c r="J2240" s="448" t="s">
        <v>48</v>
      </c>
      <c r="K2240" s="451" t="s">
        <v>5241</v>
      </c>
      <c r="L2240" s="448" t="s">
        <v>143</v>
      </c>
      <c r="M2240" s="448" t="s">
        <v>3324</v>
      </c>
    </row>
    <row r="2241" spans="1:13" ht="84">
      <c r="A2241" s="448">
        <v>2240</v>
      </c>
      <c r="B2241" s="448" t="s">
        <v>5665</v>
      </c>
      <c r="C2241" s="448" t="s">
        <v>1724</v>
      </c>
      <c r="D2241" s="448" t="s">
        <v>5495</v>
      </c>
      <c r="E2241" s="448">
        <v>5</v>
      </c>
      <c r="F2241" s="448" t="s">
        <v>860</v>
      </c>
      <c r="G2241" s="448" t="s">
        <v>3578</v>
      </c>
      <c r="H2241" s="449">
        <v>69.900000000000006</v>
      </c>
      <c r="I2241" s="448" t="s">
        <v>107</v>
      </c>
      <c r="J2241" s="448" t="s">
        <v>48</v>
      </c>
      <c r="K2241" s="451" t="s">
        <v>5241</v>
      </c>
      <c r="L2241" s="448" t="s">
        <v>143</v>
      </c>
      <c r="M2241" s="448" t="s">
        <v>3324</v>
      </c>
    </row>
    <row r="2242" spans="1:13" ht="84">
      <c r="A2242" s="448">
        <v>2241</v>
      </c>
      <c r="B2242" s="448" t="s">
        <v>5666</v>
      </c>
      <c r="C2242" s="448" t="s">
        <v>1724</v>
      </c>
      <c r="D2242" s="448" t="s">
        <v>5495</v>
      </c>
      <c r="E2242" s="448">
        <v>113</v>
      </c>
      <c r="F2242" s="448" t="s">
        <v>860</v>
      </c>
      <c r="G2242" s="448" t="s">
        <v>3578</v>
      </c>
      <c r="H2242" s="449">
        <v>2270.17</v>
      </c>
      <c r="I2242" s="448" t="s">
        <v>107</v>
      </c>
      <c r="J2242" s="448" t="s">
        <v>48</v>
      </c>
      <c r="K2242" s="451" t="s">
        <v>5241</v>
      </c>
      <c r="L2242" s="448" t="s">
        <v>143</v>
      </c>
      <c r="M2242" s="448" t="s">
        <v>3324</v>
      </c>
    </row>
    <row r="2243" spans="1:13" ht="84">
      <c r="A2243" s="448">
        <v>2242</v>
      </c>
      <c r="B2243" s="448" t="s">
        <v>5667</v>
      </c>
      <c r="C2243" s="448" t="s">
        <v>1724</v>
      </c>
      <c r="D2243" s="448" t="s">
        <v>5495</v>
      </c>
      <c r="E2243" s="448">
        <v>4</v>
      </c>
      <c r="F2243" s="448" t="s">
        <v>860</v>
      </c>
      <c r="G2243" s="448" t="s">
        <v>3578</v>
      </c>
      <c r="H2243" s="449">
        <v>486.12</v>
      </c>
      <c r="I2243" s="448" t="s">
        <v>107</v>
      </c>
      <c r="J2243" s="448" t="s">
        <v>48</v>
      </c>
      <c r="K2243" s="451" t="s">
        <v>5241</v>
      </c>
      <c r="L2243" s="448" t="s">
        <v>143</v>
      </c>
      <c r="M2243" s="448" t="s">
        <v>3324</v>
      </c>
    </row>
    <row r="2244" spans="1:13" ht="84">
      <c r="A2244" s="448">
        <v>2243</v>
      </c>
      <c r="B2244" s="448" t="s">
        <v>5668</v>
      </c>
      <c r="C2244" s="448" t="s">
        <v>1724</v>
      </c>
      <c r="D2244" s="448" t="s">
        <v>5495</v>
      </c>
      <c r="E2244" s="448">
        <v>8</v>
      </c>
      <c r="F2244" s="448" t="s">
        <v>1728</v>
      </c>
      <c r="G2244" s="448" t="s">
        <v>3578</v>
      </c>
      <c r="H2244" s="449">
        <v>2339.44</v>
      </c>
      <c r="I2244" s="448" t="s">
        <v>107</v>
      </c>
      <c r="J2244" s="448" t="s">
        <v>48</v>
      </c>
      <c r="K2244" s="451" t="s">
        <v>5241</v>
      </c>
      <c r="L2244" s="448" t="s">
        <v>143</v>
      </c>
      <c r="M2244" s="448" t="s">
        <v>3324</v>
      </c>
    </row>
    <row r="2245" spans="1:13" ht="84">
      <c r="A2245" s="448">
        <v>2244</v>
      </c>
      <c r="B2245" s="448" t="s">
        <v>5669</v>
      </c>
      <c r="C2245" s="448" t="s">
        <v>1724</v>
      </c>
      <c r="D2245" s="448" t="s">
        <v>5495</v>
      </c>
      <c r="E2245" s="448">
        <v>75</v>
      </c>
      <c r="F2245" s="448" t="s">
        <v>3676</v>
      </c>
      <c r="G2245" s="448" t="s">
        <v>3578</v>
      </c>
      <c r="H2245" s="449">
        <v>1159.5</v>
      </c>
      <c r="I2245" s="448" t="s">
        <v>107</v>
      </c>
      <c r="J2245" s="448" t="s">
        <v>48</v>
      </c>
      <c r="K2245" s="451" t="s">
        <v>5241</v>
      </c>
      <c r="L2245" s="448" t="s">
        <v>143</v>
      </c>
      <c r="M2245" s="448" t="s">
        <v>3324</v>
      </c>
    </row>
    <row r="2246" spans="1:13" ht="84">
      <c r="A2246" s="448">
        <v>2245</v>
      </c>
      <c r="B2246" s="448" t="s">
        <v>5670</v>
      </c>
      <c r="C2246" s="448" t="s">
        <v>1724</v>
      </c>
      <c r="D2246" s="448" t="s">
        <v>5495</v>
      </c>
      <c r="E2246" s="448">
        <v>75</v>
      </c>
      <c r="F2246" s="448" t="s">
        <v>1458</v>
      </c>
      <c r="G2246" s="448" t="s">
        <v>3578</v>
      </c>
      <c r="H2246" s="449">
        <v>1380</v>
      </c>
      <c r="I2246" s="448" t="s">
        <v>107</v>
      </c>
      <c r="J2246" s="448" t="s">
        <v>48</v>
      </c>
      <c r="K2246" s="451" t="s">
        <v>5241</v>
      </c>
      <c r="L2246" s="448" t="s">
        <v>143</v>
      </c>
      <c r="M2246" s="448" t="s">
        <v>3324</v>
      </c>
    </row>
    <row r="2247" spans="1:13" ht="84">
      <c r="A2247" s="448">
        <v>2246</v>
      </c>
      <c r="B2247" s="448" t="s">
        <v>5671</v>
      </c>
      <c r="C2247" s="448" t="s">
        <v>1724</v>
      </c>
      <c r="D2247" s="448" t="s">
        <v>5495</v>
      </c>
      <c r="E2247" s="448">
        <v>45</v>
      </c>
      <c r="F2247" s="448" t="s">
        <v>860</v>
      </c>
      <c r="G2247" s="448" t="s">
        <v>3578</v>
      </c>
      <c r="H2247" s="449">
        <v>452.25</v>
      </c>
      <c r="I2247" s="448" t="s">
        <v>107</v>
      </c>
      <c r="J2247" s="448" t="s">
        <v>48</v>
      </c>
      <c r="K2247" s="451" t="s">
        <v>5241</v>
      </c>
      <c r="L2247" s="448" t="s">
        <v>143</v>
      </c>
      <c r="M2247" s="448" t="s">
        <v>3324</v>
      </c>
    </row>
    <row r="2248" spans="1:13" ht="84">
      <c r="A2248" s="448">
        <v>2247</v>
      </c>
      <c r="B2248" s="448" t="s">
        <v>5672</v>
      </c>
      <c r="C2248" s="448" t="s">
        <v>1724</v>
      </c>
      <c r="D2248" s="448" t="s">
        <v>5495</v>
      </c>
      <c r="E2248" s="448">
        <v>3</v>
      </c>
      <c r="F2248" s="448" t="s">
        <v>1458</v>
      </c>
      <c r="G2248" s="448" t="s">
        <v>3578</v>
      </c>
      <c r="H2248" s="449">
        <v>452.13</v>
      </c>
      <c r="I2248" s="448" t="s">
        <v>107</v>
      </c>
      <c r="J2248" s="448" t="s">
        <v>48</v>
      </c>
      <c r="K2248" s="451" t="s">
        <v>5241</v>
      </c>
      <c r="L2248" s="448" t="s">
        <v>143</v>
      </c>
      <c r="M2248" s="448" t="s">
        <v>3324</v>
      </c>
    </row>
    <row r="2249" spans="1:13" ht="84">
      <c r="A2249" s="448">
        <v>2248</v>
      </c>
      <c r="B2249" s="448" t="s">
        <v>5673</v>
      </c>
      <c r="C2249" s="448" t="s">
        <v>1724</v>
      </c>
      <c r="D2249" s="448" t="s">
        <v>5495</v>
      </c>
      <c r="E2249" s="448">
        <v>3</v>
      </c>
      <c r="F2249" s="448" t="s">
        <v>1458</v>
      </c>
      <c r="G2249" s="448" t="s">
        <v>3578</v>
      </c>
      <c r="H2249" s="449">
        <v>452.13</v>
      </c>
      <c r="I2249" s="448" t="s">
        <v>107</v>
      </c>
      <c r="J2249" s="448" t="s">
        <v>48</v>
      </c>
      <c r="K2249" s="451" t="s">
        <v>5241</v>
      </c>
      <c r="L2249" s="448" t="s">
        <v>143</v>
      </c>
      <c r="M2249" s="448" t="s">
        <v>3324</v>
      </c>
    </row>
    <row r="2250" spans="1:13" ht="84">
      <c r="A2250" s="448">
        <v>2249</v>
      </c>
      <c r="B2250" s="448" t="s">
        <v>5674</v>
      </c>
      <c r="C2250" s="448" t="s">
        <v>1724</v>
      </c>
      <c r="D2250" s="448" t="s">
        <v>5495</v>
      </c>
      <c r="E2250" s="448">
        <v>4</v>
      </c>
      <c r="F2250" s="448" t="s">
        <v>860</v>
      </c>
      <c r="G2250" s="448" t="s">
        <v>3578</v>
      </c>
      <c r="H2250" s="449">
        <v>69.040000000000006</v>
      </c>
      <c r="I2250" s="448" t="s">
        <v>107</v>
      </c>
      <c r="J2250" s="448" t="s">
        <v>48</v>
      </c>
      <c r="K2250" s="451" t="s">
        <v>5241</v>
      </c>
      <c r="L2250" s="448" t="s">
        <v>143</v>
      </c>
      <c r="M2250" s="448" t="s">
        <v>3324</v>
      </c>
    </row>
    <row r="2251" spans="1:13" ht="84">
      <c r="A2251" s="448">
        <v>2250</v>
      </c>
      <c r="B2251" s="448" t="s">
        <v>5675</v>
      </c>
      <c r="C2251" s="448" t="s">
        <v>1724</v>
      </c>
      <c r="D2251" s="448" t="s">
        <v>5495</v>
      </c>
      <c r="E2251" s="448">
        <v>15</v>
      </c>
      <c r="F2251" s="448" t="s">
        <v>1728</v>
      </c>
      <c r="G2251" s="448" t="s">
        <v>3578</v>
      </c>
      <c r="H2251" s="449">
        <v>1190.55</v>
      </c>
      <c r="I2251" s="448" t="s">
        <v>107</v>
      </c>
      <c r="J2251" s="448" t="s">
        <v>48</v>
      </c>
      <c r="K2251" s="451" t="s">
        <v>5241</v>
      </c>
      <c r="L2251" s="448" t="s">
        <v>143</v>
      </c>
      <c r="M2251" s="448" t="s">
        <v>3324</v>
      </c>
    </row>
    <row r="2252" spans="1:13" ht="84">
      <c r="A2252" s="448">
        <v>2251</v>
      </c>
      <c r="B2252" s="448" t="s">
        <v>5676</v>
      </c>
      <c r="C2252" s="448" t="s">
        <v>1724</v>
      </c>
      <c r="D2252" s="448" t="s">
        <v>5495</v>
      </c>
      <c r="E2252" s="448">
        <v>45</v>
      </c>
      <c r="F2252" s="448" t="s">
        <v>1728</v>
      </c>
      <c r="G2252" s="448" t="s">
        <v>3578</v>
      </c>
      <c r="H2252" s="449">
        <v>3571.65</v>
      </c>
      <c r="I2252" s="448" t="s">
        <v>107</v>
      </c>
      <c r="J2252" s="448" t="s">
        <v>48</v>
      </c>
      <c r="K2252" s="451" t="s">
        <v>5241</v>
      </c>
      <c r="L2252" s="448" t="s">
        <v>143</v>
      </c>
      <c r="M2252" s="448" t="s">
        <v>3324</v>
      </c>
    </row>
    <row r="2253" spans="1:13" ht="84">
      <c r="A2253" s="448">
        <v>2252</v>
      </c>
      <c r="B2253" s="448" t="s">
        <v>5677</v>
      </c>
      <c r="C2253" s="448" t="s">
        <v>1724</v>
      </c>
      <c r="D2253" s="448" t="s">
        <v>5495</v>
      </c>
      <c r="E2253" s="448">
        <v>30</v>
      </c>
      <c r="F2253" s="448" t="s">
        <v>1728</v>
      </c>
      <c r="G2253" s="448" t="s">
        <v>3578</v>
      </c>
      <c r="H2253" s="449">
        <v>2381.1</v>
      </c>
      <c r="I2253" s="448" t="s">
        <v>107</v>
      </c>
      <c r="J2253" s="448" t="s">
        <v>48</v>
      </c>
      <c r="K2253" s="451" t="s">
        <v>5241</v>
      </c>
      <c r="L2253" s="448" t="s">
        <v>143</v>
      </c>
      <c r="M2253" s="448" t="s">
        <v>3324</v>
      </c>
    </row>
    <row r="2254" spans="1:13" ht="84">
      <c r="A2254" s="448">
        <v>2253</v>
      </c>
      <c r="B2254" s="448" t="s">
        <v>5678</v>
      </c>
      <c r="C2254" s="448" t="s">
        <v>1724</v>
      </c>
      <c r="D2254" s="448" t="s">
        <v>5495</v>
      </c>
      <c r="E2254" s="448">
        <v>15</v>
      </c>
      <c r="F2254" s="448" t="s">
        <v>1728</v>
      </c>
      <c r="G2254" s="448" t="s">
        <v>3578</v>
      </c>
      <c r="H2254" s="449">
        <v>1190.55</v>
      </c>
      <c r="I2254" s="448" t="s">
        <v>107</v>
      </c>
      <c r="J2254" s="448" t="s">
        <v>48</v>
      </c>
      <c r="K2254" s="451" t="s">
        <v>5241</v>
      </c>
      <c r="L2254" s="448" t="s">
        <v>143</v>
      </c>
      <c r="M2254" s="448" t="s">
        <v>3324</v>
      </c>
    </row>
    <row r="2255" spans="1:13" ht="84">
      <c r="A2255" s="448">
        <v>2254</v>
      </c>
      <c r="B2255" s="448" t="s">
        <v>5679</v>
      </c>
      <c r="C2255" s="448" t="s">
        <v>1724</v>
      </c>
      <c r="D2255" s="448" t="s">
        <v>5495</v>
      </c>
      <c r="E2255" s="448">
        <v>15</v>
      </c>
      <c r="F2255" s="448" t="s">
        <v>1728</v>
      </c>
      <c r="G2255" s="448" t="s">
        <v>3578</v>
      </c>
      <c r="H2255" s="449">
        <v>1190.55</v>
      </c>
      <c r="I2255" s="448" t="s">
        <v>107</v>
      </c>
      <c r="J2255" s="448" t="s">
        <v>48</v>
      </c>
      <c r="K2255" s="451" t="s">
        <v>5241</v>
      </c>
      <c r="L2255" s="448" t="s">
        <v>143</v>
      </c>
      <c r="M2255" s="448" t="s">
        <v>3324</v>
      </c>
    </row>
    <row r="2256" spans="1:13" ht="84">
      <c r="A2256" s="448">
        <v>2255</v>
      </c>
      <c r="B2256" s="448" t="s">
        <v>5680</v>
      </c>
      <c r="C2256" s="448" t="s">
        <v>1724</v>
      </c>
      <c r="D2256" s="448" t="s">
        <v>5495</v>
      </c>
      <c r="E2256" s="448">
        <v>8</v>
      </c>
      <c r="F2256" s="448" t="s">
        <v>1728</v>
      </c>
      <c r="G2256" s="448" t="s">
        <v>3578</v>
      </c>
      <c r="H2256" s="449">
        <v>689.68</v>
      </c>
      <c r="I2256" s="448" t="s">
        <v>107</v>
      </c>
      <c r="J2256" s="448" t="s">
        <v>48</v>
      </c>
      <c r="K2256" s="451" t="s">
        <v>5241</v>
      </c>
      <c r="L2256" s="448" t="s">
        <v>143</v>
      </c>
      <c r="M2256" s="448" t="s">
        <v>3324</v>
      </c>
    </row>
    <row r="2257" spans="1:13" ht="84">
      <c r="A2257" s="448">
        <v>2256</v>
      </c>
      <c r="B2257" s="448" t="s">
        <v>5681</v>
      </c>
      <c r="C2257" s="448" t="s">
        <v>1724</v>
      </c>
      <c r="D2257" s="448" t="s">
        <v>5495</v>
      </c>
      <c r="E2257" s="448">
        <v>8</v>
      </c>
      <c r="F2257" s="448" t="s">
        <v>1728</v>
      </c>
      <c r="G2257" s="448" t="s">
        <v>3578</v>
      </c>
      <c r="H2257" s="449">
        <v>689.68</v>
      </c>
      <c r="I2257" s="448" t="s">
        <v>107</v>
      </c>
      <c r="J2257" s="448" t="s">
        <v>48</v>
      </c>
      <c r="K2257" s="451" t="s">
        <v>5241</v>
      </c>
      <c r="L2257" s="448" t="s">
        <v>143</v>
      </c>
      <c r="M2257" s="448" t="s">
        <v>3324</v>
      </c>
    </row>
    <row r="2258" spans="1:13" ht="84">
      <c r="A2258" s="448">
        <v>2257</v>
      </c>
      <c r="B2258" s="448" t="s">
        <v>5682</v>
      </c>
      <c r="C2258" s="448" t="s">
        <v>1724</v>
      </c>
      <c r="D2258" s="448" t="s">
        <v>5495</v>
      </c>
      <c r="E2258" s="448">
        <v>75</v>
      </c>
      <c r="F2258" s="448" t="s">
        <v>1728</v>
      </c>
      <c r="G2258" s="448" t="s">
        <v>3578</v>
      </c>
      <c r="H2258" s="449">
        <v>4356</v>
      </c>
      <c r="I2258" s="448" t="s">
        <v>107</v>
      </c>
      <c r="J2258" s="448" t="s">
        <v>48</v>
      </c>
      <c r="K2258" s="451" t="s">
        <v>5241</v>
      </c>
      <c r="L2258" s="448" t="s">
        <v>143</v>
      </c>
      <c r="M2258" s="448" t="s">
        <v>3324</v>
      </c>
    </row>
    <row r="2259" spans="1:13" ht="84">
      <c r="A2259" s="448">
        <v>2258</v>
      </c>
      <c r="B2259" s="448" t="s">
        <v>5683</v>
      </c>
      <c r="C2259" s="448" t="s">
        <v>1724</v>
      </c>
      <c r="D2259" s="448" t="s">
        <v>5495</v>
      </c>
      <c r="E2259" s="448">
        <v>38</v>
      </c>
      <c r="F2259" s="448" t="s">
        <v>1728</v>
      </c>
      <c r="G2259" s="448" t="s">
        <v>3578</v>
      </c>
      <c r="H2259" s="449">
        <v>2207.04</v>
      </c>
      <c r="I2259" s="448" t="s">
        <v>107</v>
      </c>
      <c r="J2259" s="448" t="s">
        <v>48</v>
      </c>
      <c r="K2259" s="451" t="s">
        <v>5241</v>
      </c>
      <c r="L2259" s="448" t="s">
        <v>143</v>
      </c>
      <c r="M2259" s="448" t="s">
        <v>3324</v>
      </c>
    </row>
    <row r="2260" spans="1:13" ht="84">
      <c r="A2260" s="448">
        <v>2259</v>
      </c>
      <c r="B2260" s="448" t="s">
        <v>5684</v>
      </c>
      <c r="C2260" s="448" t="s">
        <v>1724</v>
      </c>
      <c r="D2260" s="448" t="s">
        <v>5495</v>
      </c>
      <c r="E2260" s="448">
        <v>19</v>
      </c>
      <c r="F2260" s="448" t="s">
        <v>1728</v>
      </c>
      <c r="G2260" s="448" t="s">
        <v>3578</v>
      </c>
      <c r="H2260" s="449">
        <v>992.56</v>
      </c>
      <c r="I2260" s="448" t="s">
        <v>107</v>
      </c>
      <c r="J2260" s="448" t="s">
        <v>48</v>
      </c>
      <c r="K2260" s="451" t="s">
        <v>5241</v>
      </c>
      <c r="L2260" s="448" t="s">
        <v>143</v>
      </c>
      <c r="M2260" s="448" t="s">
        <v>3324</v>
      </c>
    </row>
    <row r="2261" spans="1:13" ht="84">
      <c r="A2261" s="448">
        <v>2260</v>
      </c>
      <c r="B2261" s="448" t="s">
        <v>5685</v>
      </c>
      <c r="C2261" s="448" t="s">
        <v>1724</v>
      </c>
      <c r="D2261" s="448" t="s">
        <v>5495</v>
      </c>
      <c r="E2261" s="448">
        <v>38</v>
      </c>
      <c r="F2261" s="448" t="s">
        <v>1728</v>
      </c>
      <c r="G2261" s="448" t="s">
        <v>3578</v>
      </c>
      <c r="H2261" s="449">
        <v>1672.38</v>
      </c>
      <c r="I2261" s="448" t="s">
        <v>107</v>
      </c>
      <c r="J2261" s="448" t="s">
        <v>48</v>
      </c>
      <c r="K2261" s="451" t="s">
        <v>5241</v>
      </c>
      <c r="L2261" s="448" t="s">
        <v>143</v>
      </c>
      <c r="M2261" s="448" t="s">
        <v>3324</v>
      </c>
    </row>
    <row r="2262" spans="1:13" ht="84">
      <c r="A2262" s="448">
        <v>2261</v>
      </c>
      <c r="B2262" s="448" t="s">
        <v>5686</v>
      </c>
      <c r="C2262" s="448" t="s">
        <v>1724</v>
      </c>
      <c r="D2262" s="448" t="s">
        <v>5495</v>
      </c>
      <c r="E2262" s="448">
        <v>19</v>
      </c>
      <c r="F2262" s="448" t="s">
        <v>1728</v>
      </c>
      <c r="G2262" s="448" t="s">
        <v>3578</v>
      </c>
      <c r="H2262" s="449">
        <v>836.19</v>
      </c>
      <c r="I2262" s="448" t="s">
        <v>107</v>
      </c>
      <c r="J2262" s="448" t="s">
        <v>48</v>
      </c>
      <c r="K2262" s="451" t="s">
        <v>5241</v>
      </c>
      <c r="L2262" s="448" t="s">
        <v>143</v>
      </c>
      <c r="M2262" s="448" t="s">
        <v>3324</v>
      </c>
    </row>
    <row r="2263" spans="1:13" ht="84">
      <c r="A2263" s="448">
        <v>2262</v>
      </c>
      <c r="B2263" s="448" t="s">
        <v>5687</v>
      </c>
      <c r="C2263" s="448" t="s">
        <v>1724</v>
      </c>
      <c r="D2263" s="448" t="s">
        <v>5495</v>
      </c>
      <c r="E2263" s="448">
        <v>38</v>
      </c>
      <c r="F2263" s="448" t="s">
        <v>1728</v>
      </c>
      <c r="G2263" s="448" t="s">
        <v>3578</v>
      </c>
      <c r="H2263" s="449">
        <v>2130.66</v>
      </c>
      <c r="I2263" s="448" t="s">
        <v>107</v>
      </c>
      <c r="J2263" s="448" t="s">
        <v>48</v>
      </c>
      <c r="K2263" s="451" t="s">
        <v>5241</v>
      </c>
      <c r="L2263" s="448" t="s">
        <v>143</v>
      </c>
      <c r="M2263" s="448" t="s">
        <v>3324</v>
      </c>
    </row>
    <row r="2264" spans="1:13" ht="84">
      <c r="A2264" s="448">
        <v>2263</v>
      </c>
      <c r="B2264" s="448" t="s">
        <v>5688</v>
      </c>
      <c r="C2264" s="448" t="s">
        <v>1724</v>
      </c>
      <c r="D2264" s="448" t="s">
        <v>5495</v>
      </c>
      <c r="E2264" s="448">
        <v>15</v>
      </c>
      <c r="F2264" s="448" t="s">
        <v>817</v>
      </c>
      <c r="G2264" s="448" t="s">
        <v>3578</v>
      </c>
      <c r="H2264" s="449">
        <v>1165.2</v>
      </c>
      <c r="I2264" s="448" t="s">
        <v>107</v>
      </c>
      <c r="J2264" s="448" t="s">
        <v>48</v>
      </c>
      <c r="K2264" s="451" t="s">
        <v>5241</v>
      </c>
      <c r="L2264" s="448" t="s">
        <v>143</v>
      </c>
      <c r="M2264" s="448" t="s">
        <v>3324</v>
      </c>
    </row>
    <row r="2265" spans="1:13" ht="84">
      <c r="A2265" s="448">
        <v>2264</v>
      </c>
      <c r="B2265" s="448" t="s">
        <v>5689</v>
      </c>
      <c r="C2265" s="448" t="s">
        <v>1724</v>
      </c>
      <c r="D2265" s="448" t="s">
        <v>5495</v>
      </c>
      <c r="E2265" s="448">
        <v>19</v>
      </c>
      <c r="F2265" s="448" t="s">
        <v>3676</v>
      </c>
      <c r="G2265" s="448" t="s">
        <v>3578</v>
      </c>
      <c r="H2265" s="449">
        <v>132.43</v>
      </c>
      <c r="I2265" s="448" t="s">
        <v>107</v>
      </c>
      <c r="J2265" s="448" t="s">
        <v>48</v>
      </c>
      <c r="K2265" s="451" t="s">
        <v>5241</v>
      </c>
      <c r="L2265" s="448" t="s">
        <v>143</v>
      </c>
      <c r="M2265" s="448" t="s">
        <v>3324</v>
      </c>
    </row>
    <row r="2266" spans="1:13" ht="84">
      <c r="A2266" s="448">
        <v>2265</v>
      </c>
      <c r="B2266" s="448" t="s">
        <v>5690</v>
      </c>
      <c r="C2266" s="448" t="s">
        <v>1724</v>
      </c>
      <c r="D2266" s="448" t="s">
        <v>5495</v>
      </c>
      <c r="E2266" s="448">
        <v>8</v>
      </c>
      <c r="F2266" s="448" t="s">
        <v>1728</v>
      </c>
      <c r="G2266" s="448" t="s">
        <v>3578</v>
      </c>
      <c r="H2266" s="449">
        <v>343.6</v>
      </c>
      <c r="I2266" s="448" t="s">
        <v>107</v>
      </c>
      <c r="J2266" s="448" t="s">
        <v>48</v>
      </c>
      <c r="K2266" s="451" t="s">
        <v>5241</v>
      </c>
      <c r="L2266" s="448" t="s">
        <v>143</v>
      </c>
      <c r="M2266" s="448" t="s">
        <v>3324</v>
      </c>
    </row>
    <row r="2267" spans="1:13" ht="84">
      <c r="A2267" s="448">
        <v>2266</v>
      </c>
      <c r="B2267" s="448" t="s">
        <v>5691</v>
      </c>
      <c r="C2267" s="448" t="s">
        <v>1724</v>
      </c>
      <c r="D2267" s="448" t="s">
        <v>5495</v>
      </c>
      <c r="E2267" s="448">
        <v>8</v>
      </c>
      <c r="F2267" s="448" t="s">
        <v>574</v>
      </c>
      <c r="G2267" s="448" t="s">
        <v>3578</v>
      </c>
      <c r="H2267" s="449">
        <v>3063.92</v>
      </c>
      <c r="I2267" s="448" t="s">
        <v>107</v>
      </c>
      <c r="J2267" s="448" t="s">
        <v>48</v>
      </c>
      <c r="K2267" s="451" t="s">
        <v>5241</v>
      </c>
      <c r="L2267" s="448" t="s">
        <v>143</v>
      </c>
      <c r="M2267" s="448" t="s">
        <v>3324</v>
      </c>
    </row>
    <row r="2268" spans="1:13" ht="84">
      <c r="A2268" s="448">
        <v>2267</v>
      </c>
      <c r="B2268" s="448" t="s">
        <v>5692</v>
      </c>
      <c r="C2268" s="448" t="s">
        <v>1724</v>
      </c>
      <c r="D2268" s="448" t="s">
        <v>5495</v>
      </c>
      <c r="E2268" s="448">
        <v>8</v>
      </c>
      <c r="F2268" s="448" t="s">
        <v>860</v>
      </c>
      <c r="G2268" s="448" t="s">
        <v>3578</v>
      </c>
      <c r="H2268" s="449">
        <v>90.32</v>
      </c>
      <c r="I2268" s="448" t="s">
        <v>107</v>
      </c>
      <c r="J2268" s="448" t="s">
        <v>48</v>
      </c>
      <c r="K2268" s="451" t="s">
        <v>5241</v>
      </c>
      <c r="L2268" s="448" t="s">
        <v>143</v>
      </c>
      <c r="M2268" s="448" t="s">
        <v>3324</v>
      </c>
    </row>
    <row r="2269" spans="1:13" ht="84">
      <c r="A2269" s="448">
        <v>2268</v>
      </c>
      <c r="B2269" s="448" t="s">
        <v>5693</v>
      </c>
      <c r="C2269" s="448" t="s">
        <v>1724</v>
      </c>
      <c r="D2269" s="448" t="s">
        <v>5495</v>
      </c>
      <c r="E2269" s="448">
        <v>75</v>
      </c>
      <c r="F2269" s="448" t="s">
        <v>3676</v>
      </c>
      <c r="G2269" s="448" t="s">
        <v>3578</v>
      </c>
      <c r="H2269" s="449">
        <v>961.5</v>
      </c>
      <c r="I2269" s="448" t="s">
        <v>107</v>
      </c>
      <c r="J2269" s="448" t="s">
        <v>48</v>
      </c>
      <c r="K2269" s="451" t="s">
        <v>5241</v>
      </c>
      <c r="L2269" s="448" t="s">
        <v>143</v>
      </c>
      <c r="M2269" s="448" t="s">
        <v>3324</v>
      </c>
    </row>
    <row r="2270" spans="1:13" ht="84">
      <c r="A2270" s="448">
        <v>2269</v>
      </c>
      <c r="B2270" s="448" t="s">
        <v>5694</v>
      </c>
      <c r="C2270" s="448" t="s">
        <v>1724</v>
      </c>
      <c r="D2270" s="448" t="s">
        <v>5495</v>
      </c>
      <c r="E2270" s="448">
        <v>23</v>
      </c>
      <c r="F2270" s="448" t="s">
        <v>860</v>
      </c>
      <c r="G2270" s="448" t="s">
        <v>3578</v>
      </c>
      <c r="H2270" s="449">
        <v>152.72</v>
      </c>
      <c r="I2270" s="448" t="s">
        <v>107</v>
      </c>
      <c r="J2270" s="448" t="s">
        <v>48</v>
      </c>
      <c r="K2270" s="451" t="s">
        <v>5241</v>
      </c>
      <c r="L2270" s="448" t="s">
        <v>143</v>
      </c>
      <c r="M2270" s="448" t="s">
        <v>3324</v>
      </c>
    </row>
    <row r="2271" spans="1:13" ht="84">
      <c r="A2271" s="448">
        <v>2270</v>
      </c>
      <c r="B2271" s="448" t="s">
        <v>5695</v>
      </c>
      <c r="C2271" s="448" t="s">
        <v>1724</v>
      </c>
      <c r="D2271" s="448" t="s">
        <v>5495</v>
      </c>
      <c r="E2271" s="448">
        <v>15</v>
      </c>
      <c r="F2271" s="448" t="s">
        <v>574</v>
      </c>
      <c r="G2271" s="448" t="s">
        <v>3578</v>
      </c>
      <c r="H2271" s="449">
        <v>248.85</v>
      </c>
      <c r="I2271" s="448" t="s">
        <v>107</v>
      </c>
      <c r="J2271" s="448" t="s">
        <v>48</v>
      </c>
      <c r="K2271" s="451" t="s">
        <v>5241</v>
      </c>
      <c r="L2271" s="448" t="s">
        <v>143</v>
      </c>
      <c r="M2271" s="448" t="s">
        <v>3324</v>
      </c>
    </row>
    <row r="2272" spans="1:13" ht="84">
      <c r="A2272" s="448">
        <v>2271</v>
      </c>
      <c r="B2272" s="448" t="s">
        <v>5696</v>
      </c>
      <c r="C2272" s="448" t="s">
        <v>1724</v>
      </c>
      <c r="D2272" s="448" t="s">
        <v>5495</v>
      </c>
      <c r="E2272" s="448">
        <v>15</v>
      </c>
      <c r="F2272" s="448" t="s">
        <v>574</v>
      </c>
      <c r="G2272" s="448" t="s">
        <v>3578</v>
      </c>
      <c r="H2272" s="449">
        <v>248.85</v>
      </c>
      <c r="I2272" s="448" t="s">
        <v>107</v>
      </c>
      <c r="J2272" s="448" t="s">
        <v>48</v>
      </c>
      <c r="K2272" s="451" t="s">
        <v>5241</v>
      </c>
      <c r="L2272" s="448" t="s">
        <v>143</v>
      </c>
      <c r="M2272" s="448" t="s">
        <v>3324</v>
      </c>
    </row>
    <row r="2273" spans="1:13" ht="84">
      <c r="A2273" s="448">
        <v>2272</v>
      </c>
      <c r="B2273" s="448" t="s">
        <v>5697</v>
      </c>
      <c r="C2273" s="448" t="s">
        <v>1724</v>
      </c>
      <c r="D2273" s="448" t="s">
        <v>5495</v>
      </c>
      <c r="E2273" s="448">
        <v>60</v>
      </c>
      <c r="F2273" s="448" t="s">
        <v>3676</v>
      </c>
      <c r="G2273" s="448" t="s">
        <v>3578</v>
      </c>
      <c r="H2273" s="449">
        <v>936</v>
      </c>
      <c r="I2273" s="448" t="s">
        <v>107</v>
      </c>
      <c r="J2273" s="448" t="s">
        <v>48</v>
      </c>
      <c r="K2273" s="451" t="s">
        <v>5241</v>
      </c>
      <c r="L2273" s="448" t="s">
        <v>143</v>
      </c>
      <c r="M2273" s="448" t="s">
        <v>3324</v>
      </c>
    </row>
    <row r="2274" spans="1:13" ht="84">
      <c r="A2274" s="448">
        <v>2273</v>
      </c>
      <c r="B2274" s="448" t="s">
        <v>5698</v>
      </c>
      <c r="C2274" s="448" t="s">
        <v>1724</v>
      </c>
      <c r="D2274" s="448" t="s">
        <v>5495</v>
      </c>
      <c r="E2274" s="448">
        <v>15</v>
      </c>
      <c r="F2274" s="448" t="s">
        <v>574</v>
      </c>
      <c r="G2274" s="448" t="s">
        <v>3578</v>
      </c>
      <c r="H2274" s="449">
        <v>212.1</v>
      </c>
      <c r="I2274" s="448" t="s">
        <v>107</v>
      </c>
      <c r="J2274" s="448" t="s">
        <v>48</v>
      </c>
      <c r="K2274" s="451" t="s">
        <v>5241</v>
      </c>
      <c r="L2274" s="448" t="s">
        <v>143</v>
      </c>
      <c r="M2274" s="448" t="s">
        <v>3324</v>
      </c>
    </row>
    <row r="2275" spans="1:13" ht="84">
      <c r="A2275" s="448">
        <v>2274</v>
      </c>
      <c r="B2275" s="448" t="s">
        <v>5699</v>
      </c>
      <c r="C2275" s="448" t="s">
        <v>1724</v>
      </c>
      <c r="D2275" s="448" t="s">
        <v>5495</v>
      </c>
      <c r="E2275" s="448">
        <v>15</v>
      </c>
      <c r="F2275" s="448" t="s">
        <v>574</v>
      </c>
      <c r="G2275" s="448" t="s">
        <v>3578</v>
      </c>
      <c r="H2275" s="449">
        <v>212.1</v>
      </c>
      <c r="I2275" s="448" t="s">
        <v>107</v>
      </c>
      <c r="J2275" s="448" t="s">
        <v>48</v>
      </c>
      <c r="K2275" s="451" t="s">
        <v>5241</v>
      </c>
      <c r="L2275" s="448" t="s">
        <v>143</v>
      </c>
      <c r="M2275" s="448" t="s">
        <v>3324</v>
      </c>
    </row>
    <row r="2276" spans="1:13" ht="84">
      <c r="A2276" s="448">
        <v>2275</v>
      </c>
      <c r="B2276" s="448" t="s">
        <v>5700</v>
      </c>
      <c r="C2276" s="448" t="s">
        <v>1724</v>
      </c>
      <c r="D2276" s="448" t="s">
        <v>5495</v>
      </c>
      <c r="E2276" s="448">
        <v>15</v>
      </c>
      <c r="F2276" s="448" t="s">
        <v>574</v>
      </c>
      <c r="G2276" s="448" t="s">
        <v>3578</v>
      </c>
      <c r="H2276" s="449">
        <v>212.1</v>
      </c>
      <c r="I2276" s="448" t="s">
        <v>107</v>
      </c>
      <c r="J2276" s="448" t="s">
        <v>48</v>
      </c>
      <c r="K2276" s="451" t="s">
        <v>5241</v>
      </c>
      <c r="L2276" s="448" t="s">
        <v>143</v>
      </c>
      <c r="M2276" s="448" t="s">
        <v>3324</v>
      </c>
    </row>
    <row r="2277" spans="1:13" ht="84">
      <c r="A2277" s="448">
        <v>2276</v>
      </c>
      <c r="B2277" s="448" t="s">
        <v>5701</v>
      </c>
      <c r="C2277" s="448" t="s">
        <v>1724</v>
      </c>
      <c r="D2277" s="448" t="s">
        <v>5495</v>
      </c>
      <c r="E2277" s="448">
        <v>15</v>
      </c>
      <c r="F2277" s="448" t="s">
        <v>574</v>
      </c>
      <c r="G2277" s="448" t="s">
        <v>3578</v>
      </c>
      <c r="H2277" s="449">
        <v>212.1</v>
      </c>
      <c r="I2277" s="448" t="s">
        <v>107</v>
      </c>
      <c r="J2277" s="448" t="s">
        <v>48</v>
      </c>
      <c r="K2277" s="451" t="s">
        <v>5241</v>
      </c>
      <c r="L2277" s="448" t="s">
        <v>143</v>
      </c>
      <c r="M2277" s="448" t="s">
        <v>3324</v>
      </c>
    </row>
    <row r="2278" spans="1:13" ht="84">
      <c r="A2278" s="448">
        <v>2277</v>
      </c>
      <c r="B2278" s="448" t="s">
        <v>5702</v>
      </c>
      <c r="C2278" s="448" t="s">
        <v>1724</v>
      </c>
      <c r="D2278" s="448" t="s">
        <v>5495</v>
      </c>
      <c r="E2278" s="448">
        <v>15</v>
      </c>
      <c r="F2278" s="448" t="s">
        <v>574</v>
      </c>
      <c r="G2278" s="448" t="s">
        <v>3578</v>
      </c>
      <c r="H2278" s="449">
        <v>212.1</v>
      </c>
      <c r="I2278" s="448" t="s">
        <v>107</v>
      </c>
      <c r="J2278" s="448" t="s">
        <v>48</v>
      </c>
      <c r="K2278" s="451" t="s">
        <v>5241</v>
      </c>
      <c r="L2278" s="448" t="s">
        <v>143</v>
      </c>
      <c r="M2278" s="448" t="s">
        <v>3324</v>
      </c>
    </row>
    <row r="2279" spans="1:13" ht="84">
      <c r="A2279" s="448">
        <v>2278</v>
      </c>
      <c r="B2279" s="448" t="s">
        <v>5703</v>
      </c>
      <c r="C2279" s="448" t="s">
        <v>1724</v>
      </c>
      <c r="D2279" s="448" t="s">
        <v>5495</v>
      </c>
      <c r="E2279" s="448">
        <v>15</v>
      </c>
      <c r="F2279" s="448" t="s">
        <v>574</v>
      </c>
      <c r="G2279" s="448" t="s">
        <v>3578</v>
      </c>
      <c r="H2279" s="449">
        <v>212.1</v>
      </c>
      <c r="I2279" s="448" t="s">
        <v>107</v>
      </c>
      <c r="J2279" s="448" t="s">
        <v>48</v>
      </c>
      <c r="K2279" s="451" t="s">
        <v>5241</v>
      </c>
      <c r="L2279" s="448" t="s">
        <v>143</v>
      </c>
      <c r="M2279" s="448" t="s">
        <v>3324</v>
      </c>
    </row>
    <row r="2280" spans="1:13" ht="84">
      <c r="A2280" s="448">
        <v>2279</v>
      </c>
      <c r="B2280" s="448" t="s">
        <v>5704</v>
      </c>
      <c r="C2280" s="448" t="s">
        <v>1724</v>
      </c>
      <c r="D2280" s="448" t="s">
        <v>5495</v>
      </c>
      <c r="E2280" s="448">
        <v>23</v>
      </c>
      <c r="F2280" s="448" t="s">
        <v>1458</v>
      </c>
      <c r="G2280" s="448" t="s">
        <v>3578</v>
      </c>
      <c r="H2280" s="449">
        <v>2846.94</v>
      </c>
      <c r="I2280" s="448" t="s">
        <v>107</v>
      </c>
      <c r="J2280" s="448" t="s">
        <v>48</v>
      </c>
      <c r="K2280" s="451" t="s">
        <v>5241</v>
      </c>
      <c r="L2280" s="448" t="s">
        <v>143</v>
      </c>
      <c r="M2280" s="448" t="s">
        <v>3324</v>
      </c>
    </row>
    <row r="2281" spans="1:13" ht="84">
      <c r="A2281" s="448">
        <v>2280</v>
      </c>
      <c r="B2281" s="448" t="s">
        <v>5705</v>
      </c>
      <c r="C2281" s="448" t="s">
        <v>1724</v>
      </c>
      <c r="D2281" s="448" t="s">
        <v>5495</v>
      </c>
      <c r="E2281" s="448">
        <v>60</v>
      </c>
      <c r="F2281" s="448" t="s">
        <v>3474</v>
      </c>
      <c r="G2281" s="448" t="s">
        <v>3578</v>
      </c>
      <c r="H2281" s="449">
        <v>626.4</v>
      </c>
      <c r="I2281" s="448" t="s">
        <v>107</v>
      </c>
      <c r="J2281" s="448" t="s">
        <v>48</v>
      </c>
      <c r="K2281" s="451" t="s">
        <v>5241</v>
      </c>
      <c r="L2281" s="448" t="s">
        <v>143</v>
      </c>
      <c r="M2281" s="448" t="s">
        <v>3324</v>
      </c>
    </row>
    <row r="2282" spans="1:13" ht="84">
      <c r="A2282" s="448">
        <v>2281</v>
      </c>
      <c r="B2282" s="448" t="s">
        <v>5706</v>
      </c>
      <c r="C2282" s="448" t="s">
        <v>1724</v>
      </c>
      <c r="D2282" s="448" t="s">
        <v>5495</v>
      </c>
      <c r="E2282" s="448">
        <v>15</v>
      </c>
      <c r="F2282" s="448" t="s">
        <v>3676</v>
      </c>
      <c r="G2282" s="448" t="s">
        <v>3578</v>
      </c>
      <c r="H2282" s="449">
        <v>575.1</v>
      </c>
      <c r="I2282" s="448" t="s">
        <v>107</v>
      </c>
      <c r="J2282" s="448" t="s">
        <v>48</v>
      </c>
      <c r="K2282" s="451" t="s">
        <v>5241</v>
      </c>
      <c r="L2282" s="448" t="s">
        <v>143</v>
      </c>
      <c r="M2282" s="448" t="s">
        <v>3324</v>
      </c>
    </row>
    <row r="2283" spans="1:13" ht="84">
      <c r="A2283" s="448">
        <v>2282</v>
      </c>
      <c r="B2283" s="448" t="s">
        <v>5707</v>
      </c>
      <c r="C2283" s="448" t="s">
        <v>1724</v>
      </c>
      <c r="D2283" s="448" t="s">
        <v>5495</v>
      </c>
      <c r="E2283" s="448">
        <v>75</v>
      </c>
      <c r="F2283" s="448" t="s">
        <v>1728</v>
      </c>
      <c r="G2283" s="448" t="s">
        <v>3578</v>
      </c>
      <c r="H2283" s="449">
        <v>2592.75</v>
      </c>
      <c r="I2283" s="448" t="s">
        <v>107</v>
      </c>
      <c r="J2283" s="448" t="s">
        <v>48</v>
      </c>
      <c r="K2283" s="451" t="s">
        <v>5241</v>
      </c>
      <c r="L2283" s="448" t="s">
        <v>143</v>
      </c>
      <c r="M2283" s="448" t="s">
        <v>3324</v>
      </c>
    </row>
    <row r="2284" spans="1:13" ht="84">
      <c r="A2284" s="448">
        <v>2283</v>
      </c>
      <c r="B2284" s="448" t="s">
        <v>5708</v>
      </c>
      <c r="C2284" s="448" t="s">
        <v>1724</v>
      </c>
      <c r="D2284" s="448" t="s">
        <v>5495</v>
      </c>
      <c r="E2284" s="448">
        <v>19</v>
      </c>
      <c r="F2284" s="448" t="s">
        <v>1728</v>
      </c>
      <c r="G2284" s="448" t="s">
        <v>3578</v>
      </c>
      <c r="H2284" s="449">
        <v>381.71</v>
      </c>
      <c r="I2284" s="448" t="s">
        <v>107</v>
      </c>
      <c r="J2284" s="448" t="s">
        <v>48</v>
      </c>
      <c r="K2284" s="451" t="s">
        <v>5241</v>
      </c>
      <c r="L2284" s="448" t="s">
        <v>143</v>
      </c>
      <c r="M2284" s="448" t="s">
        <v>3324</v>
      </c>
    </row>
    <row r="2285" spans="1:13" ht="84">
      <c r="A2285" s="448">
        <v>2284</v>
      </c>
      <c r="B2285" s="448" t="s">
        <v>5709</v>
      </c>
      <c r="C2285" s="448" t="s">
        <v>1724</v>
      </c>
      <c r="D2285" s="448" t="s">
        <v>5495</v>
      </c>
      <c r="E2285" s="448">
        <v>15</v>
      </c>
      <c r="F2285" s="448" t="s">
        <v>1728</v>
      </c>
      <c r="G2285" s="448" t="s">
        <v>3578</v>
      </c>
      <c r="H2285" s="449">
        <v>447.75</v>
      </c>
      <c r="I2285" s="448" t="s">
        <v>107</v>
      </c>
      <c r="J2285" s="448" t="s">
        <v>48</v>
      </c>
      <c r="K2285" s="451" t="s">
        <v>5241</v>
      </c>
      <c r="L2285" s="448" t="s">
        <v>143</v>
      </c>
      <c r="M2285" s="448" t="s">
        <v>3324</v>
      </c>
    </row>
    <row r="2286" spans="1:13" ht="84">
      <c r="A2286" s="448">
        <v>2285</v>
      </c>
      <c r="B2286" s="448" t="s">
        <v>5710</v>
      </c>
      <c r="C2286" s="448" t="s">
        <v>1724</v>
      </c>
      <c r="D2286" s="448" t="s">
        <v>5495</v>
      </c>
      <c r="E2286" s="448">
        <v>15</v>
      </c>
      <c r="F2286" s="448" t="s">
        <v>1728</v>
      </c>
      <c r="G2286" s="448" t="s">
        <v>3578</v>
      </c>
      <c r="H2286" s="449">
        <v>447.75</v>
      </c>
      <c r="I2286" s="448" t="s">
        <v>107</v>
      </c>
      <c r="J2286" s="448" t="s">
        <v>48</v>
      </c>
      <c r="K2286" s="451" t="s">
        <v>5241</v>
      </c>
      <c r="L2286" s="448" t="s">
        <v>143</v>
      </c>
      <c r="M2286" s="448" t="s">
        <v>3324</v>
      </c>
    </row>
    <row r="2287" spans="1:13" ht="84">
      <c r="A2287" s="448">
        <v>2286</v>
      </c>
      <c r="B2287" s="448" t="s">
        <v>5711</v>
      </c>
      <c r="C2287" s="448" t="s">
        <v>1724</v>
      </c>
      <c r="D2287" s="448" t="s">
        <v>5495</v>
      </c>
      <c r="E2287" s="448">
        <v>15</v>
      </c>
      <c r="F2287" s="448" t="s">
        <v>1728</v>
      </c>
      <c r="G2287" s="448" t="s">
        <v>3578</v>
      </c>
      <c r="H2287" s="449">
        <v>447.75</v>
      </c>
      <c r="I2287" s="448" t="s">
        <v>107</v>
      </c>
      <c r="J2287" s="448" t="s">
        <v>48</v>
      </c>
      <c r="K2287" s="451" t="s">
        <v>5241</v>
      </c>
      <c r="L2287" s="448" t="s">
        <v>143</v>
      </c>
      <c r="M2287" s="448" t="s">
        <v>3324</v>
      </c>
    </row>
    <row r="2288" spans="1:13" ht="84">
      <c r="A2288" s="448">
        <v>2287</v>
      </c>
      <c r="B2288" s="448" t="s">
        <v>5712</v>
      </c>
      <c r="C2288" s="448" t="s">
        <v>1724</v>
      </c>
      <c r="D2288" s="448" t="s">
        <v>5495</v>
      </c>
      <c r="E2288" s="448">
        <v>15</v>
      </c>
      <c r="F2288" s="448" t="s">
        <v>1728</v>
      </c>
      <c r="G2288" s="448" t="s">
        <v>3578</v>
      </c>
      <c r="H2288" s="449">
        <v>301.35000000000002</v>
      </c>
      <c r="I2288" s="448" t="s">
        <v>107</v>
      </c>
      <c r="J2288" s="448" t="s">
        <v>48</v>
      </c>
      <c r="K2288" s="451" t="s">
        <v>5241</v>
      </c>
      <c r="L2288" s="448" t="s">
        <v>143</v>
      </c>
      <c r="M2288" s="448" t="s">
        <v>3324</v>
      </c>
    </row>
    <row r="2289" spans="1:13" ht="84">
      <c r="A2289" s="448">
        <v>2288</v>
      </c>
      <c r="B2289" s="448" t="s">
        <v>5713</v>
      </c>
      <c r="C2289" s="448" t="s">
        <v>1724</v>
      </c>
      <c r="D2289" s="448" t="s">
        <v>5495</v>
      </c>
      <c r="E2289" s="448">
        <v>75</v>
      </c>
      <c r="F2289" s="448" t="s">
        <v>1728</v>
      </c>
      <c r="G2289" s="448" t="s">
        <v>3578</v>
      </c>
      <c r="H2289" s="449">
        <v>1506.75</v>
      </c>
      <c r="I2289" s="448" t="s">
        <v>107</v>
      </c>
      <c r="J2289" s="448" t="s">
        <v>48</v>
      </c>
      <c r="K2289" s="451" t="s">
        <v>5241</v>
      </c>
      <c r="L2289" s="448" t="s">
        <v>143</v>
      </c>
      <c r="M2289" s="448" t="s">
        <v>3324</v>
      </c>
    </row>
    <row r="2290" spans="1:13" ht="84">
      <c r="A2290" s="448">
        <v>2289</v>
      </c>
      <c r="B2290" s="448" t="s">
        <v>5714</v>
      </c>
      <c r="C2290" s="448" t="s">
        <v>1724</v>
      </c>
      <c r="D2290" s="448" t="s">
        <v>5495</v>
      </c>
      <c r="E2290" s="448">
        <v>38</v>
      </c>
      <c r="F2290" s="448" t="s">
        <v>1728</v>
      </c>
      <c r="G2290" s="448" t="s">
        <v>3578</v>
      </c>
      <c r="H2290" s="449">
        <v>763.42</v>
      </c>
      <c r="I2290" s="448" t="s">
        <v>107</v>
      </c>
      <c r="J2290" s="448" t="s">
        <v>48</v>
      </c>
      <c r="K2290" s="451" t="s">
        <v>5241</v>
      </c>
      <c r="L2290" s="448" t="s">
        <v>143</v>
      </c>
      <c r="M2290" s="448" t="s">
        <v>3324</v>
      </c>
    </row>
    <row r="2291" spans="1:13" ht="84">
      <c r="A2291" s="448">
        <v>2290</v>
      </c>
      <c r="B2291" s="448" t="s">
        <v>5715</v>
      </c>
      <c r="C2291" s="448" t="s">
        <v>1724</v>
      </c>
      <c r="D2291" s="448" t="s">
        <v>5495</v>
      </c>
      <c r="E2291" s="448">
        <v>45</v>
      </c>
      <c r="F2291" s="448" t="s">
        <v>1728</v>
      </c>
      <c r="G2291" s="448" t="s">
        <v>3578</v>
      </c>
      <c r="H2291" s="449">
        <v>904.05</v>
      </c>
      <c r="I2291" s="448" t="s">
        <v>107</v>
      </c>
      <c r="J2291" s="448" t="s">
        <v>48</v>
      </c>
      <c r="K2291" s="451" t="s">
        <v>5241</v>
      </c>
      <c r="L2291" s="448" t="s">
        <v>143</v>
      </c>
      <c r="M2291" s="448" t="s">
        <v>3324</v>
      </c>
    </row>
    <row r="2292" spans="1:13" ht="84">
      <c r="A2292" s="448">
        <v>2291</v>
      </c>
      <c r="B2292" s="448" t="s">
        <v>5716</v>
      </c>
      <c r="C2292" s="448" t="s">
        <v>1724</v>
      </c>
      <c r="D2292" s="448" t="s">
        <v>5495</v>
      </c>
      <c r="E2292" s="448">
        <v>38</v>
      </c>
      <c r="F2292" s="448" t="s">
        <v>1728</v>
      </c>
      <c r="G2292" s="448" t="s">
        <v>3578</v>
      </c>
      <c r="H2292" s="449">
        <v>763.42</v>
      </c>
      <c r="I2292" s="448" t="s">
        <v>107</v>
      </c>
      <c r="J2292" s="448" t="s">
        <v>48</v>
      </c>
      <c r="K2292" s="451" t="s">
        <v>5241</v>
      </c>
      <c r="L2292" s="448" t="s">
        <v>143</v>
      </c>
      <c r="M2292" s="448" t="s">
        <v>3324</v>
      </c>
    </row>
    <row r="2293" spans="1:13" ht="84">
      <c r="A2293" s="448">
        <v>2292</v>
      </c>
      <c r="B2293" s="448" t="s">
        <v>5717</v>
      </c>
      <c r="C2293" s="448" t="s">
        <v>1724</v>
      </c>
      <c r="D2293" s="448" t="s">
        <v>5495</v>
      </c>
      <c r="E2293" s="448">
        <v>38</v>
      </c>
      <c r="F2293" s="448" t="s">
        <v>1728</v>
      </c>
      <c r="G2293" s="448" t="s">
        <v>3578</v>
      </c>
      <c r="H2293" s="449">
        <v>763.42</v>
      </c>
      <c r="I2293" s="448" t="s">
        <v>107</v>
      </c>
      <c r="J2293" s="448" t="s">
        <v>48</v>
      </c>
      <c r="K2293" s="451" t="s">
        <v>5241</v>
      </c>
      <c r="L2293" s="448" t="s">
        <v>143</v>
      </c>
      <c r="M2293" s="448" t="s">
        <v>3324</v>
      </c>
    </row>
    <row r="2294" spans="1:13" ht="84">
      <c r="A2294" s="448">
        <v>2293</v>
      </c>
      <c r="B2294" s="448" t="s">
        <v>5718</v>
      </c>
      <c r="C2294" s="448" t="s">
        <v>1724</v>
      </c>
      <c r="D2294" s="448" t="s">
        <v>5495</v>
      </c>
      <c r="E2294" s="448">
        <v>38</v>
      </c>
      <c r="F2294" s="448" t="s">
        <v>1728</v>
      </c>
      <c r="G2294" s="448" t="s">
        <v>3578</v>
      </c>
      <c r="H2294" s="449">
        <v>763.42</v>
      </c>
      <c r="I2294" s="448" t="s">
        <v>107</v>
      </c>
      <c r="J2294" s="448" t="s">
        <v>48</v>
      </c>
      <c r="K2294" s="451" t="s">
        <v>5241</v>
      </c>
      <c r="L2294" s="448" t="s">
        <v>143</v>
      </c>
      <c r="M2294" s="448" t="s">
        <v>3324</v>
      </c>
    </row>
    <row r="2295" spans="1:13" ht="84">
      <c r="A2295" s="448">
        <v>2294</v>
      </c>
      <c r="B2295" s="448" t="s">
        <v>5719</v>
      </c>
      <c r="C2295" s="448" t="s">
        <v>1724</v>
      </c>
      <c r="D2295" s="448" t="s">
        <v>5495</v>
      </c>
      <c r="E2295" s="448">
        <v>38</v>
      </c>
      <c r="F2295" s="448" t="s">
        <v>1728</v>
      </c>
      <c r="G2295" s="448" t="s">
        <v>3578</v>
      </c>
      <c r="H2295" s="449">
        <v>763.42</v>
      </c>
      <c r="I2295" s="448" t="s">
        <v>107</v>
      </c>
      <c r="J2295" s="448" t="s">
        <v>48</v>
      </c>
      <c r="K2295" s="451" t="s">
        <v>5241</v>
      </c>
      <c r="L2295" s="448" t="s">
        <v>143</v>
      </c>
      <c r="M2295" s="448" t="s">
        <v>3324</v>
      </c>
    </row>
    <row r="2296" spans="1:13" ht="84">
      <c r="A2296" s="448">
        <v>2295</v>
      </c>
      <c r="B2296" s="448" t="s">
        <v>5720</v>
      </c>
      <c r="C2296" s="448" t="s">
        <v>1724</v>
      </c>
      <c r="D2296" s="448" t="s">
        <v>5495</v>
      </c>
      <c r="E2296" s="448">
        <v>23</v>
      </c>
      <c r="F2296" s="448" t="s">
        <v>1728</v>
      </c>
      <c r="G2296" s="448" t="s">
        <v>3578</v>
      </c>
      <c r="H2296" s="449">
        <v>462.07</v>
      </c>
      <c r="I2296" s="448" t="s">
        <v>107</v>
      </c>
      <c r="J2296" s="448" t="s">
        <v>48</v>
      </c>
      <c r="K2296" s="451" t="s">
        <v>5241</v>
      </c>
      <c r="L2296" s="448" t="s">
        <v>143</v>
      </c>
      <c r="M2296" s="448" t="s">
        <v>3324</v>
      </c>
    </row>
    <row r="2297" spans="1:13" ht="84">
      <c r="A2297" s="448">
        <v>2296</v>
      </c>
      <c r="B2297" s="448" t="s">
        <v>5721</v>
      </c>
      <c r="C2297" s="448" t="s">
        <v>1724</v>
      </c>
      <c r="D2297" s="448" t="s">
        <v>5495</v>
      </c>
      <c r="E2297" s="448">
        <v>75</v>
      </c>
      <c r="F2297" s="448" t="s">
        <v>1728</v>
      </c>
      <c r="G2297" s="448" t="s">
        <v>3578</v>
      </c>
      <c r="H2297" s="449">
        <v>1506.75</v>
      </c>
      <c r="I2297" s="448" t="s">
        <v>107</v>
      </c>
      <c r="J2297" s="448" t="s">
        <v>48</v>
      </c>
      <c r="K2297" s="451" t="s">
        <v>5241</v>
      </c>
      <c r="L2297" s="448" t="s">
        <v>143</v>
      </c>
      <c r="M2297" s="448" t="s">
        <v>3324</v>
      </c>
    </row>
    <row r="2298" spans="1:13" ht="84">
      <c r="A2298" s="448">
        <v>2297</v>
      </c>
      <c r="B2298" s="448" t="s">
        <v>5722</v>
      </c>
      <c r="C2298" s="448" t="s">
        <v>1724</v>
      </c>
      <c r="D2298" s="448" t="s">
        <v>5495</v>
      </c>
      <c r="E2298" s="448">
        <v>38</v>
      </c>
      <c r="F2298" s="448" t="s">
        <v>1728</v>
      </c>
      <c r="G2298" s="448" t="s">
        <v>3578</v>
      </c>
      <c r="H2298" s="449">
        <v>763.42</v>
      </c>
      <c r="I2298" s="448" t="s">
        <v>107</v>
      </c>
      <c r="J2298" s="448" t="s">
        <v>48</v>
      </c>
      <c r="K2298" s="451" t="s">
        <v>5241</v>
      </c>
      <c r="L2298" s="448" t="s">
        <v>143</v>
      </c>
      <c r="M2298" s="448" t="s">
        <v>3324</v>
      </c>
    </row>
    <row r="2299" spans="1:13" ht="84">
      <c r="A2299" s="448">
        <v>2298</v>
      </c>
      <c r="B2299" s="448" t="s">
        <v>5723</v>
      </c>
      <c r="C2299" s="448" t="s">
        <v>1724</v>
      </c>
      <c r="D2299" s="448" t="s">
        <v>5495</v>
      </c>
      <c r="E2299" s="448">
        <v>45</v>
      </c>
      <c r="F2299" s="448" t="s">
        <v>1728</v>
      </c>
      <c r="G2299" s="448" t="s">
        <v>3578</v>
      </c>
      <c r="H2299" s="449">
        <v>904.05</v>
      </c>
      <c r="I2299" s="448" t="s">
        <v>107</v>
      </c>
      <c r="J2299" s="448" t="s">
        <v>48</v>
      </c>
      <c r="K2299" s="451" t="s">
        <v>5241</v>
      </c>
      <c r="L2299" s="448" t="s">
        <v>143</v>
      </c>
      <c r="M2299" s="448" t="s">
        <v>3324</v>
      </c>
    </row>
    <row r="2300" spans="1:13" ht="84">
      <c r="A2300" s="448">
        <v>2299</v>
      </c>
      <c r="B2300" s="448" t="s">
        <v>5724</v>
      </c>
      <c r="C2300" s="448" t="s">
        <v>1724</v>
      </c>
      <c r="D2300" s="448" t="s">
        <v>5495</v>
      </c>
      <c r="E2300" s="448">
        <v>113</v>
      </c>
      <c r="F2300" s="448" t="s">
        <v>1728</v>
      </c>
      <c r="G2300" s="448" t="s">
        <v>3578</v>
      </c>
      <c r="H2300" s="449">
        <v>2270.17</v>
      </c>
      <c r="I2300" s="448" t="s">
        <v>107</v>
      </c>
      <c r="J2300" s="448" t="s">
        <v>48</v>
      </c>
      <c r="K2300" s="451" t="s">
        <v>5241</v>
      </c>
      <c r="L2300" s="448" t="s">
        <v>143</v>
      </c>
      <c r="M2300" s="448" t="s">
        <v>3324</v>
      </c>
    </row>
    <row r="2301" spans="1:13" ht="84">
      <c r="A2301" s="448">
        <v>2300</v>
      </c>
      <c r="B2301" s="448" t="s">
        <v>5725</v>
      </c>
      <c r="C2301" s="448" t="s">
        <v>1724</v>
      </c>
      <c r="D2301" s="448" t="s">
        <v>5495</v>
      </c>
      <c r="E2301" s="448">
        <v>45</v>
      </c>
      <c r="F2301" s="448" t="s">
        <v>1728</v>
      </c>
      <c r="G2301" s="448" t="s">
        <v>3578</v>
      </c>
      <c r="H2301" s="449">
        <v>904.05</v>
      </c>
      <c r="I2301" s="448" t="s">
        <v>107</v>
      </c>
      <c r="J2301" s="448" t="s">
        <v>48</v>
      </c>
      <c r="K2301" s="451" t="s">
        <v>5241</v>
      </c>
      <c r="L2301" s="448" t="s">
        <v>143</v>
      </c>
      <c r="M2301" s="448" t="s">
        <v>3324</v>
      </c>
    </row>
    <row r="2302" spans="1:13" ht="84">
      <c r="A2302" s="448">
        <v>2301</v>
      </c>
      <c r="B2302" s="448" t="s">
        <v>5726</v>
      </c>
      <c r="C2302" s="448" t="s">
        <v>1724</v>
      </c>
      <c r="D2302" s="448" t="s">
        <v>5495</v>
      </c>
      <c r="E2302" s="448">
        <v>15</v>
      </c>
      <c r="F2302" s="448" t="s">
        <v>1728</v>
      </c>
      <c r="G2302" s="448" t="s">
        <v>3578</v>
      </c>
      <c r="H2302" s="449">
        <v>301.35000000000002</v>
      </c>
      <c r="I2302" s="448" t="s">
        <v>107</v>
      </c>
      <c r="J2302" s="448" t="s">
        <v>48</v>
      </c>
      <c r="K2302" s="451" t="s">
        <v>5241</v>
      </c>
      <c r="L2302" s="448" t="s">
        <v>143</v>
      </c>
      <c r="M2302" s="448" t="s">
        <v>3324</v>
      </c>
    </row>
    <row r="2303" spans="1:13" ht="84">
      <c r="A2303" s="448">
        <v>2302</v>
      </c>
      <c r="B2303" s="448" t="s">
        <v>5727</v>
      </c>
      <c r="C2303" s="448" t="s">
        <v>1724</v>
      </c>
      <c r="D2303" s="448" t="s">
        <v>5495</v>
      </c>
      <c r="E2303" s="448">
        <v>23</v>
      </c>
      <c r="F2303" s="448" t="s">
        <v>1728</v>
      </c>
      <c r="G2303" s="448" t="s">
        <v>3578</v>
      </c>
      <c r="H2303" s="449">
        <v>462.07</v>
      </c>
      <c r="I2303" s="448" t="s">
        <v>107</v>
      </c>
      <c r="J2303" s="448" t="s">
        <v>48</v>
      </c>
      <c r="K2303" s="451" t="s">
        <v>5241</v>
      </c>
      <c r="L2303" s="448" t="s">
        <v>143</v>
      </c>
      <c r="M2303" s="448" t="s">
        <v>3324</v>
      </c>
    </row>
    <row r="2304" spans="1:13" ht="84">
      <c r="A2304" s="448">
        <v>2303</v>
      </c>
      <c r="B2304" s="448" t="s">
        <v>5728</v>
      </c>
      <c r="C2304" s="448" t="s">
        <v>1724</v>
      </c>
      <c r="D2304" s="448" t="s">
        <v>5495</v>
      </c>
      <c r="E2304" s="448">
        <v>23</v>
      </c>
      <c r="F2304" s="448" t="s">
        <v>1728</v>
      </c>
      <c r="G2304" s="448" t="s">
        <v>3578</v>
      </c>
      <c r="H2304" s="449">
        <v>462.07</v>
      </c>
      <c r="I2304" s="448" t="s">
        <v>107</v>
      </c>
      <c r="J2304" s="448" t="s">
        <v>48</v>
      </c>
      <c r="K2304" s="451" t="s">
        <v>5241</v>
      </c>
      <c r="L2304" s="448" t="s">
        <v>143</v>
      </c>
      <c r="M2304" s="448" t="s">
        <v>3324</v>
      </c>
    </row>
    <row r="2305" spans="1:13" ht="84">
      <c r="A2305" s="448">
        <v>2304</v>
      </c>
      <c r="B2305" s="448" t="s">
        <v>5729</v>
      </c>
      <c r="C2305" s="448" t="s">
        <v>1724</v>
      </c>
      <c r="D2305" s="448" t="s">
        <v>5495</v>
      </c>
      <c r="E2305" s="448">
        <v>30</v>
      </c>
      <c r="F2305" s="448" t="s">
        <v>1728</v>
      </c>
      <c r="G2305" s="448" t="s">
        <v>3578</v>
      </c>
      <c r="H2305" s="449">
        <v>602.70000000000005</v>
      </c>
      <c r="I2305" s="448" t="s">
        <v>107</v>
      </c>
      <c r="J2305" s="448" t="s">
        <v>48</v>
      </c>
      <c r="K2305" s="451" t="s">
        <v>5241</v>
      </c>
      <c r="L2305" s="448" t="s">
        <v>143</v>
      </c>
      <c r="M2305" s="448" t="s">
        <v>3324</v>
      </c>
    </row>
    <row r="2306" spans="1:13" ht="84">
      <c r="A2306" s="448">
        <v>2305</v>
      </c>
      <c r="B2306" s="448" t="s">
        <v>5730</v>
      </c>
      <c r="C2306" s="448" t="s">
        <v>1724</v>
      </c>
      <c r="D2306" s="448" t="s">
        <v>5495</v>
      </c>
      <c r="E2306" s="448">
        <v>30</v>
      </c>
      <c r="F2306" s="448" t="s">
        <v>1728</v>
      </c>
      <c r="G2306" s="448" t="s">
        <v>3578</v>
      </c>
      <c r="H2306" s="449">
        <v>602.70000000000005</v>
      </c>
      <c r="I2306" s="448" t="s">
        <v>107</v>
      </c>
      <c r="J2306" s="448" t="s">
        <v>48</v>
      </c>
      <c r="K2306" s="451" t="s">
        <v>5241</v>
      </c>
      <c r="L2306" s="448" t="s">
        <v>143</v>
      </c>
      <c r="M2306" s="448" t="s">
        <v>3324</v>
      </c>
    </row>
    <row r="2307" spans="1:13" ht="84">
      <c r="A2307" s="448">
        <v>2306</v>
      </c>
      <c r="B2307" s="448" t="s">
        <v>5731</v>
      </c>
      <c r="C2307" s="448" t="s">
        <v>1724</v>
      </c>
      <c r="D2307" s="448" t="s">
        <v>5495</v>
      </c>
      <c r="E2307" s="448">
        <v>45</v>
      </c>
      <c r="F2307" s="448" t="s">
        <v>1728</v>
      </c>
      <c r="G2307" s="448" t="s">
        <v>3578</v>
      </c>
      <c r="H2307" s="449">
        <v>904.05</v>
      </c>
      <c r="I2307" s="448" t="s">
        <v>107</v>
      </c>
      <c r="J2307" s="448" t="s">
        <v>48</v>
      </c>
      <c r="K2307" s="451" t="s">
        <v>5241</v>
      </c>
      <c r="L2307" s="448" t="s">
        <v>143</v>
      </c>
      <c r="M2307" s="448" t="s">
        <v>3324</v>
      </c>
    </row>
    <row r="2308" spans="1:13" ht="84">
      <c r="A2308" s="448">
        <v>2307</v>
      </c>
      <c r="B2308" s="448" t="s">
        <v>5732</v>
      </c>
      <c r="C2308" s="448" t="s">
        <v>1724</v>
      </c>
      <c r="D2308" s="448" t="s">
        <v>5495</v>
      </c>
      <c r="E2308" s="448">
        <v>45</v>
      </c>
      <c r="F2308" s="448" t="s">
        <v>1728</v>
      </c>
      <c r="G2308" s="448" t="s">
        <v>3578</v>
      </c>
      <c r="H2308" s="449">
        <v>904.05</v>
      </c>
      <c r="I2308" s="448" t="s">
        <v>107</v>
      </c>
      <c r="J2308" s="448" t="s">
        <v>48</v>
      </c>
      <c r="K2308" s="451" t="s">
        <v>5241</v>
      </c>
      <c r="L2308" s="448" t="s">
        <v>143</v>
      </c>
      <c r="M2308" s="448" t="s">
        <v>3324</v>
      </c>
    </row>
    <row r="2309" spans="1:13" ht="84">
      <c r="A2309" s="448">
        <v>2308</v>
      </c>
      <c r="B2309" s="448" t="s">
        <v>5733</v>
      </c>
      <c r="C2309" s="448" t="s">
        <v>1724</v>
      </c>
      <c r="D2309" s="448" t="s">
        <v>5495</v>
      </c>
      <c r="E2309" s="448">
        <v>30</v>
      </c>
      <c r="F2309" s="448" t="s">
        <v>1728</v>
      </c>
      <c r="G2309" s="448" t="s">
        <v>3578</v>
      </c>
      <c r="H2309" s="449">
        <v>602.70000000000005</v>
      </c>
      <c r="I2309" s="448" t="s">
        <v>107</v>
      </c>
      <c r="J2309" s="448" t="s">
        <v>48</v>
      </c>
      <c r="K2309" s="451" t="s">
        <v>5241</v>
      </c>
      <c r="L2309" s="448" t="s">
        <v>143</v>
      </c>
      <c r="M2309" s="448" t="s">
        <v>3324</v>
      </c>
    </row>
    <row r="2310" spans="1:13" ht="84">
      <c r="A2310" s="448">
        <v>2309</v>
      </c>
      <c r="B2310" s="448" t="s">
        <v>5734</v>
      </c>
      <c r="C2310" s="448" t="s">
        <v>1724</v>
      </c>
      <c r="D2310" s="448" t="s">
        <v>5495</v>
      </c>
      <c r="E2310" s="448">
        <v>15</v>
      </c>
      <c r="F2310" s="448" t="s">
        <v>1728</v>
      </c>
      <c r="G2310" s="448" t="s">
        <v>3578</v>
      </c>
      <c r="H2310" s="449">
        <v>301.35000000000002</v>
      </c>
      <c r="I2310" s="448" t="s">
        <v>107</v>
      </c>
      <c r="J2310" s="448" t="s">
        <v>48</v>
      </c>
      <c r="K2310" s="451" t="s">
        <v>5241</v>
      </c>
      <c r="L2310" s="448" t="s">
        <v>143</v>
      </c>
      <c r="M2310" s="448" t="s">
        <v>3324</v>
      </c>
    </row>
    <row r="2311" spans="1:13" ht="84">
      <c r="A2311" s="448">
        <v>2310</v>
      </c>
      <c r="B2311" s="448" t="s">
        <v>5735</v>
      </c>
      <c r="C2311" s="448" t="s">
        <v>1724</v>
      </c>
      <c r="D2311" s="448" t="s">
        <v>5495</v>
      </c>
      <c r="E2311" s="448">
        <v>8</v>
      </c>
      <c r="F2311" s="448" t="s">
        <v>1728</v>
      </c>
      <c r="G2311" s="448" t="s">
        <v>3578</v>
      </c>
      <c r="H2311" s="449">
        <v>1446.8</v>
      </c>
      <c r="I2311" s="448" t="s">
        <v>107</v>
      </c>
      <c r="J2311" s="448" t="s">
        <v>48</v>
      </c>
      <c r="K2311" s="451" t="s">
        <v>5241</v>
      </c>
      <c r="L2311" s="448" t="s">
        <v>143</v>
      </c>
      <c r="M2311" s="448" t="s">
        <v>3324</v>
      </c>
    </row>
    <row r="2312" spans="1:13" ht="84">
      <c r="A2312" s="448">
        <v>2311</v>
      </c>
      <c r="B2312" s="448" t="s">
        <v>5736</v>
      </c>
      <c r="C2312" s="448" t="s">
        <v>1724</v>
      </c>
      <c r="D2312" s="448" t="s">
        <v>5495</v>
      </c>
      <c r="E2312" s="448">
        <v>8</v>
      </c>
      <c r="F2312" s="448" t="s">
        <v>1728</v>
      </c>
      <c r="G2312" s="448" t="s">
        <v>3578</v>
      </c>
      <c r="H2312" s="449">
        <v>1446.8</v>
      </c>
      <c r="I2312" s="448" t="s">
        <v>107</v>
      </c>
      <c r="J2312" s="448" t="s">
        <v>48</v>
      </c>
      <c r="K2312" s="451" t="s">
        <v>5241</v>
      </c>
      <c r="L2312" s="448" t="s">
        <v>143</v>
      </c>
      <c r="M2312" s="448" t="s">
        <v>3324</v>
      </c>
    </row>
    <row r="2313" spans="1:13" ht="84">
      <c r="A2313" s="448">
        <v>2312</v>
      </c>
      <c r="B2313" s="448" t="s">
        <v>5737</v>
      </c>
      <c r="C2313" s="448" t="s">
        <v>1724</v>
      </c>
      <c r="D2313" s="448" t="s">
        <v>5495</v>
      </c>
      <c r="E2313" s="448">
        <v>8</v>
      </c>
      <c r="F2313" s="448" t="s">
        <v>1728</v>
      </c>
      <c r="G2313" s="448" t="s">
        <v>3578</v>
      </c>
      <c r="H2313" s="449">
        <v>1446.8</v>
      </c>
      <c r="I2313" s="448" t="s">
        <v>107</v>
      </c>
      <c r="J2313" s="448" t="s">
        <v>48</v>
      </c>
      <c r="K2313" s="451" t="s">
        <v>5241</v>
      </c>
      <c r="L2313" s="448" t="s">
        <v>143</v>
      </c>
      <c r="M2313" s="448" t="s">
        <v>3324</v>
      </c>
    </row>
    <row r="2314" spans="1:13" ht="84">
      <c r="A2314" s="448">
        <v>2313</v>
      </c>
      <c r="B2314" s="448" t="s">
        <v>5738</v>
      </c>
      <c r="C2314" s="448" t="s">
        <v>1724</v>
      </c>
      <c r="D2314" s="448" t="s">
        <v>5495</v>
      </c>
      <c r="E2314" s="448">
        <v>8</v>
      </c>
      <c r="F2314" s="448" t="s">
        <v>1728</v>
      </c>
      <c r="G2314" s="448" t="s">
        <v>3578</v>
      </c>
      <c r="H2314" s="449">
        <v>1446.8</v>
      </c>
      <c r="I2314" s="448" t="s">
        <v>107</v>
      </c>
      <c r="J2314" s="448" t="s">
        <v>48</v>
      </c>
      <c r="K2314" s="451" t="s">
        <v>5241</v>
      </c>
      <c r="L2314" s="448" t="s">
        <v>143</v>
      </c>
      <c r="M2314" s="448" t="s">
        <v>3324</v>
      </c>
    </row>
    <row r="2315" spans="1:13" ht="84">
      <c r="A2315" s="448">
        <v>2314</v>
      </c>
      <c r="B2315" s="448" t="s">
        <v>5739</v>
      </c>
      <c r="C2315" s="448" t="s">
        <v>1724</v>
      </c>
      <c r="D2315" s="448" t="s">
        <v>5495</v>
      </c>
      <c r="E2315" s="448">
        <v>8</v>
      </c>
      <c r="F2315" s="448" t="s">
        <v>1728</v>
      </c>
      <c r="G2315" s="448" t="s">
        <v>3578</v>
      </c>
      <c r="H2315" s="449">
        <v>1446.8</v>
      </c>
      <c r="I2315" s="448" t="s">
        <v>107</v>
      </c>
      <c r="J2315" s="448" t="s">
        <v>48</v>
      </c>
      <c r="K2315" s="451" t="s">
        <v>5241</v>
      </c>
      <c r="L2315" s="448" t="s">
        <v>143</v>
      </c>
      <c r="M2315" s="448" t="s">
        <v>3324</v>
      </c>
    </row>
    <row r="2316" spans="1:13" ht="84">
      <c r="A2316" s="448">
        <v>2315</v>
      </c>
      <c r="B2316" s="448" t="s">
        <v>5740</v>
      </c>
      <c r="C2316" s="448" t="s">
        <v>1724</v>
      </c>
      <c r="D2316" s="448" t="s">
        <v>5495</v>
      </c>
      <c r="E2316" s="448">
        <v>8</v>
      </c>
      <c r="F2316" s="448" t="s">
        <v>1728</v>
      </c>
      <c r="G2316" s="448" t="s">
        <v>3578</v>
      </c>
      <c r="H2316" s="449">
        <v>1446.8</v>
      </c>
      <c r="I2316" s="448" t="s">
        <v>107</v>
      </c>
      <c r="J2316" s="448" t="s">
        <v>48</v>
      </c>
      <c r="K2316" s="451" t="s">
        <v>5241</v>
      </c>
      <c r="L2316" s="448" t="s">
        <v>143</v>
      </c>
      <c r="M2316" s="448" t="s">
        <v>3324</v>
      </c>
    </row>
    <row r="2317" spans="1:13" ht="84">
      <c r="A2317" s="448">
        <v>2316</v>
      </c>
      <c r="B2317" s="448" t="s">
        <v>5741</v>
      </c>
      <c r="C2317" s="448" t="s">
        <v>1724</v>
      </c>
      <c r="D2317" s="448" t="s">
        <v>5495</v>
      </c>
      <c r="E2317" s="448">
        <v>15</v>
      </c>
      <c r="F2317" s="448" t="s">
        <v>1728</v>
      </c>
      <c r="G2317" s="448" t="s">
        <v>3578</v>
      </c>
      <c r="H2317" s="449">
        <v>2712.75</v>
      </c>
      <c r="I2317" s="448" t="s">
        <v>107</v>
      </c>
      <c r="J2317" s="448" t="s">
        <v>48</v>
      </c>
      <c r="K2317" s="451" t="s">
        <v>5241</v>
      </c>
      <c r="L2317" s="448" t="s">
        <v>143</v>
      </c>
      <c r="M2317" s="448" t="s">
        <v>3324</v>
      </c>
    </row>
    <row r="2318" spans="1:13" ht="84">
      <c r="A2318" s="448">
        <v>2317</v>
      </c>
      <c r="B2318" s="448" t="s">
        <v>5742</v>
      </c>
      <c r="C2318" s="448" t="s">
        <v>1724</v>
      </c>
      <c r="D2318" s="448" t="s">
        <v>5495</v>
      </c>
      <c r="E2318" s="448">
        <v>15</v>
      </c>
      <c r="F2318" s="448" t="s">
        <v>1728</v>
      </c>
      <c r="G2318" s="448" t="s">
        <v>3578</v>
      </c>
      <c r="H2318" s="449">
        <v>2712.75</v>
      </c>
      <c r="I2318" s="448" t="s">
        <v>107</v>
      </c>
      <c r="J2318" s="448" t="s">
        <v>48</v>
      </c>
      <c r="K2318" s="451" t="s">
        <v>5241</v>
      </c>
      <c r="L2318" s="448" t="s">
        <v>143</v>
      </c>
      <c r="M2318" s="448" t="s">
        <v>3324</v>
      </c>
    </row>
    <row r="2319" spans="1:13" ht="84">
      <c r="A2319" s="448">
        <v>2318</v>
      </c>
      <c r="B2319" s="448" t="s">
        <v>5743</v>
      </c>
      <c r="C2319" s="448" t="s">
        <v>1724</v>
      </c>
      <c r="D2319" s="448" t="s">
        <v>5495</v>
      </c>
      <c r="E2319" s="448">
        <v>30</v>
      </c>
      <c r="F2319" s="448" t="s">
        <v>1728</v>
      </c>
      <c r="G2319" s="448" t="s">
        <v>3578</v>
      </c>
      <c r="H2319" s="449">
        <v>5425.5</v>
      </c>
      <c r="I2319" s="448" t="s">
        <v>107</v>
      </c>
      <c r="J2319" s="448" t="s">
        <v>48</v>
      </c>
      <c r="K2319" s="451" t="s">
        <v>5241</v>
      </c>
      <c r="L2319" s="448" t="s">
        <v>143</v>
      </c>
      <c r="M2319" s="448" t="s">
        <v>3324</v>
      </c>
    </row>
    <row r="2320" spans="1:13" ht="84">
      <c r="A2320" s="448">
        <v>2319</v>
      </c>
      <c r="B2320" s="448" t="s">
        <v>5744</v>
      </c>
      <c r="C2320" s="448" t="s">
        <v>1724</v>
      </c>
      <c r="D2320" s="448" t="s">
        <v>5495</v>
      </c>
      <c r="E2320" s="448">
        <v>15</v>
      </c>
      <c r="F2320" s="448" t="s">
        <v>1728</v>
      </c>
      <c r="G2320" s="448" t="s">
        <v>3578</v>
      </c>
      <c r="H2320" s="449">
        <v>2467.1999999999998</v>
      </c>
      <c r="I2320" s="448" t="s">
        <v>107</v>
      </c>
      <c r="J2320" s="448" t="s">
        <v>48</v>
      </c>
      <c r="K2320" s="451" t="s">
        <v>5241</v>
      </c>
      <c r="L2320" s="448" t="s">
        <v>143</v>
      </c>
      <c r="M2320" s="448" t="s">
        <v>3324</v>
      </c>
    </row>
    <row r="2321" spans="1:13" ht="84">
      <c r="A2321" s="448">
        <v>2320</v>
      </c>
      <c r="B2321" s="448" t="s">
        <v>5745</v>
      </c>
      <c r="C2321" s="448" t="s">
        <v>1724</v>
      </c>
      <c r="D2321" s="448" t="s">
        <v>5495</v>
      </c>
      <c r="E2321" s="448">
        <v>30</v>
      </c>
      <c r="F2321" s="448" t="s">
        <v>1728</v>
      </c>
      <c r="G2321" s="448" t="s">
        <v>3578</v>
      </c>
      <c r="H2321" s="449">
        <v>4934.3999999999996</v>
      </c>
      <c r="I2321" s="448" t="s">
        <v>107</v>
      </c>
      <c r="J2321" s="448" t="s">
        <v>48</v>
      </c>
      <c r="K2321" s="451" t="s">
        <v>5241</v>
      </c>
      <c r="L2321" s="448" t="s">
        <v>143</v>
      </c>
      <c r="M2321" s="448" t="s">
        <v>3324</v>
      </c>
    </row>
    <row r="2322" spans="1:13" ht="84">
      <c r="A2322" s="448">
        <v>2321</v>
      </c>
      <c r="B2322" s="448" t="s">
        <v>5746</v>
      </c>
      <c r="C2322" s="448" t="s">
        <v>1724</v>
      </c>
      <c r="D2322" s="448" t="s">
        <v>5495</v>
      </c>
      <c r="E2322" s="448">
        <v>23</v>
      </c>
      <c r="F2322" s="448" t="s">
        <v>1728</v>
      </c>
      <c r="G2322" s="448" t="s">
        <v>3578</v>
      </c>
      <c r="H2322" s="449">
        <v>3928.4</v>
      </c>
      <c r="I2322" s="448" t="s">
        <v>107</v>
      </c>
      <c r="J2322" s="448" t="s">
        <v>48</v>
      </c>
      <c r="K2322" s="451" t="s">
        <v>5241</v>
      </c>
      <c r="L2322" s="448" t="s">
        <v>143</v>
      </c>
      <c r="M2322" s="448" t="s">
        <v>3324</v>
      </c>
    </row>
    <row r="2323" spans="1:13" ht="84">
      <c r="A2323" s="448">
        <v>2322</v>
      </c>
      <c r="B2323" s="448" t="s">
        <v>5747</v>
      </c>
      <c r="C2323" s="448" t="s">
        <v>1724</v>
      </c>
      <c r="D2323" s="448" t="s">
        <v>5495</v>
      </c>
      <c r="E2323" s="448">
        <v>45</v>
      </c>
      <c r="F2323" s="448" t="s">
        <v>1728</v>
      </c>
      <c r="G2323" s="448" t="s">
        <v>3578</v>
      </c>
      <c r="H2323" s="449">
        <v>7686</v>
      </c>
      <c r="I2323" s="448" t="s">
        <v>107</v>
      </c>
      <c r="J2323" s="448" t="s">
        <v>48</v>
      </c>
      <c r="K2323" s="451" t="s">
        <v>5241</v>
      </c>
      <c r="L2323" s="448" t="s">
        <v>143</v>
      </c>
      <c r="M2323" s="448" t="s">
        <v>3324</v>
      </c>
    </row>
    <row r="2324" spans="1:13" ht="84">
      <c r="A2324" s="448">
        <v>2323</v>
      </c>
      <c r="B2324" s="448" t="s">
        <v>5748</v>
      </c>
      <c r="C2324" s="448" t="s">
        <v>1724</v>
      </c>
      <c r="D2324" s="448" t="s">
        <v>5495</v>
      </c>
      <c r="E2324" s="448">
        <v>23</v>
      </c>
      <c r="F2324" s="448" t="s">
        <v>1728</v>
      </c>
      <c r="G2324" s="448" t="s">
        <v>3578</v>
      </c>
      <c r="H2324" s="449">
        <v>3928.4</v>
      </c>
      <c r="I2324" s="448" t="s">
        <v>107</v>
      </c>
      <c r="J2324" s="448" t="s">
        <v>48</v>
      </c>
      <c r="K2324" s="451" t="s">
        <v>5241</v>
      </c>
      <c r="L2324" s="448" t="s">
        <v>143</v>
      </c>
      <c r="M2324" s="448" t="s">
        <v>3324</v>
      </c>
    </row>
    <row r="2325" spans="1:13" ht="84">
      <c r="A2325" s="448">
        <v>2324</v>
      </c>
      <c r="B2325" s="448" t="s">
        <v>5749</v>
      </c>
      <c r="C2325" s="448" t="s">
        <v>1724</v>
      </c>
      <c r="D2325" s="448" t="s">
        <v>5495</v>
      </c>
      <c r="E2325" s="448">
        <v>90</v>
      </c>
      <c r="F2325" s="448" t="s">
        <v>1728</v>
      </c>
      <c r="G2325" s="448" t="s">
        <v>3578</v>
      </c>
      <c r="H2325" s="449">
        <v>12659.4</v>
      </c>
      <c r="I2325" s="448" t="s">
        <v>107</v>
      </c>
      <c r="J2325" s="448" t="s">
        <v>48</v>
      </c>
      <c r="K2325" s="451" t="s">
        <v>5241</v>
      </c>
      <c r="L2325" s="448" t="s">
        <v>143</v>
      </c>
      <c r="M2325" s="448" t="s">
        <v>3324</v>
      </c>
    </row>
    <row r="2326" spans="1:13" ht="84">
      <c r="A2326" s="448">
        <v>2325</v>
      </c>
      <c r="B2326" s="448" t="s">
        <v>5750</v>
      </c>
      <c r="C2326" s="448" t="s">
        <v>1724</v>
      </c>
      <c r="D2326" s="448" t="s">
        <v>5495</v>
      </c>
      <c r="E2326" s="448">
        <v>180</v>
      </c>
      <c r="F2326" s="448" t="s">
        <v>1728</v>
      </c>
      <c r="G2326" s="448" t="s">
        <v>3578</v>
      </c>
      <c r="H2326" s="449">
        <v>25214.400000000001</v>
      </c>
      <c r="I2326" s="448" t="s">
        <v>107</v>
      </c>
      <c r="J2326" s="448" t="s">
        <v>48</v>
      </c>
      <c r="K2326" s="451" t="s">
        <v>5241</v>
      </c>
      <c r="L2326" s="448" t="s">
        <v>143</v>
      </c>
      <c r="M2326" s="448" t="s">
        <v>3324</v>
      </c>
    </row>
    <row r="2327" spans="1:13" ht="84">
      <c r="A2327" s="448">
        <v>2326</v>
      </c>
      <c r="B2327" s="448" t="s">
        <v>5751</v>
      </c>
      <c r="C2327" s="448" t="s">
        <v>1724</v>
      </c>
      <c r="D2327" s="448" t="s">
        <v>5495</v>
      </c>
      <c r="E2327" s="448">
        <v>90</v>
      </c>
      <c r="F2327" s="448" t="s">
        <v>1728</v>
      </c>
      <c r="G2327" s="448" t="s">
        <v>3578</v>
      </c>
      <c r="H2327" s="449">
        <v>12659.4</v>
      </c>
      <c r="I2327" s="448" t="s">
        <v>107</v>
      </c>
      <c r="J2327" s="448" t="s">
        <v>48</v>
      </c>
      <c r="K2327" s="451" t="s">
        <v>5241</v>
      </c>
      <c r="L2327" s="448" t="s">
        <v>143</v>
      </c>
      <c r="M2327" s="448" t="s">
        <v>3324</v>
      </c>
    </row>
    <row r="2328" spans="1:13" ht="84">
      <c r="A2328" s="448">
        <v>2327</v>
      </c>
      <c r="B2328" s="448" t="s">
        <v>5752</v>
      </c>
      <c r="C2328" s="448" t="s">
        <v>1724</v>
      </c>
      <c r="D2328" s="448" t="s">
        <v>5495</v>
      </c>
      <c r="E2328" s="448">
        <v>2</v>
      </c>
      <c r="F2328" s="448" t="s">
        <v>1728</v>
      </c>
      <c r="G2328" s="448" t="s">
        <v>3578</v>
      </c>
      <c r="H2328" s="449">
        <v>281.32</v>
      </c>
      <c r="I2328" s="448" t="s">
        <v>107</v>
      </c>
      <c r="J2328" s="448" t="s">
        <v>48</v>
      </c>
      <c r="K2328" s="451" t="s">
        <v>5241</v>
      </c>
      <c r="L2328" s="448" t="s">
        <v>143</v>
      </c>
      <c r="M2328" s="448" t="s">
        <v>3324</v>
      </c>
    </row>
    <row r="2329" spans="1:13" ht="84">
      <c r="A2329" s="448">
        <v>2328</v>
      </c>
      <c r="B2329" s="448" t="s">
        <v>5753</v>
      </c>
      <c r="C2329" s="448" t="s">
        <v>1724</v>
      </c>
      <c r="D2329" s="448" t="s">
        <v>5495</v>
      </c>
      <c r="E2329" s="448">
        <v>12</v>
      </c>
      <c r="F2329" s="448" t="s">
        <v>1728</v>
      </c>
      <c r="G2329" s="448" t="s">
        <v>3578</v>
      </c>
      <c r="H2329" s="449">
        <v>1687.92</v>
      </c>
      <c r="I2329" s="448" t="s">
        <v>107</v>
      </c>
      <c r="J2329" s="448" t="s">
        <v>48</v>
      </c>
      <c r="K2329" s="451" t="s">
        <v>5241</v>
      </c>
      <c r="L2329" s="448" t="s">
        <v>143</v>
      </c>
      <c r="M2329" s="448" t="s">
        <v>3324</v>
      </c>
    </row>
    <row r="2330" spans="1:13" ht="84">
      <c r="A2330" s="448">
        <v>2329</v>
      </c>
      <c r="B2330" s="448" t="s">
        <v>5754</v>
      </c>
      <c r="C2330" s="448" t="s">
        <v>1724</v>
      </c>
      <c r="D2330" s="448" t="s">
        <v>5495</v>
      </c>
      <c r="E2330" s="448">
        <v>12</v>
      </c>
      <c r="F2330" s="448" t="s">
        <v>1728</v>
      </c>
      <c r="G2330" s="448" t="s">
        <v>3578</v>
      </c>
      <c r="H2330" s="449">
        <v>1687.92</v>
      </c>
      <c r="I2330" s="448" t="s">
        <v>107</v>
      </c>
      <c r="J2330" s="448" t="s">
        <v>48</v>
      </c>
      <c r="K2330" s="451" t="s">
        <v>5241</v>
      </c>
      <c r="L2330" s="448" t="s">
        <v>143</v>
      </c>
      <c r="M2330" s="448" t="s">
        <v>3324</v>
      </c>
    </row>
    <row r="2331" spans="1:13" ht="84">
      <c r="A2331" s="448">
        <v>2330</v>
      </c>
      <c r="B2331" s="448" t="s">
        <v>5755</v>
      </c>
      <c r="C2331" s="448" t="s">
        <v>1724</v>
      </c>
      <c r="D2331" s="448" t="s">
        <v>5495</v>
      </c>
      <c r="E2331" s="448">
        <v>1</v>
      </c>
      <c r="F2331" s="448" t="s">
        <v>1728</v>
      </c>
      <c r="G2331" s="448" t="s">
        <v>3578</v>
      </c>
      <c r="H2331" s="449">
        <v>140.66</v>
      </c>
      <c r="I2331" s="448" t="s">
        <v>107</v>
      </c>
      <c r="J2331" s="448" t="s">
        <v>48</v>
      </c>
      <c r="K2331" s="451" t="s">
        <v>5241</v>
      </c>
      <c r="L2331" s="448" t="s">
        <v>143</v>
      </c>
      <c r="M2331" s="448" t="s">
        <v>3324</v>
      </c>
    </row>
    <row r="2332" spans="1:13" ht="84">
      <c r="A2332" s="448">
        <v>2331</v>
      </c>
      <c r="B2332" s="448" t="s">
        <v>5756</v>
      </c>
      <c r="C2332" s="448" t="s">
        <v>1724</v>
      </c>
      <c r="D2332" s="448" t="s">
        <v>5495</v>
      </c>
      <c r="E2332" s="448">
        <v>5</v>
      </c>
      <c r="F2332" s="448" t="s">
        <v>1728</v>
      </c>
      <c r="G2332" s="448" t="s">
        <v>3578</v>
      </c>
      <c r="H2332" s="449">
        <v>703.3</v>
      </c>
      <c r="I2332" s="448" t="s">
        <v>107</v>
      </c>
      <c r="J2332" s="448" t="s">
        <v>48</v>
      </c>
      <c r="K2332" s="451" t="s">
        <v>5241</v>
      </c>
      <c r="L2332" s="448" t="s">
        <v>143</v>
      </c>
      <c r="M2332" s="448" t="s">
        <v>3324</v>
      </c>
    </row>
    <row r="2333" spans="1:13" ht="84">
      <c r="A2333" s="448">
        <v>2332</v>
      </c>
      <c r="B2333" s="448" t="s">
        <v>5757</v>
      </c>
      <c r="C2333" s="448" t="s">
        <v>1724</v>
      </c>
      <c r="D2333" s="448" t="s">
        <v>5495</v>
      </c>
      <c r="E2333" s="448">
        <v>5</v>
      </c>
      <c r="F2333" s="448" t="s">
        <v>571</v>
      </c>
      <c r="G2333" s="448" t="s">
        <v>3578</v>
      </c>
      <c r="H2333" s="449">
        <v>703.3</v>
      </c>
      <c r="I2333" s="448" t="s">
        <v>107</v>
      </c>
      <c r="J2333" s="448" t="s">
        <v>48</v>
      </c>
      <c r="K2333" s="451" t="s">
        <v>5241</v>
      </c>
      <c r="L2333" s="448" t="s">
        <v>143</v>
      </c>
      <c r="M2333" s="448" t="s">
        <v>3324</v>
      </c>
    </row>
    <row r="2334" spans="1:13" ht="84">
      <c r="A2334" s="448">
        <v>2333</v>
      </c>
      <c r="B2334" s="448" t="s">
        <v>5758</v>
      </c>
      <c r="C2334" s="448" t="s">
        <v>1724</v>
      </c>
      <c r="D2334" s="448" t="s">
        <v>5495</v>
      </c>
      <c r="E2334" s="448">
        <v>600</v>
      </c>
      <c r="F2334" s="448" t="s">
        <v>3474</v>
      </c>
      <c r="G2334" s="448" t="s">
        <v>3578</v>
      </c>
      <c r="H2334" s="449">
        <v>4824</v>
      </c>
      <c r="I2334" s="448" t="s">
        <v>107</v>
      </c>
      <c r="J2334" s="448" t="s">
        <v>48</v>
      </c>
      <c r="K2334" s="451" t="s">
        <v>5241</v>
      </c>
      <c r="L2334" s="448" t="s">
        <v>143</v>
      </c>
      <c r="M2334" s="448" t="s">
        <v>3324</v>
      </c>
    </row>
    <row r="2335" spans="1:13" ht="84">
      <c r="A2335" s="448">
        <v>2334</v>
      </c>
      <c r="B2335" s="448" t="s">
        <v>5759</v>
      </c>
      <c r="C2335" s="448" t="s">
        <v>1724</v>
      </c>
      <c r="D2335" s="448" t="s">
        <v>5495</v>
      </c>
      <c r="E2335" s="448">
        <v>1</v>
      </c>
      <c r="F2335" s="448" t="s">
        <v>860</v>
      </c>
      <c r="G2335" s="448" t="s">
        <v>3578</v>
      </c>
      <c r="H2335" s="449">
        <v>151.41</v>
      </c>
      <c r="I2335" s="448" t="s">
        <v>107</v>
      </c>
      <c r="J2335" s="448" t="s">
        <v>48</v>
      </c>
      <c r="K2335" s="451" t="s">
        <v>5241</v>
      </c>
      <c r="L2335" s="448" t="s">
        <v>143</v>
      </c>
      <c r="M2335" s="448" t="s">
        <v>3324</v>
      </c>
    </row>
    <row r="2336" spans="1:13" ht="84">
      <c r="A2336" s="448">
        <v>2335</v>
      </c>
      <c r="B2336" s="448" t="s">
        <v>5760</v>
      </c>
      <c r="C2336" s="448" t="s">
        <v>1724</v>
      </c>
      <c r="D2336" s="448" t="s">
        <v>5495</v>
      </c>
      <c r="E2336" s="448">
        <v>2</v>
      </c>
      <c r="F2336" s="448" t="s">
        <v>1728</v>
      </c>
      <c r="G2336" s="448" t="s">
        <v>3578</v>
      </c>
      <c r="H2336" s="449">
        <v>373.56</v>
      </c>
      <c r="I2336" s="448" t="s">
        <v>107</v>
      </c>
      <c r="J2336" s="448" t="s">
        <v>48</v>
      </c>
      <c r="K2336" s="451" t="s">
        <v>5241</v>
      </c>
      <c r="L2336" s="448" t="s">
        <v>143</v>
      </c>
      <c r="M2336" s="448" t="s">
        <v>3324</v>
      </c>
    </row>
    <row r="2337" spans="1:13" ht="84">
      <c r="A2337" s="448">
        <v>2336</v>
      </c>
      <c r="B2337" s="448" t="s">
        <v>5761</v>
      </c>
      <c r="C2337" s="448" t="s">
        <v>1724</v>
      </c>
      <c r="D2337" s="448" t="s">
        <v>5495</v>
      </c>
      <c r="E2337" s="448">
        <v>90</v>
      </c>
      <c r="F2337" s="448" t="s">
        <v>3676</v>
      </c>
      <c r="G2337" s="448" t="s">
        <v>3578</v>
      </c>
      <c r="H2337" s="449">
        <v>648.9</v>
      </c>
      <c r="I2337" s="448" t="s">
        <v>107</v>
      </c>
      <c r="J2337" s="448" t="s">
        <v>48</v>
      </c>
      <c r="K2337" s="451" t="s">
        <v>5241</v>
      </c>
      <c r="L2337" s="448" t="s">
        <v>143</v>
      </c>
      <c r="M2337" s="448" t="s">
        <v>3324</v>
      </c>
    </row>
    <row r="2338" spans="1:13" ht="84">
      <c r="A2338" s="448">
        <v>2337</v>
      </c>
      <c r="B2338" s="448" t="s">
        <v>5762</v>
      </c>
      <c r="C2338" s="448" t="s">
        <v>1724</v>
      </c>
      <c r="D2338" s="448" t="s">
        <v>5495</v>
      </c>
      <c r="E2338" s="448">
        <v>60</v>
      </c>
      <c r="F2338" s="448" t="s">
        <v>860</v>
      </c>
      <c r="G2338" s="448" t="s">
        <v>3578</v>
      </c>
      <c r="H2338" s="449">
        <v>746.4</v>
      </c>
      <c r="I2338" s="448" t="s">
        <v>107</v>
      </c>
      <c r="J2338" s="448" t="s">
        <v>48</v>
      </c>
      <c r="K2338" s="451" t="s">
        <v>5241</v>
      </c>
      <c r="L2338" s="448" t="s">
        <v>143</v>
      </c>
      <c r="M2338" s="448" t="s">
        <v>3324</v>
      </c>
    </row>
    <row r="2339" spans="1:13" ht="84">
      <c r="A2339" s="448">
        <v>2338</v>
      </c>
      <c r="B2339" s="448" t="s">
        <v>5763</v>
      </c>
      <c r="C2339" s="448" t="s">
        <v>1724</v>
      </c>
      <c r="D2339" s="448" t="s">
        <v>5495</v>
      </c>
      <c r="E2339" s="448">
        <v>34</v>
      </c>
      <c r="F2339" s="448" t="s">
        <v>1728</v>
      </c>
      <c r="G2339" s="448" t="s">
        <v>3578</v>
      </c>
      <c r="H2339" s="449">
        <v>2459.56</v>
      </c>
      <c r="I2339" s="448" t="s">
        <v>107</v>
      </c>
      <c r="J2339" s="448" t="s">
        <v>48</v>
      </c>
      <c r="K2339" s="451" t="s">
        <v>5241</v>
      </c>
      <c r="L2339" s="448" t="s">
        <v>143</v>
      </c>
      <c r="M2339" s="448" t="s">
        <v>3324</v>
      </c>
    </row>
    <row r="2340" spans="1:13" ht="84">
      <c r="A2340" s="448">
        <v>2339</v>
      </c>
      <c r="B2340" s="448" t="s">
        <v>5764</v>
      </c>
      <c r="C2340" s="448" t="s">
        <v>1724</v>
      </c>
      <c r="D2340" s="448" t="s">
        <v>5495</v>
      </c>
      <c r="E2340" s="448">
        <v>34</v>
      </c>
      <c r="F2340" s="448" t="s">
        <v>1728</v>
      </c>
      <c r="G2340" s="448" t="s">
        <v>3578</v>
      </c>
      <c r="H2340" s="449">
        <v>2459.56</v>
      </c>
      <c r="I2340" s="448" t="s">
        <v>107</v>
      </c>
      <c r="J2340" s="448" t="s">
        <v>48</v>
      </c>
      <c r="K2340" s="451" t="s">
        <v>5241</v>
      </c>
      <c r="L2340" s="448" t="s">
        <v>143</v>
      </c>
      <c r="M2340" s="448" t="s">
        <v>3324</v>
      </c>
    </row>
    <row r="2341" spans="1:13" ht="84">
      <c r="A2341" s="448">
        <v>2340</v>
      </c>
      <c r="B2341" s="448" t="s">
        <v>5765</v>
      </c>
      <c r="C2341" s="448" t="s">
        <v>1724</v>
      </c>
      <c r="D2341" s="448" t="s">
        <v>5495</v>
      </c>
      <c r="E2341" s="448">
        <v>34</v>
      </c>
      <c r="F2341" s="448" t="s">
        <v>1728</v>
      </c>
      <c r="G2341" s="448" t="s">
        <v>3578</v>
      </c>
      <c r="H2341" s="449">
        <v>2459.56</v>
      </c>
      <c r="I2341" s="448" t="s">
        <v>107</v>
      </c>
      <c r="J2341" s="448" t="s">
        <v>48</v>
      </c>
      <c r="K2341" s="451" t="s">
        <v>5241</v>
      </c>
      <c r="L2341" s="448" t="s">
        <v>143</v>
      </c>
      <c r="M2341" s="448" t="s">
        <v>3324</v>
      </c>
    </row>
    <row r="2342" spans="1:13" ht="84">
      <c r="A2342" s="448">
        <v>2341</v>
      </c>
      <c r="B2342" s="448" t="s">
        <v>5766</v>
      </c>
      <c r="C2342" s="448" t="s">
        <v>1724</v>
      </c>
      <c r="D2342" s="448" t="s">
        <v>5495</v>
      </c>
      <c r="E2342" s="448">
        <v>34</v>
      </c>
      <c r="F2342" s="448" t="s">
        <v>1728</v>
      </c>
      <c r="G2342" s="448" t="s">
        <v>3578</v>
      </c>
      <c r="H2342" s="449">
        <v>1776.16</v>
      </c>
      <c r="I2342" s="448" t="s">
        <v>107</v>
      </c>
      <c r="J2342" s="448" t="s">
        <v>48</v>
      </c>
      <c r="K2342" s="451" t="s">
        <v>5241</v>
      </c>
      <c r="L2342" s="448" t="s">
        <v>143</v>
      </c>
      <c r="M2342" s="448" t="s">
        <v>3324</v>
      </c>
    </row>
    <row r="2343" spans="1:13" ht="84">
      <c r="A2343" s="448">
        <v>2342</v>
      </c>
      <c r="B2343" s="448" t="s">
        <v>5767</v>
      </c>
      <c r="C2343" s="448" t="s">
        <v>1724</v>
      </c>
      <c r="D2343" s="448" t="s">
        <v>5495</v>
      </c>
      <c r="E2343" s="448">
        <v>34</v>
      </c>
      <c r="F2343" s="448" t="s">
        <v>1728</v>
      </c>
      <c r="G2343" s="448" t="s">
        <v>3578</v>
      </c>
      <c r="H2343" s="449">
        <v>1776.16</v>
      </c>
      <c r="I2343" s="448" t="s">
        <v>107</v>
      </c>
      <c r="J2343" s="448" t="s">
        <v>48</v>
      </c>
      <c r="K2343" s="451" t="s">
        <v>5241</v>
      </c>
      <c r="L2343" s="448" t="s">
        <v>143</v>
      </c>
      <c r="M2343" s="448" t="s">
        <v>3324</v>
      </c>
    </row>
    <row r="2344" spans="1:13" ht="84">
      <c r="A2344" s="448">
        <v>2343</v>
      </c>
      <c r="B2344" s="448" t="s">
        <v>5768</v>
      </c>
      <c r="C2344" s="448" t="s">
        <v>1724</v>
      </c>
      <c r="D2344" s="448" t="s">
        <v>5495</v>
      </c>
      <c r="E2344" s="448">
        <v>19</v>
      </c>
      <c r="F2344" s="448" t="s">
        <v>1728</v>
      </c>
      <c r="G2344" s="448" t="s">
        <v>3578</v>
      </c>
      <c r="H2344" s="449">
        <v>1103.52</v>
      </c>
      <c r="I2344" s="448" t="s">
        <v>107</v>
      </c>
      <c r="J2344" s="448" t="s">
        <v>48</v>
      </c>
      <c r="K2344" s="451" t="s">
        <v>5241</v>
      </c>
      <c r="L2344" s="448" t="s">
        <v>143</v>
      </c>
      <c r="M2344" s="448" t="s">
        <v>3324</v>
      </c>
    </row>
    <row r="2345" spans="1:13" ht="84">
      <c r="A2345" s="448">
        <v>2344</v>
      </c>
      <c r="B2345" s="448" t="s">
        <v>5769</v>
      </c>
      <c r="C2345" s="448" t="s">
        <v>1724</v>
      </c>
      <c r="D2345" s="448" t="s">
        <v>5495</v>
      </c>
      <c r="E2345" s="448">
        <v>15</v>
      </c>
      <c r="F2345" s="448" t="s">
        <v>1728</v>
      </c>
      <c r="G2345" s="448" t="s">
        <v>3578</v>
      </c>
      <c r="H2345" s="449">
        <v>871.2</v>
      </c>
      <c r="I2345" s="448" t="s">
        <v>107</v>
      </c>
      <c r="J2345" s="448" t="s">
        <v>48</v>
      </c>
      <c r="K2345" s="451" t="s">
        <v>5241</v>
      </c>
      <c r="L2345" s="448" t="s">
        <v>143</v>
      </c>
      <c r="M2345" s="448" t="s">
        <v>3324</v>
      </c>
    </row>
    <row r="2346" spans="1:13" ht="84">
      <c r="A2346" s="448">
        <v>2345</v>
      </c>
      <c r="B2346" s="448" t="s">
        <v>5770</v>
      </c>
      <c r="C2346" s="448" t="s">
        <v>1724</v>
      </c>
      <c r="D2346" s="448" t="s">
        <v>5495</v>
      </c>
      <c r="E2346" s="448">
        <v>30</v>
      </c>
      <c r="F2346" s="448" t="s">
        <v>1728</v>
      </c>
      <c r="G2346" s="448" t="s">
        <v>3578</v>
      </c>
      <c r="H2346" s="449">
        <v>1983.3</v>
      </c>
      <c r="I2346" s="448" t="s">
        <v>107</v>
      </c>
      <c r="J2346" s="448" t="s">
        <v>48</v>
      </c>
      <c r="K2346" s="451" t="s">
        <v>5241</v>
      </c>
      <c r="L2346" s="448" t="s">
        <v>143</v>
      </c>
      <c r="M2346" s="448" t="s">
        <v>3324</v>
      </c>
    </row>
    <row r="2347" spans="1:13" ht="84">
      <c r="A2347" s="448">
        <v>2346</v>
      </c>
      <c r="B2347" s="448" t="s">
        <v>5771</v>
      </c>
      <c r="C2347" s="448" t="s">
        <v>1724</v>
      </c>
      <c r="D2347" s="448" t="s">
        <v>5495</v>
      </c>
      <c r="E2347" s="448">
        <v>30</v>
      </c>
      <c r="F2347" s="448" t="s">
        <v>1728</v>
      </c>
      <c r="G2347" s="448" t="s">
        <v>3578</v>
      </c>
      <c r="H2347" s="449">
        <v>1983.3</v>
      </c>
      <c r="I2347" s="448" t="s">
        <v>107</v>
      </c>
      <c r="J2347" s="448" t="s">
        <v>48</v>
      </c>
      <c r="K2347" s="451" t="s">
        <v>5241</v>
      </c>
      <c r="L2347" s="448" t="s">
        <v>143</v>
      </c>
      <c r="M2347" s="448" t="s">
        <v>3324</v>
      </c>
    </row>
    <row r="2348" spans="1:13" ht="84">
      <c r="A2348" s="448">
        <v>2347</v>
      </c>
      <c r="B2348" s="448" t="s">
        <v>5772</v>
      </c>
      <c r="C2348" s="448" t="s">
        <v>1724</v>
      </c>
      <c r="D2348" s="448" t="s">
        <v>5495</v>
      </c>
      <c r="E2348" s="448">
        <v>23</v>
      </c>
      <c r="F2348" s="448" t="s">
        <v>1728</v>
      </c>
      <c r="G2348" s="448" t="s">
        <v>3578</v>
      </c>
      <c r="H2348" s="449">
        <v>1844.14</v>
      </c>
      <c r="I2348" s="448" t="s">
        <v>107</v>
      </c>
      <c r="J2348" s="448" t="s">
        <v>48</v>
      </c>
      <c r="K2348" s="451" t="s">
        <v>5241</v>
      </c>
      <c r="L2348" s="448" t="s">
        <v>143</v>
      </c>
      <c r="M2348" s="448" t="s">
        <v>3324</v>
      </c>
    </row>
    <row r="2349" spans="1:13" ht="84">
      <c r="A2349" s="448">
        <v>2348</v>
      </c>
      <c r="B2349" s="448" t="s">
        <v>5773</v>
      </c>
      <c r="C2349" s="448" t="s">
        <v>1724</v>
      </c>
      <c r="D2349" s="448" t="s">
        <v>5495</v>
      </c>
      <c r="E2349" s="448">
        <v>23</v>
      </c>
      <c r="F2349" s="448" t="s">
        <v>1728</v>
      </c>
      <c r="G2349" s="448" t="s">
        <v>3578</v>
      </c>
      <c r="H2349" s="449">
        <v>1844.14</v>
      </c>
      <c r="I2349" s="448" t="s">
        <v>107</v>
      </c>
      <c r="J2349" s="448" t="s">
        <v>48</v>
      </c>
      <c r="K2349" s="451" t="s">
        <v>5241</v>
      </c>
      <c r="L2349" s="448" t="s">
        <v>143</v>
      </c>
      <c r="M2349" s="448" t="s">
        <v>3324</v>
      </c>
    </row>
    <row r="2350" spans="1:13" ht="84">
      <c r="A2350" s="448">
        <v>2349</v>
      </c>
      <c r="B2350" s="448" t="s">
        <v>5774</v>
      </c>
      <c r="C2350" s="448" t="s">
        <v>1724</v>
      </c>
      <c r="D2350" s="448" t="s">
        <v>5495</v>
      </c>
      <c r="E2350" s="448">
        <v>34</v>
      </c>
      <c r="F2350" s="448" t="s">
        <v>1728</v>
      </c>
      <c r="G2350" s="448" t="s">
        <v>3578</v>
      </c>
      <c r="H2350" s="449">
        <v>2726.12</v>
      </c>
      <c r="I2350" s="448" t="s">
        <v>107</v>
      </c>
      <c r="J2350" s="448" t="s">
        <v>48</v>
      </c>
      <c r="K2350" s="451" t="s">
        <v>5241</v>
      </c>
      <c r="L2350" s="448" t="s">
        <v>143</v>
      </c>
      <c r="M2350" s="448" t="s">
        <v>3324</v>
      </c>
    </row>
    <row r="2351" spans="1:13" ht="84">
      <c r="A2351" s="448">
        <v>2350</v>
      </c>
      <c r="B2351" s="448" t="s">
        <v>5775</v>
      </c>
      <c r="C2351" s="448" t="s">
        <v>1724</v>
      </c>
      <c r="D2351" s="448" t="s">
        <v>5495</v>
      </c>
      <c r="E2351" s="448">
        <v>34</v>
      </c>
      <c r="F2351" s="448" t="s">
        <v>1728</v>
      </c>
      <c r="G2351" s="448" t="s">
        <v>3578</v>
      </c>
      <c r="H2351" s="449">
        <v>2726.12</v>
      </c>
      <c r="I2351" s="448" t="s">
        <v>107</v>
      </c>
      <c r="J2351" s="448" t="s">
        <v>48</v>
      </c>
      <c r="K2351" s="451" t="s">
        <v>5241</v>
      </c>
      <c r="L2351" s="448" t="s">
        <v>143</v>
      </c>
      <c r="M2351" s="448" t="s">
        <v>3324</v>
      </c>
    </row>
    <row r="2352" spans="1:13" ht="84">
      <c r="A2352" s="448">
        <v>2351</v>
      </c>
      <c r="B2352" s="448" t="s">
        <v>5776</v>
      </c>
      <c r="C2352" s="448" t="s">
        <v>1724</v>
      </c>
      <c r="D2352" s="448" t="s">
        <v>5495</v>
      </c>
      <c r="E2352" s="448">
        <v>34</v>
      </c>
      <c r="F2352" s="448" t="s">
        <v>1728</v>
      </c>
      <c r="G2352" s="448" t="s">
        <v>3578</v>
      </c>
      <c r="H2352" s="449">
        <v>2726.12</v>
      </c>
      <c r="I2352" s="448" t="s">
        <v>107</v>
      </c>
      <c r="J2352" s="448" t="s">
        <v>48</v>
      </c>
      <c r="K2352" s="451" t="s">
        <v>5241</v>
      </c>
      <c r="L2352" s="448" t="s">
        <v>143</v>
      </c>
      <c r="M2352" s="448" t="s">
        <v>3324</v>
      </c>
    </row>
    <row r="2353" spans="1:13" ht="84">
      <c r="A2353" s="448">
        <v>2352</v>
      </c>
      <c r="B2353" s="448" t="s">
        <v>5777</v>
      </c>
      <c r="C2353" s="448" t="s">
        <v>1724</v>
      </c>
      <c r="D2353" s="448" t="s">
        <v>5495</v>
      </c>
      <c r="E2353" s="448">
        <v>2</v>
      </c>
      <c r="F2353" s="448" t="s">
        <v>1458</v>
      </c>
      <c r="G2353" s="448" t="s">
        <v>3578</v>
      </c>
      <c r="H2353" s="449">
        <v>303.14</v>
      </c>
      <c r="I2353" s="448" t="s">
        <v>107</v>
      </c>
      <c r="J2353" s="448" t="s">
        <v>48</v>
      </c>
      <c r="K2353" s="451" t="s">
        <v>5241</v>
      </c>
      <c r="L2353" s="448" t="s">
        <v>143</v>
      </c>
      <c r="M2353" s="448" t="s">
        <v>3324</v>
      </c>
    </row>
    <row r="2354" spans="1:13" ht="84">
      <c r="A2354" s="448">
        <v>2353</v>
      </c>
      <c r="B2354" s="448" t="s">
        <v>5778</v>
      </c>
      <c r="C2354" s="448" t="s">
        <v>1724</v>
      </c>
      <c r="D2354" s="448" t="s">
        <v>5495</v>
      </c>
      <c r="E2354" s="448">
        <v>3750</v>
      </c>
      <c r="F2354" s="448" t="s">
        <v>860</v>
      </c>
      <c r="G2354" s="448" t="s">
        <v>3578</v>
      </c>
      <c r="H2354" s="449">
        <v>1612.5</v>
      </c>
      <c r="I2354" s="448" t="s">
        <v>107</v>
      </c>
      <c r="J2354" s="448" t="s">
        <v>48</v>
      </c>
      <c r="K2354" s="451" t="s">
        <v>5241</v>
      </c>
      <c r="L2354" s="448" t="s">
        <v>143</v>
      </c>
      <c r="M2354" s="448" t="s">
        <v>3324</v>
      </c>
    </row>
    <row r="2355" spans="1:13" ht="84">
      <c r="A2355" s="448">
        <v>2354</v>
      </c>
      <c r="B2355" s="448" t="s">
        <v>5779</v>
      </c>
      <c r="C2355" s="448" t="s">
        <v>1724</v>
      </c>
      <c r="D2355" s="448" t="s">
        <v>5495</v>
      </c>
      <c r="E2355" s="448">
        <v>30</v>
      </c>
      <c r="F2355" s="448" t="s">
        <v>3474</v>
      </c>
      <c r="G2355" s="448" t="s">
        <v>3578</v>
      </c>
      <c r="H2355" s="449">
        <v>283.2</v>
      </c>
      <c r="I2355" s="448" t="s">
        <v>107</v>
      </c>
      <c r="J2355" s="448" t="s">
        <v>48</v>
      </c>
      <c r="K2355" s="451" t="s">
        <v>5241</v>
      </c>
      <c r="L2355" s="448" t="s">
        <v>143</v>
      </c>
      <c r="M2355" s="448" t="s">
        <v>3324</v>
      </c>
    </row>
    <row r="2356" spans="1:13" ht="84">
      <c r="A2356" s="448">
        <v>2355</v>
      </c>
      <c r="B2356" s="448" t="s">
        <v>5780</v>
      </c>
      <c r="C2356" s="448" t="s">
        <v>1724</v>
      </c>
      <c r="D2356" s="448" t="s">
        <v>5495</v>
      </c>
      <c r="E2356" s="448">
        <v>38</v>
      </c>
      <c r="F2356" s="448" t="s">
        <v>860</v>
      </c>
      <c r="G2356" s="448" t="s">
        <v>3578</v>
      </c>
      <c r="H2356" s="449">
        <v>2244.2800000000002</v>
      </c>
      <c r="I2356" s="448" t="s">
        <v>107</v>
      </c>
      <c r="J2356" s="448" t="s">
        <v>48</v>
      </c>
      <c r="K2356" s="451" t="s">
        <v>5241</v>
      </c>
      <c r="L2356" s="448" t="s">
        <v>143</v>
      </c>
      <c r="M2356" s="448" t="s">
        <v>3324</v>
      </c>
    </row>
    <row r="2357" spans="1:13" ht="84">
      <c r="A2357" s="448">
        <v>2356</v>
      </c>
      <c r="B2357" s="448" t="s">
        <v>5781</v>
      </c>
      <c r="C2357" s="448" t="s">
        <v>1724</v>
      </c>
      <c r="D2357" s="448" t="s">
        <v>5495</v>
      </c>
      <c r="E2357" s="448">
        <v>188</v>
      </c>
      <c r="F2357" s="448" t="s">
        <v>571</v>
      </c>
      <c r="G2357" s="448" t="s">
        <v>3578</v>
      </c>
      <c r="H2357" s="449">
        <v>6976.68</v>
      </c>
      <c r="I2357" s="448" t="s">
        <v>107</v>
      </c>
      <c r="J2357" s="448" t="s">
        <v>48</v>
      </c>
      <c r="K2357" s="451" t="s">
        <v>5241</v>
      </c>
      <c r="L2357" s="448" t="s">
        <v>143</v>
      </c>
      <c r="M2357" s="448" t="s">
        <v>3324</v>
      </c>
    </row>
    <row r="2358" spans="1:13" ht="84">
      <c r="A2358" s="448">
        <v>2357</v>
      </c>
      <c r="B2358" s="448" t="s">
        <v>5782</v>
      </c>
      <c r="C2358" s="448" t="s">
        <v>1724</v>
      </c>
      <c r="D2358" s="448" t="s">
        <v>5495</v>
      </c>
      <c r="E2358" s="448">
        <v>375</v>
      </c>
      <c r="F2358" s="448" t="s">
        <v>571</v>
      </c>
      <c r="G2358" s="448" t="s">
        <v>3578</v>
      </c>
      <c r="H2358" s="449">
        <v>23508.75</v>
      </c>
      <c r="I2358" s="448" t="s">
        <v>107</v>
      </c>
      <c r="J2358" s="448" t="s">
        <v>48</v>
      </c>
      <c r="K2358" s="451" t="s">
        <v>5241</v>
      </c>
      <c r="L2358" s="448" t="s">
        <v>143</v>
      </c>
      <c r="M2358" s="448" t="s">
        <v>3324</v>
      </c>
    </row>
    <row r="2359" spans="1:13" ht="84">
      <c r="A2359" s="448">
        <v>2358</v>
      </c>
      <c r="B2359" s="448" t="s">
        <v>5783</v>
      </c>
      <c r="C2359" s="448" t="s">
        <v>1724</v>
      </c>
      <c r="D2359" s="448" t="s">
        <v>5495</v>
      </c>
      <c r="E2359" s="448">
        <v>150</v>
      </c>
      <c r="F2359" s="448" t="s">
        <v>571</v>
      </c>
      <c r="G2359" s="448" t="s">
        <v>3578</v>
      </c>
      <c r="H2359" s="449">
        <v>1392</v>
      </c>
      <c r="I2359" s="448" t="s">
        <v>107</v>
      </c>
      <c r="J2359" s="448" t="s">
        <v>48</v>
      </c>
      <c r="K2359" s="451" t="s">
        <v>5241</v>
      </c>
      <c r="L2359" s="448" t="s">
        <v>143</v>
      </c>
      <c r="M2359" s="448" t="s">
        <v>3324</v>
      </c>
    </row>
    <row r="2360" spans="1:13" ht="84">
      <c r="A2360" s="448">
        <v>2359</v>
      </c>
      <c r="B2360" s="448" t="s">
        <v>5784</v>
      </c>
      <c r="C2360" s="448" t="s">
        <v>1724</v>
      </c>
      <c r="D2360" s="448" t="s">
        <v>5495</v>
      </c>
      <c r="E2360" s="448">
        <v>30</v>
      </c>
      <c r="F2360" s="448" t="s">
        <v>860</v>
      </c>
      <c r="G2360" s="448" t="s">
        <v>3578</v>
      </c>
      <c r="H2360" s="449">
        <v>128.4</v>
      </c>
      <c r="I2360" s="448" t="s">
        <v>107</v>
      </c>
      <c r="J2360" s="448" t="s">
        <v>48</v>
      </c>
      <c r="K2360" s="451" t="s">
        <v>5241</v>
      </c>
      <c r="L2360" s="448" t="s">
        <v>143</v>
      </c>
      <c r="M2360" s="448" t="s">
        <v>3324</v>
      </c>
    </row>
    <row r="2361" spans="1:13" ht="84">
      <c r="A2361" s="448">
        <v>2360</v>
      </c>
      <c r="B2361" s="448" t="s">
        <v>5785</v>
      </c>
      <c r="C2361" s="448" t="s">
        <v>1724</v>
      </c>
      <c r="D2361" s="448" t="s">
        <v>5495</v>
      </c>
      <c r="E2361" s="472">
        <v>375</v>
      </c>
      <c r="F2361" s="448" t="s">
        <v>1245</v>
      </c>
      <c r="G2361" s="448" t="s">
        <v>3578</v>
      </c>
      <c r="H2361" s="449">
        <v>2141.25</v>
      </c>
      <c r="I2361" s="448" t="s">
        <v>107</v>
      </c>
      <c r="J2361" s="448" t="s">
        <v>48</v>
      </c>
      <c r="K2361" s="451" t="s">
        <v>5241</v>
      </c>
      <c r="L2361" s="448" t="s">
        <v>143</v>
      </c>
      <c r="M2361" s="448" t="s">
        <v>3324</v>
      </c>
    </row>
    <row r="2362" spans="1:13" ht="84">
      <c r="A2362" s="448">
        <v>2361</v>
      </c>
      <c r="B2362" s="448" t="s">
        <v>5786</v>
      </c>
      <c r="C2362" s="448" t="s">
        <v>1724</v>
      </c>
      <c r="D2362" s="448" t="s">
        <v>5495</v>
      </c>
      <c r="E2362" s="472">
        <v>8</v>
      </c>
      <c r="F2362" s="448" t="s">
        <v>574</v>
      </c>
      <c r="G2362" s="448" t="s">
        <v>3578</v>
      </c>
      <c r="H2362" s="449">
        <v>2684.4</v>
      </c>
      <c r="I2362" s="448" t="s">
        <v>107</v>
      </c>
      <c r="J2362" s="448" t="s">
        <v>48</v>
      </c>
      <c r="K2362" s="451" t="s">
        <v>5241</v>
      </c>
      <c r="L2362" s="448" t="s">
        <v>143</v>
      </c>
      <c r="M2362" s="448" t="s">
        <v>3324</v>
      </c>
    </row>
    <row r="2363" spans="1:13" ht="84">
      <c r="A2363" s="448">
        <v>2362</v>
      </c>
      <c r="B2363" s="448" t="s">
        <v>5787</v>
      </c>
      <c r="C2363" s="448" t="s">
        <v>1724</v>
      </c>
      <c r="D2363" s="448" t="s">
        <v>5495</v>
      </c>
      <c r="E2363" s="472">
        <v>375</v>
      </c>
      <c r="F2363" s="448" t="s">
        <v>1245</v>
      </c>
      <c r="G2363" s="448" t="s">
        <v>3578</v>
      </c>
      <c r="H2363" s="449">
        <v>9978.75</v>
      </c>
      <c r="I2363" s="448" t="s">
        <v>107</v>
      </c>
      <c r="J2363" s="448" t="s">
        <v>48</v>
      </c>
      <c r="K2363" s="451" t="s">
        <v>5241</v>
      </c>
      <c r="L2363" s="448" t="s">
        <v>143</v>
      </c>
      <c r="M2363" s="448" t="s">
        <v>3324</v>
      </c>
    </row>
    <row r="2364" spans="1:13" ht="84">
      <c r="A2364" s="448">
        <v>2363</v>
      </c>
      <c r="B2364" s="448" t="s">
        <v>5788</v>
      </c>
      <c r="C2364" s="448" t="s">
        <v>1724</v>
      </c>
      <c r="D2364" s="448" t="s">
        <v>5495</v>
      </c>
      <c r="E2364" s="448">
        <v>300</v>
      </c>
      <c r="F2364" s="448" t="s">
        <v>1245</v>
      </c>
      <c r="G2364" s="448" t="s">
        <v>3578</v>
      </c>
      <c r="H2364" s="449">
        <v>12777</v>
      </c>
      <c r="I2364" s="448" t="s">
        <v>107</v>
      </c>
      <c r="J2364" s="448" t="s">
        <v>48</v>
      </c>
      <c r="K2364" s="451" t="s">
        <v>5241</v>
      </c>
      <c r="L2364" s="448" t="s">
        <v>143</v>
      </c>
      <c r="M2364" s="448" t="s">
        <v>3324</v>
      </c>
    </row>
    <row r="2365" spans="1:13" ht="84">
      <c r="A2365" s="448">
        <v>2364</v>
      </c>
      <c r="B2365" s="448" t="s">
        <v>5789</v>
      </c>
      <c r="C2365" s="448" t="s">
        <v>1724</v>
      </c>
      <c r="D2365" s="448" t="s">
        <v>5495</v>
      </c>
      <c r="E2365" s="448">
        <v>300</v>
      </c>
      <c r="F2365" s="448" t="s">
        <v>860</v>
      </c>
      <c r="G2365" s="448" t="s">
        <v>3578</v>
      </c>
      <c r="H2365" s="449">
        <v>15969</v>
      </c>
      <c r="I2365" s="448" t="s">
        <v>107</v>
      </c>
      <c r="J2365" s="448" t="s">
        <v>48</v>
      </c>
      <c r="K2365" s="451" t="s">
        <v>5241</v>
      </c>
      <c r="L2365" s="448" t="s">
        <v>143</v>
      </c>
      <c r="M2365" s="448" t="s">
        <v>3324</v>
      </c>
    </row>
    <row r="2366" spans="1:13" ht="84">
      <c r="A2366" s="448">
        <v>2365</v>
      </c>
      <c r="B2366" s="448" t="s">
        <v>5790</v>
      </c>
      <c r="C2366" s="448" t="s">
        <v>1724</v>
      </c>
      <c r="D2366" s="448" t="s">
        <v>5495</v>
      </c>
      <c r="E2366" s="448">
        <v>225</v>
      </c>
      <c r="F2366" s="448" t="s">
        <v>1245</v>
      </c>
      <c r="G2366" s="448" t="s">
        <v>3578</v>
      </c>
      <c r="H2366" s="449">
        <v>17964</v>
      </c>
      <c r="I2366" s="448" t="s">
        <v>107</v>
      </c>
      <c r="J2366" s="448" t="s">
        <v>48</v>
      </c>
      <c r="K2366" s="451" t="s">
        <v>5241</v>
      </c>
      <c r="L2366" s="448" t="s">
        <v>143</v>
      </c>
      <c r="M2366" s="448" t="s">
        <v>3324</v>
      </c>
    </row>
    <row r="2367" spans="1:13" ht="84">
      <c r="A2367" s="448">
        <v>2366</v>
      </c>
      <c r="B2367" s="448" t="s">
        <v>5791</v>
      </c>
      <c r="C2367" s="448" t="s">
        <v>1724</v>
      </c>
      <c r="D2367" s="448" t="s">
        <v>5495</v>
      </c>
      <c r="E2367" s="448">
        <v>75</v>
      </c>
      <c r="F2367" s="448" t="s">
        <v>1245</v>
      </c>
      <c r="G2367" s="448" t="s">
        <v>3578</v>
      </c>
      <c r="H2367" s="449">
        <v>7985.25</v>
      </c>
      <c r="I2367" s="448" t="s">
        <v>107</v>
      </c>
      <c r="J2367" s="448" t="s">
        <v>48</v>
      </c>
      <c r="K2367" s="451" t="s">
        <v>5241</v>
      </c>
      <c r="L2367" s="448" t="s">
        <v>143</v>
      </c>
      <c r="M2367" s="448" t="s">
        <v>3324</v>
      </c>
    </row>
    <row r="2368" spans="1:13" ht="84">
      <c r="A2368" s="448">
        <v>2367</v>
      </c>
      <c r="B2368" s="448" t="s">
        <v>5792</v>
      </c>
      <c r="C2368" s="448" t="s">
        <v>1724</v>
      </c>
      <c r="D2368" s="448" t="s">
        <v>5495</v>
      </c>
      <c r="E2368" s="448">
        <v>225</v>
      </c>
      <c r="F2368" s="448" t="s">
        <v>1728</v>
      </c>
      <c r="G2368" s="448" t="s">
        <v>3578</v>
      </c>
      <c r="H2368" s="449">
        <v>6493.5</v>
      </c>
      <c r="I2368" s="448" t="s">
        <v>107</v>
      </c>
      <c r="J2368" s="448" t="s">
        <v>48</v>
      </c>
      <c r="K2368" s="451" t="s">
        <v>5241</v>
      </c>
      <c r="L2368" s="448" t="s">
        <v>143</v>
      </c>
      <c r="M2368" s="448" t="s">
        <v>3324</v>
      </c>
    </row>
    <row r="2369" spans="1:13" ht="84">
      <c r="A2369" s="448">
        <v>2368</v>
      </c>
      <c r="B2369" s="448" t="s">
        <v>5793</v>
      </c>
      <c r="C2369" s="448" t="s">
        <v>1724</v>
      </c>
      <c r="D2369" s="448" t="s">
        <v>5495</v>
      </c>
      <c r="E2369" s="448">
        <v>75</v>
      </c>
      <c r="F2369" s="448" t="s">
        <v>860</v>
      </c>
      <c r="G2369" s="448" t="s">
        <v>3578</v>
      </c>
      <c r="H2369" s="449">
        <v>663.75</v>
      </c>
      <c r="I2369" s="448" t="s">
        <v>107</v>
      </c>
      <c r="J2369" s="448" t="s">
        <v>48</v>
      </c>
      <c r="K2369" s="451" t="s">
        <v>5241</v>
      </c>
      <c r="L2369" s="448" t="s">
        <v>143</v>
      </c>
      <c r="M2369" s="448" t="s">
        <v>3324</v>
      </c>
    </row>
    <row r="2370" spans="1:13" ht="84">
      <c r="A2370" s="448">
        <v>2369</v>
      </c>
      <c r="B2370" s="448" t="s">
        <v>5794</v>
      </c>
      <c r="C2370" s="448" t="s">
        <v>1724</v>
      </c>
      <c r="D2370" s="448" t="s">
        <v>5495</v>
      </c>
      <c r="E2370" s="448">
        <v>38</v>
      </c>
      <c r="F2370" s="448" t="s">
        <v>574</v>
      </c>
      <c r="G2370" s="448" t="s">
        <v>3578</v>
      </c>
      <c r="H2370" s="449">
        <v>2599.1999999999998</v>
      </c>
      <c r="I2370" s="448" t="s">
        <v>107</v>
      </c>
      <c r="J2370" s="448" t="s">
        <v>48</v>
      </c>
      <c r="K2370" s="451" t="s">
        <v>5241</v>
      </c>
      <c r="L2370" s="448" t="s">
        <v>143</v>
      </c>
      <c r="M2370" s="448" t="s">
        <v>3324</v>
      </c>
    </row>
    <row r="2371" spans="1:13" ht="84">
      <c r="A2371" s="448">
        <v>2370</v>
      </c>
      <c r="B2371" s="448" t="s">
        <v>5795</v>
      </c>
      <c r="C2371" s="448" t="s">
        <v>1724</v>
      </c>
      <c r="D2371" s="448" t="s">
        <v>5495</v>
      </c>
      <c r="E2371" s="448">
        <v>2</v>
      </c>
      <c r="F2371" s="448" t="s">
        <v>3676</v>
      </c>
      <c r="G2371" s="448" t="s">
        <v>3578</v>
      </c>
      <c r="H2371" s="449">
        <v>18.559999999999999</v>
      </c>
      <c r="I2371" s="448" t="s">
        <v>107</v>
      </c>
      <c r="J2371" s="448" t="s">
        <v>48</v>
      </c>
      <c r="K2371" s="451" t="s">
        <v>5241</v>
      </c>
      <c r="L2371" s="448" t="s">
        <v>143</v>
      </c>
      <c r="M2371" s="448" t="s">
        <v>3324</v>
      </c>
    </row>
    <row r="2372" spans="1:13" ht="84">
      <c r="A2372" s="448">
        <v>2371</v>
      </c>
      <c r="B2372" s="448" t="s">
        <v>5796</v>
      </c>
      <c r="C2372" s="448" t="s">
        <v>1724</v>
      </c>
      <c r="D2372" s="448" t="s">
        <v>5495</v>
      </c>
      <c r="E2372" s="448">
        <v>150</v>
      </c>
      <c r="F2372" s="448" t="s">
        <v>1728</v>
      </c>
      <c r="G2372" s="448" t="s">
        <v>3578</v>
      </c>
      <c r="H2372" s="449">
        <v>3085.5</v>
      </c>
      <c r="I2372" s="448" t="s">
        <v>107</v>
      </c>
      <c r="J2372" s="448" t="s">
        <v>48</v>
      </c>
      <c r="K2372" s="451" t="s">
        <v>5241</v>
      </c>
      <c r="L2372" s="448" t="s">
        <v>143</v>
      </c>
      <c r="M2372" s="448" t="s">
        <v>3324</v>
      </c>
    </row>
    <row r="2373" spans="1:13" ht="84">
      <c r="A2373" s="448">
        <v>2372</v>
      </c>
      <c r="B2373" s="448" t="s">
        <v>5797</v>
      </c>
      <c r="C2373" s="448" t="s">
        <v>1724</v>
      </c>
      <c r="D2373" s="448" t="s">
        <v>5495</v>
      </c>
      <c r="E2373" s="448">
        <v>4</v>
      </c>
      <c r="F2373" s="448" t="s">
        <v>1728</v>
      </c>
      <c r="G2373" s="448" t="s">
        <v>3578</v>
      </c>
      <c r="H2373" s="449">
        <v>85.68</v>
      </c>
      <c r="I2373" s="448" t="s">
        <v>107</v>
      </c>
      <c r="J2373" s="448" t="s">
        <v>48</v>
      </c>
      <c r="K2373" s="451" t="s">
        <v>5241</v>
      </c>
      <c r="L2373" s="448" t="s">
        <v>143</v>
      </c>
      <c r="M2373" s="448" t="s">
        <v>3324</v>
      </c>
    </row>
    <row r="2374" spans="1:13" ht="84">
      <c r="A2374" s="448">
        <v>2373</v>
      </c>
      <c r="B2374" s="448" t="s">
        <v>5798</v>
      </c>
      <c r="C2374" s="448" t="s">
        <v>1724</v>
      </c>
      <c r="D2374" s="448" t="s">
        <v>5495</v>
      </c>
      <c r="E2374" s="448">
        <v>150</v>
      </c>
      <c r="F2374" s="448" t="s">
        <v>1728</v>
      </c>
      <c r="G2374" s="448" t="s">
        <v>3578</v>
      </c>
      <c r="H2374" s="449">
        <v>2892</v>
      </c>
      <c r="I2374" s="448" t="s">
        <v>107</v>
      </c>
      <c r="J2374" s="448" t="s">
        <v>48</v>
      </c>
      <c r="K2374" s="451" t="s">
        <v>5241</v>
      </c>
      <c r="L2374" s="448" t="s">
        <v>143</v>
      </c>
      <c r="M2374" s="448" t="s">
        <v>3324</v>
      </c>
    </row>
    <row r="2375" spans="1:13" ht="84">
      <c r="A2375" s="448">
        <v>2374</v>
      </c>
      <c r="B2375" s="448" t="s">
        <v>5799</v>
      </c>
      <c r="C2375" s="448" t="s">
        <v>1724</v>
      </c>
      <c r="D2375" s="448" t="s">
        <v>5495</v>
      </c>
      <c r="E2375" s="448">
        <v>750</v>
      </c>
      <c r="F2375" s="448" t="s">
        <v>501</v>
      </c>
      <c r="G2375" s="448" t="s">
        <v>3578</v>
      </c>
      <c r="H2375" s="449">
        <v>3960</v>
      </c>
      <c r="I2375" s="448" t="s">
        <v>107</v>
      </c>
      <c r="J2375" s="448" t="s">
        <v>48</v>
      </c>
      <c r="K2375" s="451" t="s">
        <v>5241</v>
      </c>
      <c r="L2375" s="448" t="s">
        <v>143</v>
      </c>
      <c r="M2375" s="448" t="s">
        <v>3324</v>
      </c>
    </row>
    <row r="2376" spans="1:13" ht="84">
      <c r="A2376" s="448">
        <v>2375</v>
      </c>
      <c r="B2376" s="448" t="s">
        <v>5800</v>
      </c>
      <c r="C2376" s="448" t="s">
        <v>1724</v>
      </c>
      <c r="D2376" s="448" t="s">
        <v>5495</v>
      </c>
      <c r="E2376" s="448">
        <v>188</v>
      </c>
      <c r="F2376" s="448" t="s">
        <v>501</v>
      </c>
      <c r="G2376" s="448" t="s">
        <v>3578</v>
      </c>
      <c r="H2376" s="449">
        <v>1436.32</v>
      </c>
      <c r="I2376" s="448" t="s">
        <v>107</v>
      </c>
      <c r="J2376" s="448" t="s">
        <v>48</v>
      </c>
      <c r="K2376" s="451" t="s">
        <v>5241</v>
      </c>
      <c r="L2376" s="448" t="s">
        <v>143</v>
      </c>
      <c r="M2376" s="448" t="s">
        <v>3324</v>
      </c>
    </row>
    <row r="2377" spans="1:13" ht="84">
      <c r="A2377" s="448">
        <v>2376</v>
      </c>
      <c r="B2377" s="448" t="s">
        <v>5801</v>
      </c>
      <c r="C2377" s="448" t="s">
        <v>1724</v>
      </c>
      <c r="D2377" s="448" t="s">
        <v>5495</v>
      </c>
      <c r="E2377" s="448">
        <v>23</v>
      </c>
      <c r="F2377" s="448" t="s">
        <v>3474</v>
      </c>
      <c r="G2377" s="448" t="s">
        <v>3578</v>
      </c>
      <c r="H2377" s="449">
        <v>357.42</v>
      </c>
      <c r="I2377" s="448" t="s">
        <v>107</v>
      </c>
      <c r="J2377" s="448" t="s">
        <v>48</v>
      </c>
      <c r="K2377" s="451" t="s">
        <v>5241</v>
      </c>
      <c r="L2377" s="448" t="s">
        <v>143</v>
      </c>
      <c r="M2377" s="448" t="s">
        <v>3324</v>
      </c>
    </row>
    <row r="2378" spans="1:13" ht="84">
      <c r="A2378" s="448">
        <v>2377</v>
      </c>
      <c r="B2378" s="448" t="s">
        <v>5802</v>
      </c>
      <c r="C2378" s="448" t="s">
        <v>1724</v>
      </c>
      <c r="D2378" s="448" t="s">
        <v>5495</v>
      </c>
      <c r="E2378" s="448">
        <v>4</v>
      </c>
      <c r="F2378" s="448" t="s">
        <v>860</v>
      </c>
      <c r="G2378" s="448" t="s">
        <v>3578</v>
      </c>
      <c r="H2378" s="449">
        <v>28.24</v>
      </c>
      <c r="I2378" s="448" t="s">
        <v>107</v>
      </c>
      <c r="J2378" s="448" t="s">
        <v>48</v>
      </c>
      <c r="K2378" s="451" t="s">
        <v>5241</v>
      </c>
      <c r="L2378" s="448" t="s">
        <v>143</v>
      </c>
      <c r="M2378" s="448" t="s">
        <v>3324</v>
      </c>
    </row>
    <row r="2379" spans="1:13" ht="84">
      <c r="A2379" s="448">
        <v>2378</v>
      </c>
      <c r="B2379" s="448" t="s">
        <v>5803</v>
      </c>
      <c r="C2379" s="448" t="s">
        <v>1724</v>
      </c>
      <c r="D2379" s="448" t="s">
        <v>5495</v>
      </c>
      <c r="E2379" s="448">
        <v>4</v>
      </c>
      <c r="F2379" s="448" t="s">
        <v>860</v>
      </c>
      <c r="G2379" s="448" t="s">
        <v>3578</v>
      </c>
      <c r="H2379" s="449">
        <v>26.68</v>
      </c>
      <c r="I2379" s="448" t="s">
        <v>107</v>
      </c>
      <c r="J2379" s="448" t="s">
        <v>48</v>
      </c>
      <c r="K2379" s="451" t="s">
        <v>5241</v>
      </c>
      <c r="L2379" s="448" t="s">
        <v>143</v>
      </c>
      <c r="M2379" s="448" t="s">
        <v>3324</v>
      </c>
    </row>
    <row r="2380" spans="1:13" ht="84">
      <c r="A2380" s="448">
        <v>2379</v>
      </c>
      <c r="B2380" s="448" t="s">
        <v>5804</v>
      </c>
      <c r="C2380" s="448" t="s">
        <v>1724</v>
      </c>
      <c r="D2380" s="448" t="s">
        <v>5495</v>
      </c>
      <c r="E2380" s="448">
        <v>23</v>
      </c>
      <c r="F2380" s="448" t="s">
        <v>860</v>
      </c>
      <c r="G2380" s="448" t="s">
        <v>3578</v>
      </c>
      <c r="H2380" s="449">
        <v>5618.67</v>
      </c>
      <c r="I2380" s="448" t="s">
        <v>107</v>
      </c>
      <c r="J2380" s="448" t="s">
        <v>48</v>
      </c>
      <c r="K2380" s="451" t="s">
        <v>5241</v>
      </c>
      <c r="L2380" s="448" t="s">
        <v>143</v>
      </c>
      <c r="M2380" s="448" t="s">
        <v>3324</v>
      </c>
    </row>
    <row r="2381" spans="1:13" ht="84">
      <c r="A2381" s="448">
        <v>2380</v>
      </c>
      <c r="B2381" s="448" t="s">
        <v>5805</v>
      </c>
      <c r="C2381" s="448" t="s">
        <v>1724</v>
      </c>
      <c r="D2381" s="448" t="s">
        <v>5495</v>
      </c>
      <c r="E2381" s="448">
        <v>113</v>
      </c>
      <c r="F2381" s="448" t="s">
        <v>1728</v>
      </c>
      <c r="G2381" s="448" t="s">
        <v>3578</v>
      </c>
      <c r="H2381" s="449">
        <v>4777.6400000000003</v>
      </c>
      <c r="I2381" s="448" t="s">
        <v>107</v>
      </c>
      <c r="J2381" s="448" t="s">
        <v>48</v>
      </c>
      <c r="K2381" s="451" t="s">
        <v>5241</v>
      </c>
      <c r="L2381" s="448" t="s">
        <v>143</v>
      </c>
      <c r="M2381" s="448" t="s">
        <v>3324</v>
      </c>
    </row>
    <row r="2382" spans="1:13" ht="84">
      <c r="A2382" s="448">
        <v>2381</v>
      </c>
      <c r="B2382" s="448" t="s">
        <v>5806</v>
      </c>
      <c r="C2382" s="448" t="s">
        <v>1724</v>
      </c>
      <c r="D2382" s="448" t="s">
        <v>5495</v>
      </c>
      <c r="E2382" s="448">
        <v>4</v>
      </c>
      <c r="F2382" s="448" t="s">
        <v>860</v>
      </c>
      <c r="G2382" s="448" t="s">
        <v>3578</v>
      </c>
      <c r="H2382" s="449">
        <v>10.88</v>
      </c>
      <c r="I2382" s="448" t="s">
        <v>107</v>
      </c>
      <c r="J2382" s="448" t="s">
        <v>48</v>
      </c>
      <c r="K2382" s="451" t="s">
        <v>5241</v>
      </c>
      <c r="L2382" s="448" t="s">
        <v>143</v>
      </c>
      <c r="M2382" s="448" t="s">
        <v>3324</v>
      </c>
    </row>
    <row r="2383" spans="1:13" ht="84">
      <c r="A2383" s="448">
        <v>2382</v>
      </c>
      <c r="B2383" s="448" t="s">
        <v>5807</v>
      </c>
      <c r="C2383" s="448" t="s">
        <v>1724</v>
      </c>
      <c r="D2383" s="448" t="s">
        <v>5495</v>
      </c>
      <c r="E2383" s="448">
        <v>4</v>
      </c>
      <c r="F2383" s="448" t="s">
        <v>860</v>
      </c>
      <c r="G2383" s="448" t="s">
        <v>3578</v>
      </c>
      <c r="H2383" s="449">
        <v>10.88</v>
      </c>
      <c r="I2383" s="448" t="s">
        <v>107</v>
      </c>
      <c r="J2383" s="448" t="s">
        <v>48</v>
      </c>
      <c r="K2383" s="451" t="s">
        <v>5241</v>
      </c>
      <c r="L2383" s="448" t="s">
        <v>143</v>
      </c>
      <c r="M2383" s="448" t="s">
        <v>3324</v>
      </c>
    </row>
    <row r="2384" spans="1:13" ht="84">
      <c r="A2384" s="448">
        <v>2383</v>
      </c>
      <c r="B2384" s="448" t="s">
        <v>5808</v>
      </c>
      <c r="C2384" s="448" t="s">
        <v>1724</v>
      </c>
      <c r="D2384" s="448" t="s">
        <v>5495</v>
      </c>
      <c r="E2384" s="448">
        <v>675</v>
      </c>
      <c r="F2384" s="448" t="s">
        <v>860</v>
      </c>
      <c r="G2384" s="448" t="s">
        <v>3578</v>
      </c>
      <c r="H2384" s="449">
        <v>20560.5</v>
      </c>
      <c r="I2384" s="448" t="s">
        <v>107</v>
      </c>
      <c r="J2384" s="448" t="s">
        <v>48</v>
      </c>
      <c r="K2384" s="451" t="s">
        <v>5241</v>
      </c>
      <c r="L2384" s="448" t="s">
        <v>143</v>
      </c>
      <c r="M2384" s="448" t="s">
        <v>3324</v>
      </c>
    </row>
    <row r="2385" spans="1:13" ht="84">
      <c r="A2385" s="448">
        <v>2384</v>
      </c>
      <c r="B2385" s="448" t="s">
        <v>5809</v>
      </c>
      <c r="C2385" s="448" t="s">
        <v>1724</v>
      </c>
      <c r="D2385" s="448" t="s">
        <v>5495</v>
      </c>
      <c r="E2385" s="448">
        <v>3</v>
      </c>
      <c r="F2385" s="448" t="s">
        <v>860</v>
      </c>
      <c r="G2385" s="448" t="s">
        <v>3578</v>
      </c>
      <c r="H2385" s="449">
        <v>39.69</v>
      </c>
      <c r="I2385" s="448" t="s">
        <v>107</v>
      </c>
      <c r="J2385" s="448" t="s">
        <v>48</v>
      </c>
      <c r="K2385" s="451" t="s">
        <v>5241</v>
      </c>
      <c r="L2385" s="448" t="s">
        <v>143</v>
      </c>
      <c r="M2385" s="448" t="s">
        <v>3324</v>
      </c>
    </row>
    <row r="2386" spans="1:13" ht="84">
      <c r="A2386" s="448">
        <v>2385</v>
      </c>
      <c r="B2386" s="448" t="s">
        <v>5810</v>
      </c>
      <c r="C2386" s="448" t="s">
        <v>1724</v>
      </c>
      <c r="D2386" s="448" t="s">
        <v>5495</v>
      </c>
      <c r="E2386" s="448">
        <v>4</v>
      </c>
      <c r="F2386" s="448" t="s">
        <v>3676</v>
      </c>
      <c r="G2386" s="448" t="s">
        <v>3578</v>
      </c>
      <c r="H2386" s="449">
        <v>113.68</v>
      </c>
      <c r="I2386" s="448" t="s">
        <v>107</v>
      </c>
      <c r="J2386" s="448" t="s">
        <v>48</v>
      </c>
      <c r="K2386" s="451" t="s">
        <v>5241</v>
      </c>
      <c r="L2386" s="448" t="s">
        <v>143</v>
      </c>
      <c r="M2386" s="448" t="s">
        <v>3324</v>
      </c>
    </row>
    <row r="2387" spans="1:13" ht="84">
      <c r="A2387" s="448">
        <v>2386</v>
      </c>
      <c r="B2387" s="448" t="s">
        <v>5811</v>
      </c>
      <c r="C2387" s="448" t="s">
        <v>1724</v>
      </c>
      <c r="D2387" s="448" t="s">
        <v>5495</v>
      </c>
      <c r="E2387" s="448">
        <v>113</v>
      </c>
      <c r="F2387" s="448" t="s">
        <v>1458</v>
      </c>
      <c r="G2387" s="448" t="s">
        <v>3578</v>
      </c>
      <c r="H2387" s="449">
        <v>79067.23</v>
      </c>
      <c r="I2387" s="448" t="s">
        <v>107</v>
      </c>
      <c r="J2387" s="448" t="s">
        <v>48</v>
      </c>
      <c r="K2387" s="451" t="s">
        <v>5241</v>
      </c>
      <c r="L2387" s="448" t="s">
        <v>143</v>
      </c>
      <c r="M2387" s="448" t="s">
        <v>3324</v>
      </c>
    </row>
    <row r="2388" spans="1:13" ht="84">
      <c r="A2388" s="448">
        <v>2387</v>
      </c>
      <c r="B2388" s="448" t="s">
        <v>5812</v>
      </c>
      <c r="C2388" s="448" t="s">
        <v>1724</v>
      </c>
      <c r="D2388" s="448" t="s">
        <v>5495</v>
      </c>
      <c r="E2388" s="448">
        <v>4</v>
      </c>
      <c r="F2388" s="448" t="s">
        <v>3474</v>
      </c>
      <c r="G2388" s="448" t="s">
        <v>3578</v>
      </c>
      <c r="H2388" s="449">
        <v>112.16</v>
      </c>
      <c r="I2388" s="448" t="s">
        <v>107</v>
      </c>
      <c r="J2388" s="448" t="s">
        <v>48</v>
      </c>
      <c r="K2388" s="451" t="s">
        <v>5241</v>
      </c>
      <c r="L2388" s="448" t="s">
        <v>143</v>
      </c>
      <c r="M2388" s="448" t="s">
        <v>3324</v>
      </c>
    </row>
    <row r="2389" spans="1:13" ht="84">
      <c r="A2389" s="448">
        <v>2388</v>
      </c>
      <c r="B2389" s="448" t="s">
        <v>5813</v>
      </c>
      <c r="C2389" s="448" t="s">
        <v>1724</v>
      </c>
      <c r="D2389" s="448" t="s">
        <v>5495</v>
      </c>
      <c r="E2389" s="448">
        <v>45</v>
      </c>
      <c r="F2389" s="448" t="s">
        <v>860</v>
      </c>
      <c r="G2389" s="448" t="s">
        <v>3578</v>
      </c>
      <c r="H2389" s="449">
        <v>1285.2</v>
      </c>
      <c r="I2389" s="448" t="s">
        <v>107</v>
      </c>
      <c r="J2389" s="448" t="s">
        <v>48</v>
      </c>
      <c r="K2389" s="451" t="s">
        <v>5241</v>
      </c>
      <c r="L2389" s="448" t="s">
        <v>143</v>
      </c>
      <c r="M2389" s="448" t="s">
        <v>3324</v>
      </c>
    </row>
    <row r="2390" spans="1:13" ht="84">
      <c r="A2390" s="448">
        <v>2389</v>
      </c>
      <c r="B2390" s="448" t="s">
        <v>5814</v>
      </c>
      <c r="C2390" s="448" t="s">
        <v>1724</v>
      </c>
      <c r="D2390" s="448" t="s">
        <v>5495</v>
      </c>
      <c r="E2390" s="448">
        <v>150</v>
      </c>
      <c r="F2390" s="448" t="s">
        <v>571</v>
      </c>
      <c r="G2390" s="448" t="s">
        <v>3578</v>
      </c>
      <c r="H2390" s="449">
        <v>6634.5</v>
      </c>
      <c r="I2390" s="448" t="s">
        <v>107</v>
      </c>
      <c r="J2390" s="448" t="s">
        <v>48</v>
      </c>
      <c r="K2390" s="451" t="s">
        <v>5241</v>
      </c>
      <c r="L2390" s="448" t="s">
        <v>143</v>
      </c>
      <c r="M2390" s="448" t="s">
        <v>3324</v>
      </c>
    </row>
    <row r="2391" spans="1:13" ht="84">
      <c r="A2391" s="448">
        <v>2390</v>
      </c>
      <c r="B2391" s="448" t="s">
        <v>5815</v>
      </c>
      <c r="C2391" s="448" t="s">
        <v>1724</v>
      </c>
      <c r="D2391" s="448" t="s">
        <v>5495</v>
      </c>
      <c r="E2391" s="448">
        <v>38</v>
      </c>
      <c r="F2391" s="448" t="s">
        <v>571</v>
      </c>
      <c r="G2391" s="448" t="s">
        <v>3578</v>
      </c>
      <c r="H2391" s="449">
        <v>1839.58</v>
      </c>
      <c r="I2391" s="448" t="s">
        <v>107</v>
      </c>
      <c r="J2391" s="448" t="s">
        <v>48</v>
      </c>
      <c r="K2391" s="451" t="s">
        <v>5241</v>
      </c>
      <c r="L2391" s="448" t="s">
        <v>143</v>
      </c>
      <c r="M2391" s="448" t="s">
        <v>3324</v>
      </c>
    </row>
    <row r="2392" spans="1:13" ht="84">
      <c r="A2392" s="448">
        <v>2391</v>
      </c>
      <c r="B2392" s="448" t="s">
        <v>5816</v>
      </c>
      <c r="C2392" s="448" t="s">
        <v>1724</v>
      </c>
      <c r="D2392" s="448" t="s">
        <v>5495</v>
      </c>
      <c r="E2392" s="448">
        <v>23</v>
      </c>
      <c r="F2392" s="448" t="s">
        <v>1728</v>
      </c>
      <c r="G2392" s="448" t="s">
        <v>3578</v>
      </c>
      <c r="H2392" s="449">
        <v>577.99</v>
      </c>
      <c r="I2392" s="448" t="s">
        <v>107</v>
      </c>
      <c r="J2392" s="448" t="s">
        <v>48</v>
      </c>
      <c r="K2392" s="451" t="s">
        <v>5241</v>
      </c>
      <c r="L2392" s="448" t="s">
        <v>143</v>
      </c>
      <c r="M2392" s="448" t="s">
        <v>3324</v>
      </c>
    </row>
    <row r="2393" spans="1:13" ht="84">
      <c r="A2393" s="448">
        <v>2392</v>
      </c>
      <c r="B2393" s="448" t="s">
        <v>5817</v>
      </c>
      <c r="C2393" s="448" t="s">
        <v>1724</v>
      </c>
      <c r="D2393" s="448" t="s">
        <v>5495</v>
      </c>
      <c r="E2393" s="448">
        <v>30</v>
      </c>
      <c r="F2393" s="448" t="s">
        <v>860</v>
      </c>
      <c r="G2393" s="448" t="s">
        <v>3578</v>
      </c>
      <c r="H2393" s="449">
        <v>329.7</v>
      </c>
      <c r="I2393" s="448" t="s">
        <v>107</v>
      </c>
      <c r="J2393" s="448" t="s">
        <v>48</v>
      </c>
      <c r="K2393" s="451" t="s">
        <v>5241</v>
      </c>
      <c r="L2393" s="448" t="s">
        <v>143</v>
      </c>
      <c r="M2393" s="448" t="s">
        <v>3324</v>
      </c>
    </row>
    <row r="2394" spans="1:13" ht="84">
      <c r="A2394" s="448">
        <v>2393</v>
      </c>
      <c r="B2394" s="448" t="s">
        <v>5818</v>
      </c>
      <c r="C2394" s="448" t="s">
        <v>1724</v>
      </c>
      <c r="D2394" s="448" t="s">
        <v>5495</v>
      </c>
      <c r="E2394" s="448">
        <v>19</v>
      </c>
      <c r="F2394" s="448" t="s">
        <v>860</v>
      </c>
      <c r="G2394" s="448" t="s">
        <v>3578</v>
      </c>
      <c r="H2394" s="449">
        <v>152</v>
      </c>
      <c r="I2394" s="448" t="s">
        <v>107</v>
      </c>
      <c r="J2394" s="448" t="s">
        <v>48</v>
      </c>
      <c r="K2394" s="451" t="s">
        <v>5241</v>
      </c>
      <c r="L2394" s="448" t="s">
        <v>143</v>
      </c>
      <c r="M2394" s="448" t="s">
        <v>3324</v>
      </c>
    </row>
    <row r="2395" spans="1:13" ht="84">
      <c r="A2395" s="448">
        <v>2394</v>
      </c>
      <c r="B2395" s="448" t="s">
        <v>5819</v>
      </c>
      <c r="C2395" s="448" t="s">
        <v>1724</v>
      </c>
      <c r="D2395" s="448" t="s">
        <v>5495</v>
      </c>
      <c r="E2395" s="448">
        <v>8</v>
      </c>
      <c r="F2395" s="448" t="s">
        <v>860</v>
      </c>
      <c r="G2395" s="448" t="s">
        <v>3578</v>
      </c>
      <c r="H2395" s="449">
        <v>45.68</v>
      </c>
      <c r="I2395" s="448" t="s">
        <v>107</v>
      </c>
      <c r="J2395" s="448" t="s">
        <v>48</v>
      </c>
      <c r="K2395" s="451" t="s">
        <v>5241</v>
      </c>
      <c r="L2395" s="448" t="s">
        <v>143</v>
      </c>
      <c r="M2395" s="448" t="s">
        <v>3324</v>
      </c>
    </row>
    <row r="2396" spans="1:13" ht="84">
      <c r="A2396" s="448">
        <v>2395</v>
      </c>
      <c r="B2396" s="448" t="s">
        <v>5820</v>
      </c>
      <c r="C2396" s="448" t="s">
        <v>1724</v>
      </c>
      <c r="D2396" s="448" t="s">
        <v>5495</v>
      </c>
      <c r="E2396" s="448">
        <v>8</v>
      </c>
      <c r="F2396" s="448" t="s">
        <v>860</v>
      </c>
      <c r="G2396" s="448" t="s">
        <v>3578</v>
      </c>
      <c r="H2396" s="449">
        <v>240</v>
      </c>
      <c r="I2396" s="448" t="s">
        <v>107</v>
      </c>
      <c r="J2396" s="448" t="s">
        <v>48</v>
      </c>
      <c r="K2396" s="451" t="s">
        <v>5241</v>
      </c>
      <c r="L2396" s="448" t="s">
        <v>143</v>
      </c>
      <c r="M2396" s="448" t="s">
        <v>3324</v>
      </c>
    </row>
    <row r="2397" spans="1:13" ht="84">
      <c r="A2397" s="448">
        <v>2396</v>
      </c>
      <c r="B2397" s="448" t="s">
        <v>5821</v>
      </c>
      <c r="C2397" s="448" t="s">
        <v>1724</v>
      </c>
      <c r="D2397" s="448" t="s">
        <v>5495</v>
      </c>
      <c r="E2397" s="448">
        <v>8</v>
      </c>
      <c r="F2397" s="448" t="s">
        <v>860</v>
      </c>
      <c r="G2397" s="448" t="s">
        <v>3578</v>
      </c>
      <c r="H2397" s="449">
        <v>240</v>
      </c>
      <c r="I2397" s="448" t="s">
        <v>107</v>
      </c>
      <c r="J2397" s="448" t="s">
        <v>48</v>
      </c>
      <c r="K2397" s="451" t="s">
        <v>5241</v>
      </c>
      <c r="L2397" s="448" t="s">
        <v>143</v>
      </c>
      <c r="M2397" s="448" t="s">
        <v>3324</v>
      </c>
    </row>
    <row r="2398" spans="1:13" ht="84">
      <c r="A2398" s="448">
        <v>2397</v>
      </c>
      <c r="B2398" s="448" t="s">
        <v>5822</v>
      </c>
      <c r="C2398" s="448" t="s">
        <v>1724</v>
      </c>
      <c r="D2398" s="448" t="s">
        <v>5495</v>
      </c>
      <c r="E2398" s="448">
        <v>8</v>
      </c>
      <c r="F2398" s="448" t="s">
        <v>860</v>
      </c>
      <c r="G2398" s="448" t="s">
        <v>3578</v>
      </c>
      <c r="H2398" s="449">
        <v>240</v>
      </c>
      <c r="I2398" s="448" t="s">
        <v>107</v>
      </c>
      <c r="J2398" s="448" t="s">
        <v>48</v>
      </c>
      <c r="K2398" s="451" t="s">
        <v>5241</v>
      </c>
      <c r="L2398" s="448" t="s">
        <v>143</v>
      </c>
      <c r="M2398" s="448" t="s">
        <v>3324</v>
      </c>
    </row>
    <row r="2399" spans="1:13" ht="84">
      <c r="A2399" s="448">
        <v>2398</v>
      </c>
      <c r="B2399" s="448" t="s">
        <v>5823</v>
      </c>
      <c r="C2399" s="448" t="s">
        <v>1724</v>
      </c>
      <c r="D2399" s="448" t="s">
        <v>5495</v>
      </c>
      <c r="E2399" s="448">
        <v>38</v>
      </c>
      <c r="F2399" s="448" t="s">
        <v>860</v>
      </c>
      <c r="G2399" s="448" t="s">
        <v>3578</v>
      </c>
      <c r="H2399" s="449">
        <v>683.24</v>
      </c>
      <c r="I2399" s="448" t="s">
        <v>107</v>
      </c>
      <c r="J2399" s="448" t="s">
        <v>48</v>
      </c>
      <c r="K2399" s="451" t="s">
        <v>5241</v>
      </c>
      <c r="L2399" s="448" t="s">
        <v>143</v>
      </c>
      <c r="M2399" s="448" t="s">
        <v>3324</v>
      </c>
    </row>
    <row r="2400" spans="1:13" ht="84">
      <c r="A2400" s="448">
        <v>2399</v>
      </c>
      <c r="B2400" s="448" t="s">
        <v>5824</v>
      </c>
      <c r="C2400" s="448" t="s">
        <v>1724</v>
      </c>
      <c r="D2400" s="448" t="s">
        <v>5495</v>
      </c>
      <c r="E2400" s="448">
        <v>2</v>
      </c>
      <c r="F2400" s="448" t="s">
        <v>860</v>
      </c>
      <c r="G2400" s="448" t="s">
        <v>3578</v>
      </c>
      <c r="H2400" s="449">
        <v>94.24</v>
      </c>
      <c r="I2400" s="448" t="s">
        <v>107</v>
      </c>
      <c r="J2400" s="448" t="s">
        <v>48</v>
      </c>
      <c r="K2400" s="451" t="s">
        <v>5241</v>
      </c>
      <c r="L2400" s="448" t="s">
        <v>143</v>
      </c>
      <c r="M2400" s="448" t="s">
        <v>3324</v>
      </c>
    </row>
    <row r="2401" spans="1:13" ht="84">
      <c r="A2401" s="448">
        <v>2400</v>
      </c>
      <c r="B2401" s="448" t="s">
        <v>5825</v>
      </c>
      <c r="C2401" s="448" t="s">
        <v>1724</v>
      </c>
      <c r="D2401" s="448" t="s">
        <v>5495</v>
      </c>
      <c r="E2401" s="448">
        <v>8</v>
      </c>
      <c r="F2401" s="448" t="s">
        <v>860</v>
      </c>
      <c r="G2401" s="448" t="s">
        <v>3578</v>
      </c>
      <c r="H2401" s="449">
        <v>311.92</v>
      </c>
      <c r="I2401" s="448" t="s">
        <v>107</v>
      </c>
      <c r="J2401" s="448" t="s">
        <v>48</v>
      </c>
      <c r="K2401" s="451" t="s">
        <v>5241</v>
      </c>
      <c r="L2401" s="448" t="s">
        <v>143</v>
      </c>
      <c r="M2401" s="448" t="s">
        <v>3324</v>
      </c>
    </row>
    <row r="2402" spans="1:13" ht="84">
      <c r="A2402" s="448">
        <v>2401</v>
      </c>
      <c r="B2402" s="448" t="s">
        <v>5826</v>
      </c>
      <c r="C2402" s="448" t="s">
        <v>1724</v>
      </c>
      <c r="D2402" s="448" t="s">
        <v>5495</v>
      </c>
      <c r="E2402" s="448">
        <v>8</v>
      </c>
      <c r="F2402" s="448" t="s">
        <v>860</v>
      </c>
      <c r="G2402" s="448" t="s">
        <v>3578</v>
      </c>
      <c r="H2402" s="449">
        <v>267.36</v>
      </c>
      <c r="I2402" s="448" t="s">
        <v>107</v>
      </c>
      <c r="J2402" s="448" t="s">
        <v>48</v>
      </c>
      <c r="K2402" s="451" t="s">
        <v>5241</v>
      </c>
      <c r="L2402" s="448" t="s">
        <v>143</v>
      </c>
      <c r="M2402" s="448" t="s">
        <v>3324</v>
      </c>
    </row>
    <row r="2403" spans="1:13" ht="84">
      <c r="A2403" s="448">
        <v>2402</v>
      </c>
      <c r="B2403" s="448" t="s">
        <v>5827</v>
      </c>
      <c r="C2403" s="448" t="s">
        <v>1724</v>
      </c>
      <c r="D2403" s="448" t="s">
        <v>5495</v>
      </c>
      <c r="E2403" s="448">
        <v>8</v>
      </c>
      <c r="F2403" s="448" t="s">
        <v>860</v>
      </c>
      <c r="G2403" s="448" t="s">
        <v>3578</v>
      </c>
      <c r="H2403" s="449">
        <v>411.28</v>
      </c>
      <c r="I2403" s="448" t="s">
        <v>107</v>
      </c>
      <c r="J2403" s="448" t="s">
        <v>48</v>
      </c>
      <c r="K2403" s="451" t="s">
        <v>5241</v>
      </c>
      <c r="L2403" s="448" t="s">
        <v>143</v>
      </c>
      <c r="M2403" s="448" t="s">
        <v>3324</v>
      </c>
    </row>
    <row r="2404" spans="1:13" ht="84">
      <c r="A2404" s="448">
        <v>2403</v>
      </c>
      <c r="B2404" s="448" t="s">
        <v>5828</v>
      </c>
      <c r="C2404" s="448" t="s">
        <v>1724</v>
      </c>
      <c r="D2404" s="448" t="s">
        <v>5495</v>
      </c>
      <c r="E2404" s="448">
        <v>8</v>
      </c>
      <c r="F2404" s="448" t="s">
        <v>860</v>
      </c>
      <c r="G2404" s="448" t="s">
        <v>3578</v>
      </c>
      <c r="H2404" s="449">
        <v>87.28</v>
      </c>
      <c r="I2404" s="448" t="s">
        <v>107</v>
      </c>
      <c r="J2404" s="448" t="s">
        <v>48</v>
      </c>
      <c r="K2404" s="451" t="s">
        <v>5241</v>
      </c>
      <c r="L2404" s="448" t="s">
        <v>143</v>
      </c>
      <c r="M2404" s="448" t="s">
        <v>3324</v>
      </c>
    </row>
    <row r="2405" spans="1:13" ht="84">
      <c r="A2405" s="448">
        <v>2404</v>
      </c>
      <c r="B2405" s="448" t="s">
        <v>5829</v>
      </c>
      <c r="C2405" s="448" t="s">
        <v>1724</v>
      </c>
      <c r="D2405" s="448" t="s">
        <v>5495</v>
      </c>
      <c r="E2405" s="448">
        <v>4</v>
      </c>
      <c r="F2405" s="448" t="s">
        <v>860</v>
      </c>
      <c r="G2405" s="448" t="s">
        <v>3578</v>
      </c>
      <c r="H2405" s="449">
        <v>44.52</v>
      </c>
      <c r="I2405" s="448" t="s">
        <v>107</v>
      </c>
      <c r="J2405" s="448" t="s">
        <v>48</v>
      </c>
      <c r="K2405" s="451" t="s">
        <v>5241</v>
      </c>
      <c r="L2405" s="448" t="s">
        <v>143</v>
      </c>
      <c r="M2405" s="448" t="s">
        <v>3324</v>
      </c>
    </row>
    <row r="2406" spans="1:13" ht="84">
      <c r="A2406" s="448">
        <v>2405</v>
      </c>
      <c r="B2406" s="448" t="s">
        <v>5830</v>
      </c>
      <c r="C2406" s="448" t="s">
        <v>1724</v>
      </c>
      <c r="D2406" s="448" t="s">
        <v>5495</v>
      </c>
      <c r="E2406" s="448">
        <v>4</v>
      </c>
      <c r="F2406" s="448" t="s">
        <v>860</v>
      </c>
      <c r="G2406" s="448" t="s">
        <v>3578</v>
      </c>
      <c r="H2406" s="449">
        <v>52.6</v>
      </c>
      <c r="I2406" s="448" t="s">
        <v>107</v>
      </c>
      <c r="J2406" s="448" t="s">
        <v>48</v>
      </c>
      <c r="K2406" s="451" t="s">
        <v>5241</v>
      </c>
      <c r="L2406" s="448" t="s">
        <v>143</v>
      </c>
      <c r="M2406" s="448" t="s">
        <v>3324</v>
      </c>
    </row>
    <row r="2407" spans="1:13" ht="84">
      <c r="A2407" s="448">
        <v>2406</v>
      </c>
      <c r="B2407" s="448" t="s">
        <v>5831</v>
      </c>
      <c r="C2407" s="448" t="s">
        <v>1724</v>
      </c>
      <c r="D2407" s="448" t="s">
        <v>5495</v>
      </c>
      <c r="E2407" s="448">
        <v>60</v>
      </c>
      <c r="F2407" s="448" t="s">
        <v>860</v>
      </c>
      <c r="G2407" s="448" t="s">
        <v>3578</v>
      </c>
      <c r="H2407" s="449">
        <v>85.8</v>
      </c>
      <c r="I2407" s="448" t="s">
        <v>107</v>
      </c>
      <c r="J2407" s="448" t="s">
        <v>48</v>
      </c>
      <c r="K2407" s="451" t="s">
        <v>5241</v>
      </c>
      <c r="L2407" s="448" t="s">
        <v>143</v>
      </c>
      <c r="M2407" s="448" t="s">
        <v>3324</v>
      </c>
    </row>
    <row r="2408" spans="1:13" ht="84">
      <c r="A2408" s="448">
        <v>2407</v>
      </c>
      <c r="B2408" s="448" t="s">
        <v>5832</v>
      </c>
      <c r="C2408" s="448" t="s">
        <v>1724</v>
      </c>
      <c r="D2408" s="448" t="s">
        <v>5495</v>
      </c>
      <c r="E2408" s="448">
        <v>188</v>
      </c>
      <c r="F2408" s="448" t="s">
        <v>860</v>
      </c>
      <c r="G2408" s="448" t="s">
        <v>3578</v>
      </c>
      <c r="H2408" s="449">
        <v>268.83999999999997</v>
      </c>
      <c r="I2408" s="448" t="s">
        <v>107</v>
      </c>
      <c r="J2408" s="448" t="s">
        <v>48</v>
      </c>
      <c r="K2408" s="451" t="s">
        <v>5241</v>
      </c>
      <c r="L2408" s="448" t="s">
        <v>143</v>
      </c>
      <c r="M2408" s="448" t="s">
        <v>3324</v>
      </c>
    </row>
    <row r="2409" spans="1:13" ht="84">
      <c r="A2409" s="448">
        <v>2408</v>
      </c>
      <c r="B2409" s="448" t="s">
        <v>5833</v>
      </c>
      <c r="C2409" s="448" t="s">
        <v>1724</v>
      </c>
      <c r="D2409" s="448" t="s">
        <v>5495</v>
      </c>
      <c r="E2409" s="448">
        <v>12</v>
      </c>
      <c r="F2409" s="448" t="s">
        <v>3474</v>
      </c>
      <c r="G2409" s="448" t="s">
        <v>3578</v>
      </c>
      <c r="H2409" s="449">
        <v>1396.56</v>
      </c>
      <c r="I2409" s="448" t="s">
        <v>107</v>
      </c>
      <c r="J2409" s="448" t="s">
        <v>48</v>
      </c>
      <c r="K2409" s="451" t="s">
        <v>5241</v>
      </c>
      <c r="L2409" s="448" t="s">
        <v>143</v>
      </c>
      <c r="M2409" s="448" t="s">
        <v>3324</v>
      </c>
    </row>
    <row r="2410" spans="1:13" ht="84">
      <c r="A2410" s="448">
        <v>2409</v>
      </c>
      <c r="B2410" s="448" t="s">
        <v>5834</v>
      </c>
      <c r="C2410" s="448" t="s">
        <v>1724</v>
      </c>
      <c r="D2410" s="448" t="s">
        <v>5495</v>
      </c>
      <c r="E2410" s="448">
        <v>12</v>
      </c>
      <c r="F2410" s="448" t="s">
        <v>3474</v>
      </c>
      <c r="G2410" s="448" t="s">
        <v>3578</v>
      </c>
      <c r="H2410" s="449">
        <v>1422.24</v>
      </c>
      <c r="I2410" s="448" t="s">
        <v>107</v>
      </c>
      <c r="J2410" s="448" t="s">
        <v>48</v>
      </c>
      <c r="K2410" s="451" t="s">
        <v>5241</v>
      </c>
      <c r="L2410" s="448" t="s">
        <v>143</v>
      </c>
      <c r="M2410" s="448" t="s">
        <v>3324</v>
      </c>
    </row>
    <row r="2411" spans="1:13" ht="84">
      <c r="A2411" s="448">
        <v>2410</v>
      </c>
      <c r="B2411" s="448" t="s">
        <v>5835</v>
      </c>
      <c r="C2411" s="448" t="s">
        <v>1724</v>
      </c>
      <c r="D2411" s="448" t="s">
        <v>5495</v>
      </c>
      <c r="E2411" s="448">
        <v>8</v>
      </c>
      <c r="F2411" s="448" t="s">
        <v>1728</v>
      </c>
      <c r="G2411" s="448" t="s">
        <v>3578</v>
      </c>
      <c r="H2411" s="449">
        <v>773.6</v>
      </c>
      <c r="I2411" s="448" t="s">
        <v>107</v>
      </c>
      <c r="J2411" s="448" t="s">
        <v>48</v>
      </c>
      <c r="K2411" s="451" t="s">
        <v>5241</v>
      </c>
      <c r="L2411" s="448" t="s">
        <v>143</v>
      </c>
      <c r="M2411" s="448" t="s">
        <v>3324</v>
      </c>
    </row>
    <row r="2412" spans="1:13" ht="84">
      <c r="A2412" s="448">
        <v>2411</v>
      </c>
      <c r="B2412" s="448" t="s">
        <v>5836</v>
      </c>
      <c r="C2412" s="448" t="s">
        <v>1724</v>
      </c>
      <c r="D2412" s="448" t="s">
        <v>5495</v>
      </c>
      <c r="E2412" s="448">
        <v>45</v>
      </c>
      <c r="F2412" s="448" t="s">
        <v>1728</v>
      </c>
      <c r="G2412" s="448" t="s">
        <v>3578</v>
      </c>
      <c r="H2412" s="449">
        <v>4351.5</v>
      </c>
      <c r="I2412" s="448" t="s">
        <v>107</v>
      </c>
      <c r="J2412" s="448" t="s">
        <v>48</v>
      </c>
      <c r="K2412" s="451" t="s">
        <v>5241</v>
      </c>
      <c r="L2412" s="448" t="s">
        <v>143</v>
      </c>
      <c r="M2412" s="448" t="s">
        <v>3324</v>
      </c>
    </row>
    <row r="2413" spans="1:13" ht="84">
      <c r="A2413" s="448">
        <v>2412</v>
      </c>
      <c r="B2413" s="448" t="s">
        <v>5837</v>
      </c>
      <c r="C2413" s="448" t="s">
        <v>1724</v>
      </c>
      <c r="D2413" s="448" t="s">
        <v>5495</v>
      </c>
      <c r="E2413" s="448">
        <v>4</v>
      </c>
      <c r="F2413" s="448" t="s">
        <v>501</v>
      </c>
      <c r="G2413" s="448" t="s">
        <v>3578</v>
      </c>
      <c r="H2413" s="449">
        <v>485.52</v>
      </c>
      <c r="I2413" s="448" t="s">
        <v>107</v>
      </c>
      <c r="J2413" s="448" t="s">
        <v>48</v>
      </c>
      <c r="K2413" s="451" t="s">
        <v>5241</v>
      </c>
      <c r="L2413" s="448" t="s">
        <v>143</v>
      </c>
      <c r="M2413" s="448" t="s">
        <v>3324</v>
      </c>
    </row>
    <row r="2414" spans="1:13" ht="84">
      <c r="A2414" s="448">
        <v>2413</v>
      </c>
      <c r="B2414" s="448" t="s">
        <v>5838</v>
      </c>
      <c r="C2414" s="448" t="s">
        <v>1724</v>
      </c>
      <c r="D2414" s="448" t="s">
        <v>5495</v>
      </c>
      <c r="E2414" s="448">
        <v>5</v>
      </c>
      <c r="F2414" s="448" t="s">
        <v>3676</v>
      </c>
      <c r="G2414" s="448" t="s">
        <v>3578</v>
      </c>
      <c r="H2414" s="449">
        <v>591.9</v>
      </c>
      <c r="I2414" s="448" t="s">
        <v>107</v>
      </c>
      <c r="J2414" s="448" t="s">
        <v>48</v>
      </c>
      <c r="K2414" s="451" t="s">
        <v>5241</v>
      </c>
      <c r="L2414" s="448" t="s">
        <v>143</v>
      </c>
      <c r="M2414" s="448" t="s">
        <v>3324</v>
      </c>
    </row>
    <row r="2415" spans="1:13" ht="84">
      <c r="A2415" s="448">
        <v>2414</v>
      </c>
      <c r="B2415" s="448" t="s">
        <v>5839</v>
      </c>
      <c r="C2415" s="448" t="s">
        <v>1724</v>
      </c>
      <c r="D2415" s="448" t="s">
        <v>5495</v>
      </c>
      <c r="E2415" s="448">
        <v>5</v>
      </c>
      <c r="F2415" s="448" t="s">
        <v>501</v>
      </c>
      <c r="G2415" s="448" t="s">
        <v>3578</v>
      </c>
      <c r="H2415" s="449">
        <v>591.9</v>
      </c>
      <c r="I2415" s="448" t="s">
        <v>107</v>
      </c>
      <c r="J2415" s="448" t="s">
        <v>48</v>
      </c>
      <c r="K2415" s="451" t="s">
        <v>5241</v>
      </c>
      <c r="L2415" s="448" t="s">
        <v>143</v>
      </c>
      <c r="M2415" s="448" t="s">
        <v>3324</v>
      </c>
    </row>
    <row r="2416" spans="1:13" ht="84">
      <c r="A2416" s="448">
        <v>2415</v>
      </c>
      <c r="B2416" s="448" t="s">
        <v>5840</v>
      </c>
      <c r="C2416" s="448" t="s">
        <v>1724</v>
      </c>
      <c r="D2416" s="448" t="s">
        <v>5495</v>
      </c>
      <c r="E2416" s="448">
        <v>15</v>
      </c>
      <c r="F2416" s="448" t="s">
        <v>501</v>
      </c>
      <c r="G2416" s="448" t="s">
        <v>3578</v>
      </c>
      <c r="H2416" s="449">
        <v>1820.7</v>
      </c>
      <c r="I2416" s="448" t="s">
        <v>107</v>
      </c>
      <c r="J2416" s="448" t="s">
        <v>48</v>
      </c>
      <c r="K2416" s="451" t="s">
        <v>5241</v>
      </c>
      <c r="L2416" s="448" t="s">
        <v>143</v>
      </c>
      <c r="M2416" s="448" t="s">
        <v>3324</v>
      </c>
    </row>
    <row r="2417" spans="1:13" ht="84">
      <c r="A2417" s="448">
        <v>2416</v>
      </c>
      <c r="B2417" s="448" t="s">
        <v>5841</v>
      </c>
      <c r="C2417" s="448" t="s">
        <v>1724</v>
      </c>
      <c r="D2417" s="448" t="s">
        <v>5495</v>
      </c>
      <c r="E2417" s="448">
        <v>188</v>
      </c>
      <c r="F2417" s="448" t="s">
        <v>571</v>
      </c>
      <c r="G2417" s="448" t="s">
        <v>3578</v>
      </c>
      <c r="H2417" s="449">
        <v>1150.56</v>
      </c>
      <c r="I2417" s="448" t="s">
        <v>107</v>
      </c>
      <c r="J2417" s="448" t="s">
        <v>48</v>
      </c>
      <c r="K2417" s="451" t="s">
        <v>5241</v>
      </c>
      <c r="L2417" s="448" t="s">
        <v>143</v>
      </c>
      <c r="M2417" s="448" t="s">
        <v>3324</v>
      </c>
    </row>
    <row r="2418" spans="1:13" ht="84">
      <c r="A2418" s="448">
        <v>2417</v>
      </c>
      <c r="B2418" s="448" t="s">
        <v>5842</v>
      </c>
      <c r="C2418" s="448" t="s">
        <v>1724</v>
      </c>
      <c r="D2418" s="448" t="s">
        <v>5495</v>
      </c>
      <c r="E2418" s="448">
        <v>150</v>
      </c>
      <c r="F2418" s="448" t="s">
        <v>1728</v>
      </c>
      <c r="G2418" s="448" t="s">
        <v>3578</v>
      </c>
      <c r="H2418" s="449">
        <v>2754</v>
      </c>
      <c r="I2418" s="448" t="s">
        <v>107</v>
      </c>
      <c r="J2418" s="448" t="s">
        <v>48</v>
      </c>
      <c r="K2418" s="451" t="s">
        <v>5241</v>
      </c>
      <c r="L2418" s="448" t="s">
        <v>143</v>
      </c>
      <c r="M2418" s="448" t="s">
        <v>3324</v>
      </c>
    </row>
    <row r="2419" spans="1:13" ht="84">
      <c r="A2419" s="448">
        <v>2418</v>
      </c>
      <c r="B2419" s="448" t="s">
        <v>5843</v>
      </c>
      <c r="C2419" s="448" t="s">
        <v>1724</v>
      </c>
      <c r="D2419" s="448" t="s">
        <v>5495</v>
      </c>
      <c r="E2419" s="448">
        <v>150</v>
      </c>
      <c r="F2419" s="448" t="s">
        <v>860</v>
      </c>
      <c r="G2419" s="448" t="s">
        <v>3578</v>
      </c>
      <c r="H2419" s="449">
        <v>342</v>
      </c>
      <c r="I2419" s="448" t="s">
        <v>107</v>
      </c>
      <c r="J2419" s="448" t="s">
        <v>48</v>
      </c>
      <c r="K2419" s="451" t="s">
        <v>5241</v>
      </c>
      <c r="L2419" s="448" t="s">
        <v>143</v>
      </c>
      <c r="M2419" s="448" t="s">
        <v>3324</v>
      </c>
    </row>
    <row r="2420" spans="1:13" ht="84">
      <c r="A2420" s="448">
        <v>2419</v>
      </c>
      <c r="B2420" s="448" t="s">
        <v>5844</v>
      </c>
      <c r="C2420" s="448" t="s">
        <v>1724</v>
      </c>
      <c r="D2420" s="448" t="s">
        <v>5495</v>
      </c>
      <c r="E2420" s="448">
        <v>2250</v>
      </c>
      <c r="F2420" s="448" t="s">
        <v>3676</v>
      </c>
      <c r="G2420" s="448" t="s">
        <v>3578</v>
      </c>
      <c r="H2420" s="449">
        <v>19980</v>
      </c>
      <c r="I2420" s="448" t="s">
        <v>107</v>
      </c>
      <c r="J2420" s="448" t="s">
        <v>48</v>
      </c>
      <c r="K2420" s="451" t="s">
        <v>5241</v>
      </c>
      <c r="L2420" s="448" t="s">
        <v>143</v>
      </c>
      <c r="M2420" s="448" t="s">
        <v>3324</v>
      </c>
    </row>
    <row r="2421" spans="1:13" ht="84">
      <c r="A2421" s="448">
        <v>2420</v>
      </c>
      <c r="B2421" s="448" t="s">
        <v>5845</v>
      </c>
      <c r="C2421" s="448" t="s">
        <v>1724</v>
      </c>
      <c r="D2421" s="448" t="s">
        <v>5495</v>
      </c>
      <c r="E2421" s="448">
        <v>113</v>
      </c>
      <c r="F2421" s="448" t="s">
        <v>574</v>
      </c>
      <c r="G2421" s="448" t="s">
        <v>3578</v>
      </c>
      <c r="H2421" s="449">
        <v>565</v>
      </c>
      <c r="I2421" s="448" t="s">
        <v>107</v>
      </c>
      <c r="J2421" s="448" t="s">
        <v>48</v>
      </c>
      <c r="K2421" s="451" t="s">
        <v>5241</v>
      </c>
      <c r="L2421" s="448" t="s">
        <v>143</v>
      </c>
      <c r="M2421" s="448" t="s">
        <v>3324</v>
      </c>
    </row>
    <row r="2422" spans="1:13" ht="84">
      <c r="A2422" s="448">
        <v>2421</v>
      </c>
      <c r="B2422" s="448" t="s">
        <v>5846</v>
      </c>
      <c r="C2422" s="448" t="s">
        <v>1724</v>
      </c>
      <c r="D2422" s="448" t="s">
        <v>5495</v>
      </c>
      <c r="E2422" s="448">
        <v>113</v>
      </c>
      <c r="F2422" s="448" t="s">
        <v>574</v>
      </c>
      <c r="G2422" s="448" t="s">
        <v>3578</v>
      </c>
      <c r="H2422" s="449">
        <v>395.5</v>
      </c>
      <c r="I2422" s="448" t="s">
        <v>107</v>
      </c>
      <c r="J2422" s="448" t="s">
        <v>48</v>
      </c>
      <c r="K2422" s="451" t="s">
        <v>5241</v>
      </c>
      <c r="L2422" s="448" t="s">
        <v>143</v>
      </c>
      <c r="M2422" s="448" t="s">
        <v>3324</v>
      </c>
    </row>
    <row r="2423" spans="1:13" ht="84">
      <c r="A2423" s="448">
        <v>2422</v>
      </c>
      <c r="B2423" s="448" t="s">
        <v>5847</v>
      </c>
      <c r="C2423" s="448" t="s">
        <v>1724</v>
      </c>
      <c r="D2423" s="448" t="s">
        <v>5495</v>
      </c>
      <c r="E2423" s="448">
        <v>75</v>
      </c>
      <c r="F2423" s="448" t="s">
        <v>5848</v>
      </c>
      <c r="G2423" s="448" t="s">
        <v>3578</v>
      </c>
      <c r="H2423" s="449">
        <v>375</v>
      </c>
      <c r="I2423" s="448" t="s">
        <v>107</v>
      </c>
      <c r="J2423" s="448" t="s">
        <v>48</v>
      </c>
      <c r="K2423" s="451" t="s">
        <v>5241</v>
      </c>
      <c r="L2423" s="448" t="s">
        <v>143</v>
      </c>
      <c r="M2423" s="448" t="s">
        <v>3324</v>
      </c>
    </row>
    <row r="2424" spans="1:13" ht="84">
      <c r="A2424" s="448">
        <v>2423</v>
      </c>
      <c r="B2424" s="448" t="s">
        <v>5849</v>
      </c>
      <c r="C2424" s="448" t="s">
        <v>1724</v>
      </c>
      <c r="D2424" s="448" t="s">
        <v>5495</v>
      </c>
      <c r="E2424" s="448">
        <v>38</v>
      </c>
      <c r="F2424" s="448" t="s">
        <v>574</v>
      </c>
      <c r="G2424" s="448" t="s">
        <v>3578</v>
      </c>
      <c r="H2424" s="449">
        <v>190</v>
      </c>
      <c r="I2424" s="448" t="s">
        <v>107</v>
      </c>
      <c r="J2424" s="448" t="s">
        <v>48</v>
      </c>
      <c r="K2424" s="451" t="s">
        <v>5241</v>
      </c>
      <c r="L2424" s="448" t="s">
        <v>143</v>
      </c>
      <c r="M2424" s="448" t="s">
        <v>3324</v>
      </c>
    </row>
    <row r="2425" spans="1:13" ht="84">
      <c r="A2425" s="448">
        <v>2424</v>
      </c>
      <c r="B2425" s="448" t="s">
        <v>5850</v>
      </c>
      <c r="C2425" s="448" t="s">
        <v>1724</v>
      </c>
      <c r="D2425" s="448" t="s">
        <v>5495</v>
      </c>
      <c r="E2425" s="448">
        <v>75</v>
      </c>
      <c r="F2425" s="448" t="s">
        <v>574</v>
      </c>
      <c r="G2425" s="448" t="s">
        <v>3578</v>
      </c>
      <c r="H2425" s="449">
        <v>2400</v>
      </c>
      <c r="I2425" s="448" t="s">
        <v>107</v>
      </c>
      <c r="J2425" s="448" t="s">
        <v>48</v>
      </c>
      <c r="K2425" s="451" t="s">
        <v>5241</v>
      </c>
      <c r="L2425" s="448" t="s">
        <v>143</v>
      </c>
      <c r="M2425" s="448" t="s">
        <v>3324</v>
      </c>
    </row>
    <row r="2426" spans="1:13" ht="84">
      <c r="A2426" s="448">
        <v>2425</v>
      </c>
      <c r="B2426" s="448" t="s">
        <v>5851</v>
      </c>
      <c r="C2426" s="448" t="s">
        <v>1724</v>
      </c>
      <c r="D2426" s="448" t="s">
        <v>5495</v>
      </c>
      <c r="E2426" s="448">
        <v>1</v>
      </c>
      <c r="F2426" s="448" t="s">
        <v>3676</v>
      </c>
      <c r="G2426" s="448" t="s">
        <v>3578</v>
      </c>
      <c r="H2426" s="449">
        <v>1468.54</v>
      </c>
      <c r="I2426" s="448" t="s">
        <v>107</v>
      </c>
      <c r="J2426" s="448" t="s">
        <v>48</v>
      </c>
      <c r="K2426" s="451" t="s">
        <v>5241</v>
      </c>
      <c r="L2426" s="448" t="s">
        <v>143</v>
      </c>
      <c r="M2426" s="448" t="s">
        <v>3324</v>
      </c>
    </row>
    <row r="2427" spans="1:13" ht="84">
      <c r="A2427" s="448">
        <v>2426</v>
      </c>
      <c r="B2427" s="448" t="s">
        <v>5852</v>
      </c>
      <c r="C2427" s="448" t="s">
        <v>1724</v>
      </c>
      <c r="D2427" s="448" t="s">
        <v>5495</v>
      </c>
      <c r="E2427" s="448">
        <v>8</v>
      </c>
      <c r="F2427" s="448" t="s">
        <v>860</v>
      </c>
      <c r="G2427" s="448" t="s">
        <v>3578</v>
      </c>
      <c r="H2427" s="449">
        <v>46.64</v>
      </c>
      <c r="I2427" s="448" t="s">
        <v>107</v>
      </c>
      <c r="J2427" s="448" t="s">
        <v>48</v>
      </c>
      <c r="K2427" s="451" t="s">
        <v>5241</v>
      </c>
      <c r="L2427" s="448" t="s">
        <v>143</v>
      </c>
      <c r="M2427" s="448" t="s">
        <v>3324</v>
      </c>
    </row>
    <row r="2428" spans="1:13" ht="84">
      <c r="A2428" s="448">
        <v>2427</v>
      </c>
      <c r="B2428" s="448" t="s">
        <v>5853</v>
      </c>
      <c r="C2428" s="448" t="s">
        <v>1724</v>
      </c>
      <c r="D2428" s="448" t="s">
        <v>5495</v>
      </c>
      <c r="E2428" s="448">
        <v>15</v>
      </c>
      <c r="F2428" s="448" t="s">
        <v>1458</v>
      </c>
      <c r="G2428" s="448" t="s">
        <v>3578</v>
      </c>
      <c r="H2428" s="449">
        <v>301.35000000000002</v>
      </c>
      <c r="I2428" s="448" t="s">
        <v>107</v>
      </c>
      <c r="J2428" s="448" t="s">
        <v>48</v>
      </c>
      <c r="K2428" s="451" t="s">
        <v>5241</v>
      </c>
      <c r="L2428" s="448" t="s">
        <v>143</v>
      </c>
      <c r="M2428" s="448" t="s">
        <v>3324</v>
      </c>
    </row>
    <row r="2429" spans="1:13" ht="84">
      <c r="A2429" s="448">
        <v>2428</v>
      </c>
      <c r="B2429" s="448" t="s">
        <v>5854</v>
      </c>
      <c r="C2429" s="448" t="s">
        <v>1724</v>
      </c>
      <c r="D2429" s="448" t="s">
        <v>5495</v>
      </c>
      <c r="E2429" s="448">
        <v>15</v>
      </c>
      <c r="F2429" s="448" t="s">
        <v>1458</v>
      </c>
      <c r="G2429" s="448" t="s">
        <v>3578</v>
      </c>
      <c r="H2429" s="449">
        <v>301.35000000000002</v>
      </c>
      <c r="I2429" s="448" t="s">
        <v>107</v>
      </c>
      <c r="J2429" s="448" t="s">
        <v>48</v>
      </c>
      <c r="K2429" s="451" t="s">
        <v>5241</v>
      </c>
      <c r="L2429" s="448" t="s">
        <v>143</v>
      </c>
      <c r="M2429" s="448" t="s">
        <v>3324</v>
      </c>
    </row>
    <row r="2430" spans="1:13" ht="84">
      <c r="A2430" s="448">
        <v>2429</v>
      </c>
      <c r="B2430" s="448" t="s">
        <v>5855</v>
      </c>
      <c r="C2430" s="448" t="s">
        <v>1724</v>
      </c>
      <c r="D2430" s="448" t="s">
        <v>5495</v>
      </c>
      <c r="E2430" s="448">
        <v>150</v>
      </c>
      <c r="F2430" s="448" t="s">
        <v>5856</v>
      </c>
      <c r="G2430" s="448" t="s">
        <v>3578</v>
      </c>
      <c r="H2430" s="449">
        <v>531</v>
      </c>
      <c r="I2430" s="448" t="s">
        <v>107</v>
      </c>
      <c r="J2430" s="448" t="s">
        <v>48</v>
      </c>
      <c r="K2430" s="451" t="s">
        <v>5241</v>
      </c>
      <c r="L2430" s="448" t="s">
        <v>143</v>
      </c>
      <c r="M2430" s="448" t="s">
        <v>3324</v>
      </c>
    </row>
    <row r="2431" spans="1:13" ht="84">
      <c r="A2431" s="448">
        <v>2430</v>
      </c>
      <c r="B2431" s="448" t="s">
        <v>5857</v>
      </c>
      <c r="C2431" s="448" t="s">
        <v>1724</v>
      </c>
      <c r="D2431" s="448" t="s">
        <v>5495</v>
      </c>
      <c r="E2431" s="448">
        <v>150</v>
      </c>
      <c r="F2431" s="448" t="s">
        <v>860</v>
      </c>
      <c r="G2431" s="448" t="s">
        <v>3578</v>
      </c>
      <c r="H2431" s="449">
        <v>531</v>
      </c>
      <c r="I2431" s="448" t="s">
        <v>107</v>
      </c>
      <c r="J2431" s="448" t="s">
        <v>48</v>
      </c>
      <c r="K2431" s="451" t="s">
        <v>5241</v>
      </c>
      <c r="L2431" s="448" t="s">
        <v>143</v>
      </c>
      <c r="M2431" s="448" t="s">
        <v>3324</v>
      </c>
    </row>
    <row r="2432" spans="1:13" ht="84">
      <c r="A2432" s="448">
        <v>2431</v>
      </c>
      <c r="B2432" s="448" t="s">
        <v>5858</v>
      </c>
      <c r="C2432" s="448" t="s">
        <v>1724</v>
      </c>
      <c r="D2432" s="448" t="s">
        <v>5495</v>
      </c>
      <c r="E2432" s="448">
        <v>150</v>
      </c>
      <c r="F2432" s="448" t="s">
        <v>5856</v>
      </c>
      <c r="G2432" s="448" t="s">
        <v>3578</v>
      </c>
      <c r="H2432" s="449">
        <v>531</v>
      </c>
      <c r="I2432" s="448" t="s">
        <v>107</v>
      </c>
      <c r="J2432" s="448" t="s">
        <v>48</v>
      </c>
      <c r="K2432" s="451" t="s">
        <v>5241</v>
      </c>
      <c r="L2432" s="448" t="s">
        <v>143</v>
      </c>
      <c r="M2432" s="448" t="s">
        <v>3324</v>
      </c>
    </row>
    <row r="2433" spans="1:13" ht="84">
      <c r="A2433" s="448">
        <v>2432</v>
      </c>
      <c r="B2433" s="448" t="s">
        <v>5859</v>
      </c>
      <c r="C2433" s="448" t="s">
        <v>1724</v>
      </c>
      <c r="D2433" s="448" t="s">
        <v>5495</v>
      </c>
      <c r="E2433" s="448">
        <v>150</v>
      </c>
      <c r="F2433" s="448" t="s">
        <v>5856</v>
      </c>
      <c r="G2433" s="448" t="s">
        <v>3578</v>
      </c>
      <c r="H2433" s="449">
        <v>531</v>
      </c>
      <c r="I2433" s="448" t="s">
        <v>107</v>
      </c>
      <c r="J2433" s="448" t="s">
        <v>48</v>
      </c>
      <c r="K2433" s="451" t="s">
        <v>5241</v>
      </c>
      <c r="L2433" s="448" t="s">
        <v>143</v>
      </c>
      <c r="M2433" s="448" t="s">
        <v>3324</v>
      </c>
    </row>
    <row r="2434" spans="1:13" ht="84">
      <c r="A2434" s="448">
        <v>2433</v>
      </c>
      <c r="B2434" s="448" t="s">
        <v>5860</v>
      </c>
      <c r="C2434" s="448" t="s">
        <v>1724</v>
      </c>
      <c r="D2434" s="448" t="s">
        <v>5495</v>
      </c>
      <c r="E2434" s="448">
        <v>150</v>
      </c>
      <c r="F2434" s="448" t="s">
        <v>5856</v>
      </c>
      <c r="G2434" s="448" t="s">
        <v>3578</v>
      </c>
      <c r="H2434" s="449">
        <v>531</v>
      </c>
      <c r="I2434" s="448" t="s">
        <v>107</v>
      </c>
      <c r="J2434" s="448" t="s">
        <v>48</v>
      </c>
      <c r="K2434" s="451" t="s">
        <v>5241</v>
      </c>
      <c r="L2434" s="448" t="s">
        <v>143</v>
      </c>
      <c r="M2434" s="448" t="s">
        <v>3324</v>
      </c>
    </row>
    <row r="2435" spans="1:13" ht="84">
      <c r="A2435" s="448">
        <v>2434</v>
      </c>
      <c r="B2435" s="448" t="s">
        <v>5861</v>
      </c>
      <c r="C2435" s="448" t="s">
        <v>1724</v>
      </c>
      <c r="D2435" s="448" t="s">
        <v>5495</v>
      </c>
      <c r="E2435" s="448">
        <v>150</v>
      </c>
      <c r="F2435" s="448" t="s">
        <v>5856</v>
      </c>
      <c r="G2435" s="448" t="s">
        <v>3578</v>
      </c>
      <c r="H2435" s="449">
        <v>531</v>
      </c>
      <c r="I2435" s="448" t="s">
        <v>107</v>
      </c>
      <c r="J2435" s="448" t="s">
        <v>48</v>
      </c>
      <c r="K2435" s="451" t="s">
        <v>5241</v>
      </c>
      <c r="L2435" s="448" t="s">
        <v>143</v>
      </c>
      <c r="M2435" s="448" t="s">
        <v>3324</v>
      </c>
    </row>
    <row r="2436" spans="1:13" ht="84">
      <c r="A2436" s="448">
        <v>2435</v>
      </c>
      <c r="B2436" s="448" t="s">
        <v>5862</v>
      </c>
      <c r="C2436" s="448" t="s">
        <v>1724</v>
      </c>
      <c r="D2436" s="448" t="s">
        <v>5495</v>
      </c>
      <c r="E2436" s="448">
        <v>150</v>
      </c>
      <c r="F2436" s="448" t="s">
        <v>5856</v>
      </c>
      <c r="G2436" s="448" t="s">
        <v>3578</v>
      </c>
      <c r="H2436" s="449">
        <v>531</v>
      </c>
      <c r="I2436" s="448" t="s">
        <v>107</v>
      </c>
      <c r="J2436" s="448" t="s">
        <v>48</v>
      </c>
      <c r="K2436" s="451" t="s">
        <v>5241</v>
      </c>
      <c r="L2436" s="448" t="s">
        <v>143</v>
      </c>
      <c r="M2436" s="448" t="s">
        <v>3324</v>
      </c>
    </row>
    <row r="2437" spans="1:13" ht="84">
      <c r="A2437" s="448">
        <v>2436</v>
      </c>
      <c r="B2437" s="448" t="s">
        <v>5863</v>
      </c>
      <c r="C2437" s="448" t="s">
        <v>1724</v>
      </c>
      <c r="D2437" s="448" t="s">
        <v>5495</v>
      </c>
      <c r="E2437" s="448">
        <v>150</v>
      </c>
      <c r="F2437" s="448" t="s">
        <v>5856</v>
      </c>
      <c r="G2437" s="448" t="s">
        <v>3578</v>
      </c>
      <c r="H2437" s="449">
        <v>531</v>
      </c>
      <c r="I2437" s="448" t="s">
        <v>107</v>
      </c>
      <c r="J2437" s="448" t="s">
        <v>48</v>
      </c>
      <c r="K2437" s="451" t="s">
        <v>5241</v>
      </c>
      <c r="L2437" s="448" t="s">
        <v>143</v>
      </c>
      <c r="M2437" s="448" t="s">
        <v>3324</v>
      </c>
    </row>
    <row r="2438" spans="1:13" ht="84">
      <c r="A2438" s="448">
        <v>2437</v>
      </c>
      <c r="B2438" s="448" t="s">
        <v>5864</v>
      </c>
      <c r="C2438" s="448" t="s">
        <v>1724</v>
      </c>
      <c r="D2438" s="448" t="s">
        <v>5495</v>
      </c>
      <c r="E2438" s="448">
        <v>38</v>
      </c>
      <c r="F2438" s="448" t="s">
        <v>5856</v>
      </c>
      <c r="G2438" s="448" t="s">
        <v>3578</v>
      </c>
      <c r="H2438" s="449">
        <v>134.52000000000001</v>
      </c>
      <c r="I2438" s="448" t="s">
        <v>107</v>
      </c>
      <c r="J2438" s="448" t="s">
        <v>48</v>
      </c>
      <c r="K2438" s="451" t="s">
        <v>5241</v>
      </c>
      <c r="L2438" s="448" t="s">
        <v>143</v>
      </c>
      <c r="M2438" s="448" t="s">
        <v>3324</v>
      </c>
    </row>
    <row r="2439" spans="1:13" ht="84">
      <c r="A2439" s="448">
        <v>2438</v>
      </c>
      <c r="B2439" s="448" t="s">
        <v>5865</v>
      </c>
      <c r="C2439" s="448" t="s">
        <v>1724</v>
      </c>
      <c r="D2439" s="448" t="s">
        <v>5495</v>
      </c>
      <c r="E2439" s="448">
        <v>38</v>
      </c>
      <c r="F2439" s="448" t="s">
        <v>5856</v>
      </c>
      <c r="G2439" s="448" t="s">
        <v>3578</v>
      </c>
      <c r="H2439" s="449">
        <v>134.52000000000001</v>
      </c>
      <c r="I2439" s="448" t="s">
        <v>107</v>
      </c>
      <c r="J2439" s="448" t="s">
        <v>48</v>
      </c>
      <c r="K2439" s="451" t="s">
        <v>5241</v>
      </c>
      <c r="L2439" s="448" t="s">
        <v>143</v>
      </c>
      <c r="M2439" s="448" t="s">
        <v>3324</v>
      </c>
    </row>
    <row r="2440" spans="1:13" ht="84">
      <c r="A2440" s="448">
        <v>2439</v>
      </c>
      <c r="B2440" s="448" t="s">
        <v>5866</v>
      </c>
      <c r="C2440" s="448" t="s">
        <v>1724</v>
      </c>
      <c r="D2440" s="448" t="s">
        <v>5495</v>
      </c>
      <c r="E2440" s="448">
        <v>75</v>
      </c>
      <c r="F2440" s="448" t="s">
        <v>5856</v>
      </c>
      <c r="G2440" s="448" t="s">
        <v>3578</v>
      </c>
      <c r="H2440" s="449">
        <v>265.5</v>
      </c>
      <c r="I2440" s="448" t="s">
        <v>107</v>
      </c>
      <c r="J2440" s="448" t="s">
        <v>48</v>
      </c>
      <c r="K2440" s="451" t="s">
        <v>5241</v>
      </c>
      <c r="L2440" s="448" t="s">
        <v>143</v>
      </c>
      <c r="M2440" s="448" t="s">
        <v>3324</v>
      </c>
    </row>
    <row r="2441" spans="1:13" ht="84">
      <c r="A2441" s="448">
        <v>2440</v>
      </c>
      <c r="B2441" s="448" t="s">
        <v>5867</v>
      </c>
      <c r="C2441" s="448" t="s">
        <v>1724</v>
      </c>
      <c r="D2441" s="448" t="s">
        <v>5495</v>
      </c>
      <c r="E2441" s="448">
        <v>75</v>
      </c>
      <c r="F2441" s="448" t="s">
        <v>5856</v>
      </c>
      <c r="G2441" s="448" t="s">
        <v>3578</v>
      </c>
      <c r="H2441" s="449">
        <v>265.5</v>
      </c>
      <c r="I2441" s="448" t="s">
        <v>107</v>
      </c>
      <c r="J2441" s="448" t="s">
        <v>48</v>
      </c>
      <c r="K2441" s="451" t="s">
        <v>5241</v>
      </c>
      <c r="L2441" s="448" t="s">
        <v>143</v>
      </c>
      <c r="M2441" s="448" t="s">
        <v>3324</v>
      </c>
    </row>
    <row r="2442" spans="1:13" ht="84">
      <c r="A2442" s="448">
        <v>2441</v>
      </c>
      <c r="B2442" s="448" t="s">
        <v>5868</v>
      </c>
      <c r="C2442" s="448" t="s">
        <v>1724</v>
      </c>
      <c r="D2442" s="448" t="s">
        <v>5495</v>
      </c>
      <c r="E2442" s="448">
        <v>38</v>
      </c>
      <c r="F2442" s="448" t="s">
        <v>5856</v>
      </c>
      <c r="G2442" s="448" t="s">
        <v>3578</v>
      </c>
      <c r="H2442" s="449">
        <v>134.52000000000001</v>
      </c>
      <c r="I2442" s="448" t="s">
        <v>107</v>
      </c>
      <c r="J2442" s="448" t="s">
        <v>48</v>
      </c>
      <c r="K2442" s="451" t="s">
        <v>5241</v>
      </c>
      <c r="L2442" s="448" t="s">
        <v>143</v>
      </c>
      <c r="M2442" s="448" t="s">
        <v>3324</v>
      </c>
    </row>
    <row r="2443" spans="1:13" ht="84">
      <c r="A2443" s="448">
        <v>2442</v>
      </c>
      <c r="B2443" s="448" t="s">
        <v>5869</v>
      </c>
      <c r="C2443" s="448" t="s">
        <v>1724</v>
      </c>
      <c r="D2443" s="448" t="s">
        <v>5495</v>
      </c>
      <c r="E2443" s="448">
        <v>38</v>
      </c>
      <c r="F2443" s="448" t="s">
        <v>5856</v>
      </c>
      <c r="G2443" s="448" t="s">
        <v>3578</v>
      </c>
      <c r="H2443" s="449">
        <v>134.52000000000001</v>
      </c>
      <c r="I2443" s="448" t="s">
        <v>107</v>
      </c>
      <c r="J2443" s="448" t="s">
        <v>48</v>
      </c>
      <c r="K2443" s="451" t="s">
        <v>5241</v>
      </c>
      <c r="L2443" s="448" t="s">
        <v>143</v>
      </c>
      <c r="M2443" s="448" t="s">
        <v>3324</v>
      </c>
    </row>
    <row r="2444" spans="1:13" ht="84">
      <c r="A2444" s="448">
        <v>2443</v>
      </c>
      <c r="B2444" s="448" t="s">
        <v>5870</v>
      </c>
      <c r="C2444" s="448" t="s">
        <v>1724</v>
      </c>
      <c r="D2444" s="448" t="s">
        <v>5495</v>
      </c>
      <c r="E2444" s="448">
        <v>38</v>
      </c>
      <c r="F2444" s="448" t="s">
        <v>5856</v>
      </c>
      <c r="G2444" s="448" t="s">
        <v>3578</v>
      </c>
      <c r="H2444" s="449">
        <v>134.52000000000001</v>
      </c>
      <c r="I2444" s="448" t="s">
        <v>107</v>
      </c>
      <c r="J2444" s="448" t="s">
        <v>48</v>
      </c>
      <c r="K2444" s="451" t="s">
        <v>5241</v>
      </c>
      <c r="L2444" s="448" t="s">
        <v>143</v>
      </c>
      <c r="M2444" s="448" t="s">
        <v>3324</v>
      </c>
    </row>
    <row r="2445" spans="1:13" ht="84">
      <c r="A2445" s="448">
        <v>2444</v>
      </c>
      <c r="B2445" s="448" t="s">
        <v>5871</v>
      </c>
      <c r="C2445" s="448" t="s">
        <v>1724</v>
      </c>
      <c r="D2445" s="448" t="s">
        <v>5495</v>
      </c>
      <c r="E2445" s="448">
        <v>38</v>
      </c>
      <c r="F2445" s="448" t="s">
        <v>5856</v>
      </c>
      <c r="G2445" s="448" t="s">
        <v>3578</v>
      </c>
      <c r="H2445" s="449">
        <v>134.52000000000001</v>
      </c>
      <c r="I2445" s="448" t="s">
        <v>107</v>
      </c>
      <c r="J2445" s="448" t="s">
        <v>48</v>
      </c>
      <c r="K2445" s="451" t="s">
        <v>5241</v>
      </c>
      <c r="L2445" s="448" t="s">
        <v>143</v>
      </c>
      <c r="M2445" s="448" t="s">
        <v>3324</v>
      </c>
    </row>
    <row r="2446" spans="1:13" ht="84">
      <c r="A2446" s="448">
        <v>2445</v>
      </c>
      <c r="B2446" s="448" t="s">
        <v>5872</v>
      </c>
      <c r="C2446" s="448" t="s">
        <v>1724</v>
      </c>
      <c r="D2446" s="448" t="s">
        <v>5495</v>
      </c>
      <c r="E2446" s="448">
        <v>38</v>
      </c>
      <c r="F2446" s="448" t="s">
        <v>5856</v>
      </c>
      <c r="G2446" s="448" t="s">
        <v>3578</v>
      </c>
      <c r="H2446" s="449">
        <v>134.52000000000001</v>
      </c>
      <c r="I2446" s="448" t="s">
        <v>107</v>
      </c>
      <c r="J2446" s="448" t="s">
        <v>48</v>
      </c>
      <c r="K2446" s="451" t="s">
        <v>5241</v>
      </c>
      <c r="L2446" s="448" t="s">
        <v>143</v>
      </c>
      <c r="M2446" s="448" t="s">
        <v>3324</v>
      </c>
    </row>
    <row r="2447" spans="1:13" ht="84">
      <c r="A2447" s="448">
        <v>2446</v>
      </c>
      <c r="B2447" s="448" t="s">
        <v>5873</v>
      </c>
      <c r="C2447" s="448" t="s">
        <v>1724</v>
      </c>
      <c r="D2447" s="448" t="s">
        <v>5495</v>
      </c>
      <c r="E2447" s="448">
        <v>38</v>
      </c>
      <c r="F2447" s="448" t="s">
        <v>5856</v>
      </c>
      <c r="G2447" s="448" t="s">
        <v>3578</v>
      </c>
      <c r="H2447" s="449">
        <v>134.52000000000001</v>
      </c>
      <c r="I2447" s="448" t="s">
        <v>107</v>
      </c>
      <c r="J2447" s="448" t="s">
        <v>48</v>
      </c>
      <c r="K2447" s="451" t="s">
        <v>5241</v>
      </c>
      <c r="L2447" s="448" t="s">
        <v>143</v>
      </c>
      <c r="M2447" s="448" t="s">
        <v>3324</v>
      </c>
    </row>
    <row r="2448" spans="1:13" ht="84">
      <c r="A2448" s="448">
        <v>2447</v>
      </c>
      <c r="B2448" s="448" t="s">
        <v>5874</v>
      </c>
      <c r="C2448" s="448" t="s">
        <v>1724</v>
      </c>
      <c r="D2448" s="448" t="s">
        <v>5495</v>
      </c>
      <c r="E2448" s="448">
        <v>38</v>
      </c>
      <c r="F2448" s="448" t="s">
        <v>5856</v>
      </c>
      <c r="G2448" s="448" t="s">
        <v>3578</v>
      </c>
      <c r="H2448" s="449">
        <v>134.52000000000001</v>
      </c>
      <c r="I2448" s="448" t="s">
        <v>107</v>
      </c>
      <c r="J2448" s="448" t="s">
        <v>48</v>
      </c>
      <c r="K2448" s="451" t="s">
        <v>5241</v>
      </c>
      <c r="L2448" s="448" t="s">
        <v>143</v>
      </c>
      <c r="M2448" s="448" t="s">
        <v>3324</v>
      </c>
    </row>
    <row r="2449" spans="1:13" ht="84">
      <c r="A2449" s="448">
        <v>2448</v>
      </c>
      <c r="B2449" s="448" t="s">
        <v>5875</v>
      </c>
      <c r="C2449" s="448" t="s">
        <v>1724</v>
      </c>
      <c r="D2449" s="448" t="s">
        <v>5495</v>
      </c>
      <c r="E2449" s="448">
        <v>38</v>
      </c>
      <c r="F2449" s="448" t="s">
        <v>5856</v>
      </c>
      <c r="G2449" s="448" t="s">
        <v>3578</v>
      </c>
      <c r="H2449" s="449">
        <v>134.52000000000001</v>
      </c>
      <c r="I2449" s="448" t="s">
        <v>107</v>
      </c>
      <c r="J2449" s="448" t="s">
        <v>48</v>
      </c>
      <c r="K2449" s="451" t="s">
        <v>5241</v>
      </c>
      <c r="L2449" s="448" t="s">
        <v>143</v>
      </c>
      <c r="M2449" s="448" t="s">
        <v>3324</v>
      </c>
    </row>
    <row r="2450" spans="1:13" ht="84">
      <c r="A2450" s="448">
        <v>2449</v>
      </c>
      <c r="B2450" s="448" t="s">
        <v>5876</v>
      </c>
      <c r="C2450" s="448" t="s">
        <v>1724</v>
      </c>
      <c r="D2450" s="448" t="s">
        <v>5495</v>
      </c>
      <c r="E2450" s="448">
        <v>38</v>
      </c>
      <c r="F2450" s="448" t="s">
        <v>5856</v>
      </c>
      <c r="G2450" s="448" t="s">
        <v>3578</v>
      </c>
      <c r="H2450" s="449">
        <v>134.52000000000001</v>
      </c>
      <c r="I2450" s="448" t="s">
        <v>107</v>
      </c>
      <c r="J2450" s="448" t="s">
        <v>48</v>
      </c>
      <c r="K2450" s="451" t="s">
        <v>5241</v>
      </c>
      <c r="L2450" s="448" t="s">
        <v>143</v>
      </c>
      <c r="M2450" s="448" t="s">
        <v>3324</v>
      </c>
    </row>
    <row r="2451" spans="1:13" ht="84">
      <c r="A2451" s="448">
        <v>2450</v>
      </c>
      <c r="B2451" s="448" t="s">
        <v>5877</v>
      </c>
      <c r="C2451" s="448" t="s">
        <v>1724</v>
      </c>
      <c r="D2451" s="448" t="s">
        <v>5495</v>
      </c>
      <c r="E2451" s="448">
        <v>38</v>
      </c>
      <c r="F2451" s="448" t="s">
        <v>5856</v>
      </c>
      <c r="G2451" s="448" t="s">
        <v>3578</v>
      </c>
      <c r="H2451" s="449">
        <v>134.52000000000001</v>
      </c>
      <c r="I2451" s="448" t="s">
        <v>107</v>
      </c>
      <c r="J2451" s="448" t="s">
        <v>48</v>
      </c>
      <c r="K2451" s="451" t="s">
        <v>5241</v>
      </c>
      <c r="L2451" s="448" t="s">
        <v>143</v>
      </c>
      <c r="M2451" s="448" t="s">
        <v>3324</v>
      </c>
    </row>
    <row r="2452" spans="1:13" ht="84">
      <c r="A2452" s="448">
        <v>2451</v>
      </c>
      <c r="B2452" s="448" t="s">
        <v>5878</v>
      </c>
      <c r="C2452" s="448" t="s">
        <v>1724</v>
      </c>
      <c r="D2452" s="448" t="s">
        <v>5495</v>
      </c>
      <c r="E2452" s="448">
        <v>38</v>
      </c>
      <c r="F2452" s="448" t="s">
        <v>5856</v>
      </c>
      <c r="G2452" s="448" t="s">
        <v>3578</v>
      </c>
      <c r="H2452" s="449">
        <v>134.52000000000001</v>
      </c>
      <c r="I2452" s="448" t="s">
        <v>107</v>
      </c>
      <c r="J2452" s="448" t="s">
        <v>48</v>
      </c>
      <c r="K2452" s="451" t="s">
        <v>5241</v>
      </c>
      <c r="L2452" s="448" t="s">
        <v>143</v>
      </c>
      <c r="M2452" s="448" t="s">
        <v>3324</v>
      </c>
    </row>
    <row r="2453" spans="1:13" ht="84">
      <c r="A2453" s="448">
        <v>2452</v>
      </c>
      <c r="B2453" s="448" t="s">
        <v>5879</v>
      </c>
      <c r="C2453" s="448" t="s">
        <v>1724</v>
      </c>
      <c r="D2453" s="448" t="s">
        <v>5495</v>
      </c>
      <c r="E2453" s="448">
        <v>38</v>
      </c>
      <c r="F2453" s="448" t="s">
        <v>5856</v>
      </c>
      <c r="G2453" s="448" t="s">
        <v>3578</v>
      </c>
      <c r="H2453" s="449">
        <v>134.52000000000001</v>
      </c>
      <c r="I2453" s="448" t="s">
        <v>107</v>
      </c>
      <c r="J2453" s="448" t="s">
        <v>48</v>
      </c>
      <c r="K2453" s="451" t="s">
        <v>5241</v>
      </c>
      <c r="L2453" s="448" t="s">
        <v>143</v>
      </c>
      <c r="M2453" s="448" t="s">
        <v>3324</v>
      </c>
    </row>
    <row r="2454" spans="1:13" ht="84">
      <c r="A2454" s="448">
        <v>2453</v>
      </c>
      <c r="B2454" s="448" t="s">
        <v>5880</v>
      </c>
      <c r="C2454" s="448" t="s">
        <v>1724</v>
      </c>
      <c r="D2454" s="448" t="s">
        <v>5495</v>
      </c>
      <c r="E2454" s="448">
        <v>38</v>
      </c>
      <c r="F2454" s="448" t="s">
        <v>5856</v>
      </c>
      <c r="G2454" s="448" t="s">
        <v>3578</v>
      </c>
      <c r="H2454" s="449">
        <v>134.52000000000001</v>
      </c>
      <c r="I2454" s="448" t="s">
        <v>107</v>
      </c>
      <c r="J2454" s="448" t="s">
        <v>48</v>
      </c>
      <c r="K2454" s="451" t="s">
        <v>5241</v>
      </c>
      <c r="L2454" s="448" t="s">
        <v>143</v>
      </c>
      <c r="M2454" s="448" t="s">
        <v>3324</v>
      </c>
    </row>
    <row r="2455" spans="1:13" ht="84">
      <c r="A2455" s="448">
        <v>2454</v>
      </c>
      <c r="B2455" s="448" t="s">
        <v>5881</v>
      </c>
      <c r="C2455" s="448" t="s">
        <v>1724</v>
      </c>
      <c r="D2455" s="448" t="s">
        <v>5495</v>
      </c>
      <c r="E2455" s="448">
        <v>38</v>
      </c>
      <c r="F2455" s="448" t="s">
        <v>5856</v>
      </c>
      <c r="G2455" s="448" t="s">
        <v>3578</v>
      </c>
      <c r="H2455" s="449">
        <v>134.52000000000001</v>
      </c>
      <c r="I2455" s="448" t="s">
        <v>107</v>
      </c>
      <c r="J2455" s="448" t="s">
        <v>48</v>
      </c>
      <c r="K2455" s="451" t="s">
        <v>5241</v>
      </c>
      <c r="L2455" s="448" t="s">
        <v>143</v>
      </c>
      <c r="M2455" s="448" t="s">
        <v>3324</v>
      </c>
    </row>
    <row r="2456" spans="1:13" ht="84">
      <c r="A2456" s="448">
        <v>2455</v>
      </c>
      <c r="B2456" s="448" t="s">
        <v>5882</v>
      </c>
      <c r="C2456" s="448" t="s">
        <v>1724</v>
      </c>
      <c r="D2456" s="448" t="s">
        <v>5495</v>
      </c>
      <c r="E2456" s="448">
        <v>38</v>
      </c>
      <c r="F2456" s="448" t="s">
        <v>5856</v>
      </c>
      <c r="G2456" s="448" t="s">
        <v>3578</v>
      </c>
      <c r="H2456" s="449">
        <v>134.52000000000001</v>
      </c>
      <c r="I2456" s="448" t="s">
        <v>107</v>
      </c>
      <c r="J2456" s="448" t="s">
        <v>48</v>
      </c>
      <c r="K2456" s="451" t="s">
        <v>5241</v>
      </c>
      <c r="L2456" s="448" t="s">
        <v>143</v>
      </c>
      <c r="M2456" s="448" t="s">
        <v>3324</v>
      </c>
    </row>
    <row r="2457" spans="1:13" ht="84">
      <c r="A2457" s="448">
        <v>2456</v>
      </c>
      <c r="B2457" s="448" t="s">
        <v>5883</v>
      </c>
      <c r="C2457" s="448" t="s">
        <v>1724</v>
      </c>
      <c r="D2457" s="448" t="s">
        <v>5495</v>
      </c>
      <c r="E2457" s="448">
        <v>38</v>
      </c>
      <c r="F2457" s="448" t="s">
        <v>5856</v>
      </c>
      <c r="G2457" s="448" t="s">
        <v>3578</v>
      </c>
      <c r="H2457" s="449">
        <v>134.52000000000001</v>
      </c>
      <c r="I2457" s="448" t="s">
        <v>107</v>
      </c>
      <c r="J2457" s="448" t="s">
        <v>48</v>
      </c>
      <c r="K2457" s="451" t="s">
        <v>5241</v>
      </c>
      <c r="L2457" s="448" t="s">
        <v>143</v>
      </c>
      <c r="M2457" s="448" t="s">
        <v>3324</v>
      </c>
    </row>
    <row r="2458" spans="1:13" ht="84">
      <c r="A2458" s="448">
        <v>2457</v>
      </c>
      <c r="B2458" s="448" t="s">
        <v>5884</v>
      </c>
      <c r="C2458" s="448" t="s">
        <v>1724</v>
      </c>
      <c r="D2458" s="448" t="s">
        <v>5495</v>
      </c>
      <c r="E2458" s="448">
        <v>38</v>
      </c>
      <c r="F2458" s="448" t="s">
        <v>5856</v>
      </c>
      <c r="G2458" s="448" t="s">
        <v>3578</v>
      </c>
      <c r="H2458" s="449">
        <v>134.52000000000001</v>
      </c>
      <c r="I2458" s="448" t="s">
        <v>107</v>
      </c>
      <c r="J2458" s="448" t="s">
        <v>48</v>
      </c>
      <c r="K2458" s="451" t="s">
        <v>5241</v>
      </c>
      <c r="L2458" s="448" t="s">
        <v>143</v>
      </c>
      <c r="M2458" s="448" t="s">
        <v>3324</v>
      </c>
    </row>
    <row r="2459" spans="1:13" ht="84">
      <c r="A2459" s="448">
        <v>2458</v>
      </c>
      <c r="B2459" s="448" t="s">
        <v>5885</v>
      </c>
      <c r="C2459" s="448" t="s">
        <v>1724</v>
      </c>
      <c r="D2459" s="448" t="s">
        <v>5495</v>
      </c>
      <c r="E2459" s="448">
        <v>38</v>
      </c>
      <c r="F2459" s="448" t="s">
        <v>5856</v>
      </c>
      <c r="G2459" s="448" t="s">
        <v>3578</v>
      </c>
      <c r="H2459" s="449">
        <v>134.52000000000001</v>
      </c>
      <c r="I2459" s="448" t="s">
        <v>107</v>
      </c>
      <c r="J2459" s="448" t="s">
        <v>48</v>
      </c>
      <c r="K2459" s="451" t="s">
        <v>5241</v>
      </c>
      <c r="L2459" s="448" t="s">
        <v>143</v>
      </c>
      <c r="M2459" s="448" t="s">
        <v>3324</v>
      </c>
    </row>
    <row r="2460" spans="1:13" ht="84">
      <c r="A2460" s="448">
        <v>2459</v>
      </c>
      <c r="B2460" s="448" t="s">
        <v>5886</v>
      </c>
      <c r="C2460" s="448" t="s">
        <v>1724</v>
      </c>
      <c r="D2460" s="448" t="s">
        <v>5495</v>
      </c>
      <c r="E2460" s="448">
        <v>38</v>
      </c>
      <c r="F2460" s="448" t="s">
        <v>860</v>
      </c>
      <c r="G2460" s="448" t="s">
        <v>3578</v>
      </c>
      <c r="H2460" s="449">
        <v>134.52000000000001</v>
      </c>
      <c r="I2460" s="448" t="s">
        <v>107</v>
      </c>
      <c r="J2460" s="448" t="s">
        <v>48</v>
      </c>
      <c r="K2460" s="451" t="s">
        <v>5241</v>
      </c>
      <c r="L2460" s="448" t="s">
        <v>143</v>
      </c>
      <c r="M2460" s="448" t="s">
        <v>3324</v>
      </c>
    </row>
    <row r="2461" spans="1:13" ht="84">
      <c r="A2461" s="448">
        <v>2460</v>
      </c>
      <c r="B2461" s="448" t="s">
        <v>5887</v>
      </c>
      <c r="C2461" s="448" t="s">
        <v>1724</v>
      </c>
      <c r="D2461" s="448" t="s">
        <v>5495</v>
      </c>
      <c r="E2461" s="448">
        <v>38</v>
      </c>
      <c r="F2461" s="448" t="s">
        <v>5856</v>
      </c>
      <c r="G2461" s="448" t="s">
        <v>3578</v>
      </c>
      <c r="H2461" s="449">
        <v>134.52000000000001</v>
      </c>
      <c r="I2461" s="448" t="s">
        <v>107</v>
      </c>
      <c r="J2461" s="448" t="s">
        <v>48</v>
      </c>
      <c r="K2461" s="451" t="s">
        <v>5241</v>
      </c>
      <c r="L2461" s="448" t="s">
        <v>143</v>
      </c>
      <c r="M2461" s="448" t="s">
        <v>3324</v>
      </c>
    </row>
    <row r="2462" spans="1:13" ht="84">
      <c r="A2462" s="448">
        <v>2461</v>
      </c>
      <c r="B2462" s="448" t="s">
        <v>5888</v>
      </c>
      <c r="C2462" s="448" t="s">
        <v>1724</v>
      </c>
      <c r="D2462" s="448" t="s">
        <v>5495</v>
      </c>
      <c r="E2462" s="448">
        <v>38</v>
      </c>
      <c r="F2462" s="448" t="s">
        <v>5856</v>
      </c>
      <c r="G2462" s="448" t="s">
        <v>3578</v>
      </c>
      <c r="H2462" s="449">
        <v>134.52000000000001</v>
      </c>
      <c r="I2462" s="448" t="s">
        <v>107</v>
      </c>
      <c r="J2462" s="448" t="s">
        <v>48</v>
      </c>
      <c r="K2462" s="451" t="s">
        <v>5241</v>
      </c>
      <c r="L2462" s="448" t="s">
        <v>143</v>
      </c>
      <c r="M2462" s="448" t="s">
        <v>3324</v>
      </c>
    </row>
    <row r="2463" spans="1:13" ht="84">
      <c r="A2463" s="448">
        <v>2462</v>
      </c>
      <c r="B2463" s="448" t="s">
        <v>5889</v>
      </c>
      <c r="C2463" s="448" t="s">
        <v>1724</v>
      </c>
      <c r="D2463" s="448" t="s">
        <v>5495</v>
      </c>
      <c r="E2463" s="448">
        <v>38</v>
      </c>
      <c r="F2463" s="448" t="s">
        <v>5856</v>
      </c>
      <c r="G2463" s="448" t="s">
        <v>3578</v>
      </c>
      <c r="H2463" s="449">
        <v>134.52000000000001</v>
      </c>
      <c r="I2463" s="448" t="s">
        <v>107</v>
      </c>
      <c r="J2463" s="448" t="s">
        <v>48</v>
      </c>
      <c r="K2463" s="451" t="s">
        <v>5241</v>
      </c>
      <c r="L2463" s="448" t="s">
        <v>143</v>
      </c>
      <c r="M2463" s="448" t="s">
        <v>3324</v>
      </c>
    </row>
    <row r="2464" spans="1:13" ht="84">
      <c r="A2464" s="448">
        <v>2463</v>
      </c>
      <c r="B2464" s="448" t="s">
        <v>5890</v>
      </c>
      <c r="C2464" s="448" t="s">
        <v>1724</v>
      </c>
      <c r="D2464" s="448" t="s">
        <v>5495</v>
      </c>
      <c r="E2464" s="448">
        <v>38</v>
      </c>
      <c r="F2464" s="448" t="s">
        <v>5856</v>
      </c>
      <c r="G2464" s="448" t="s">
        <v>3578</v>
      </c>
      <c r="H2464" s="449">
        <v>134.52000000000001</v>
      </c>
      <c r="I2464" s="448" t="s">
        <v>107</v>
      </c>
      <c r="J2464" s="448" t="s">
        <v>48</v>
      </c>
      <c r="K2464" s="451" t="s">
        <v>5241</v>
      </c>
      <c r="L2464" s="448" t="s">
        <v>143</v>
      </c>
      <c r="M2464" s="448" t="s">
        <v>3324</v>
      </c>
    </row>
    <row r="2465" spans="1:13" ht="84">
      <c r="A2465" s="448">
        <v>2464</v>
      </c>
      <c r="B2465" s="448" t="s">
        <v>5891</v>
      </c>
      <c r="C2465" s="448" t="s">
        <v>1724</v>
      </c>
      <c r="D2465" s="448" t="s">
        <v>5495</v>
      </c>
      <c r="E2465" s="448">
        <v>38</v>
      </c>
      <c r="F2465" s="448" t="s">
        <v>5856</v>
      </c>
      <c r="G2465" s="448" t="s">
        <v>3578</v>
      </c>
      <c r="H2465" s="449">
        <v>134.52000000000001</v>
      </c>
      <c r="I2465" s="448" t="s">
        <v>107</v>
      </c>
      <c r="J2465" s="448" t="s">
        <v>48</v>
      </c>
      <c r="K2465" s="451" t="s">
        <v>5241</v>
      </c>
      <c r="L2465" s="448" t="s">
        <v>143</v>
      </c>
      <c r="M2465" s="448" t="s">
        <v>3324</v>
      </c>
    </row>
    <row r="2466" spans="1:13" ht="84">
      <c r="A2466" s="448">
        <v>2465</v>
      </c>
      <c r="B2466" s="448" t="s">
        <v>5892</v>
      </c>
      <c r="C2466" s="448" t="s">
        <v>1724</v>
      </c>
      <c r="D2466" s="448" t="s">
        <v>5495</v>
      </c>
      <c r="E2466" s="448">
        <v>38</v>
      </c>
      <c r="F2466" s="448" t="s">
        <v>5856</v>
      </c>
      <c r="G2466" s="448" t="s">
        <v>3578</v>
      </c>
      <c r="H2466" s="449">
        <v>134.52000000000001</v>
      </c>
      <c r="I2466" s="448" t="s">
        <v>107</v>
      </c>
      <c r="J2466" s="448" t="s">
        <v>48</v>
      </c>
      <c r="K2466" s="451" t="s">
        <v>5241</v>
      </c>
      <c r="L2466" s="448" t="s">
        <v>143</v>
      </c>
      <c r="M2466" s="448" t="s">
        <v>3324</v>
      </c>
    </row>
    <row r="2467" spans="1:13" ht="84">
      <c r="A2467" s="448">
        <v>2466</v>
      </c>
      <c r="B2467" s="448" t="s">
        <v>5893</v>
      </c>
      <c r="C2467" s="448" t="s">
        <v>1724</v>
      </c>
      <c r="D2467" s="448" t="s">
        <v>5495</v>
      </c>
      <c r="E2467" s="448">
        <v>38</v>
      </c>
      <c r="F2467" s="448" t="s">
        <v>5856</v>
      </c>
      <c r="G2467" s="448" t="s">
        <v>3578</v>
      </c>
      <c r="H2467" s="449">
        <v>134.52000000000001</v>
      </c>
      <c r="I2467" s="448" t="s">
        <v>107</v>
      </c>
      <c r="J2467" s="448" t="s">
        <v>48</v>
      </c>
      <c r="K2467" s="451" t="s">
        <v>5241</v>
      </c>
      <c r="L2467" s="448" t="s">
        <v>143</v>
      </c>
      <c r="M2467" s="448" t="s">
        <v>3324</v>
      </c>
    </row>
    <row r="2468" spans="1:13" ht="84">
      <c r="A2468" s="448">
        <v>2467</v>
      </c>
      <c r="B2468" s="448" t="s">
        <v>5894</v>
      </c>
      <c r="C2468" s="448" t="s">
        <v>1724</v>
      </c>
      <c r="D2468" s="448" t="s">
        <v>5495</v>
      </c>
      <c r="E2468" s="448">
        <v>38</v>
      </c>
      <c r="F2468" s="448" t="s">
        <v>5856</v>
      </c>
      <c r="G2468" s="448" t="s">
        <v>3578</v>
      </c>
      <c r="H2468" s="449">
        <v>134.52000000000001</v>
      </c>
      <c r="I2468" s="448" t="s">
        <v>107</v>
      </c>
      <c r="J2468" s="448" t="s">
        <v>48</v>
      </c>
      <c r="K2468" s="451" t="s">
        <v>5241</v>
      </c>
      <c r="L2468" s="448" t="s">
        <v>143</v>
      </c>
      <c r="M2468" s="448" t="s">
        <v>3324</v>
      </c>
    </row>
    <row r="2469" spans="1:13" ht="84">
      <c r="A2469" s="448">
        <v>2468</v>
      </c>
      <c r="B2469" s="448" t="s">
        <v>5895</v>
      </c>
      <c r="C2469" s="448" t="s">
        <v>1724</v>
      </c>
      <c r="D2469" s="448" t="s">
        <v>5495</v>
      </c>
      <c r="E2469" s="448">
        <v>38</v>
      </c>
      <c r="F2469" s="448" t="s">
        <v>5856</v>
      </c>
      <c r="G2469" s="448" t="s">
        <v>3578</v>
      </c>
      <c r="H2469" s="449">
        <v>134.52000000000001</v>
      </c>
      <c r="I2469" s="448" t="s">
        <v>107</v>
      </c>
      <c r="J2469" s="448" t="s">
        <v>48</v>
      </c>
      <c r="K2469" s="451" t="s">
        <v>5241</v>
      </c>
      <c r="L2469" s="448" t="s">
        <v>143</v>
      </c>
      <c r="M2469" s="448" t="s">
        <v>3324</v>
      </c>
    </row>
    <row r="2470" spans="1:13" ht="84">
      <c r="A2470" s="448">
        <v>2469</v>
      </c>
      <c r="B2470" s="448" t="s">
        <v>5896</v>
      </c>
      <c r="C2470" s="448" t="s">
        <v>1724</v>
      </c>
      <c r="D2470" s="448" t="s">
        <v>5495</v>
      </c>
      <c r="E2470" s="448">
        <v>38</v>
      </c>
      <c r="F2470" s="448" t="s">
        <v>5856</v>
      </c>
      <c r="G2470" s="448" t="s">
        <v>3578</v>
      </c>
      <c r="H2470" s="449">
        <v>134.52000000000001</v>
      </c>
      <c r="I2470" s="448" t="s">
        <v>107</v>
      </c>
      <c r="J2470" s="448" t="s">
        <v>48</v>
      </c>
      <c r="K2470" s="451" t="s">
        <v>5241</v>
      </c>
      <c r="L2470" s="448" t="s">
        <v>143</v>
      </c>
      <c r="M2470" s="448" t="s">
        <v>3324</v>
      </c>
    </row>
    <row r="2471" spans="1:13" ht="84">
      <c r="A2471" s="448">
        <v>2470</v>
      </c>
      <c r="B2471" s="448" t="s">
        <v>5897</v>
      </c>
      <c r="C2471" s="448" t="s">
        <v>1724</v>
      </c>
      <c r="D2471" s="448" t="s">
        <v>5495</v>
      </c>
      <c r="E2471" s="448">
        <v>38</v>
      </c>
      <c r="F2471" s="448" t="s">
        <v>860</v>
      </c>
      <c r="G2471" s="448" t="s">
        <v>3578</v>
      </c>
      <c r="H2471" s="449">
        <v>134.52000000000001</v>
      </c>
      <c r="I2471" s="448" t="s">
        <v>107</v>
      </c>
      <c r="J2471" s="448" t="s">
        <v>48</v>
      </c>
      <c r="K2471" s="451" t="s">
        <v>5241</v>
      </c>
      <c r="L2471" s="448" t="s">
        <v>143</v>
      </c>
      <c r="M2471" s="448" t="s">
        <v>3324</v>
      </c>
    </row>
    <row r="2472" spans="1:13" ht="84">
      <c r="A2472" s="448">
        <v>2471</v>
      </c>
      <c r="B2472" s="448" t="s">
        <v>5898</v>
      </c>
      <c r="C2472" s="448" t="s">
        <v>1724</v>
      </c>
      <c r="D2472" s="448" t="s">
        <v>5495</v>
      </c>
      <c r="E2472" s="448">
        <v>38</v>
      </c>
      <c r="F2472" s="448" t="s">
        <v>5856</v>
      </c>
      <c r="G2472" s="448" t="s">
        <v>3578</v>
      </c>
      <c r="H2472" s="449">
        <v>134.52000000000001</v>
      </c>
      <c r="I2472" s="448" t="s">
        <v>107</v>
      </c>
      <c r="J2472" s="448" t="s">
        <v>48</v>
      </c>
      <c r="K2472" s="451" t="s">
        <v>5241</v>
      </c>
      <c r="L2472" s="448" t="s">
        <v>143</v>
      </c>
      <c r="M2472" s="448" t="s">
        <v>3324</v>
      </c>
    </row>
    <row r="2473" spans="1:13" ht="84">
      <c r="A2473" s="448">
        <v>2472</v>
      </c>
      <c r="B2473" s="448" t="s">
        <v>5899</v>
      </c>
      <c r="C2473" s="448" t="s">
        <v>1724</v>
      </c>
      <c r="D2473" s="448" t="s">
        <v>5495</v>
      </c>
      <c r="E2473" s="448">
        <v>38</v>
      </c>
      <c r="F2473" s="448" t="s">
        <v>5856</v>
      </c>
      <c r="G2473" s="448" t="s">
        <v>3578</v>
      </c>
      <c r="H2473" s="449">
        <v>134.52000000000001</v>
      </c>
      <c r="I2473" s="448" t="s">
        <v>107</v>
      </c>
      <c r="J2473" s="448" t="s">
        <v>48</v>
      </c>
      <c r="K2473" s="451" t="s">
        <v>5241</v>
      </c>
      <c r="L2473" s="448" t="s">
        <v>143</v>
      </c>
      <c r="M2473" s="448" t="s">
        <v>3324</v>
      </c>
    </row>
    <row r="2474" spans="1:13" ht="84">
      <c r="A2474" s="448">
        <v>2473</v>
      </c>
      <c r="B2474" s="448" t="s">
        <v>5900</v>
      </c>
      <c r="C2474" s="448" t="s">
        <v>1724</v>
      </c>
      <c r="D2474" s="448" t="s">
        <v>5495</v>
      </c>
      <c r="E2474" s="448">
        <v>38</v>
      </c>
      <c r="F2474" s="448" t="s">
        <v>5856</v>
      </c>
      <c r="G2474" s="448" t="s">
        <v>3578</v>
      </c>
      <c r="H2474" s="449">
        <v>134.52000000000001</v>
      </c>
      <c r="I2474" s="448" t="s">
        <v>107</v>
      </c>
      <c r="J2474" s="448" t="s">
        <v>48</v>
      </c>
      <c r="K2474" s="451" t="s">
        <v>5241</v>
      </c>
      <c r="L2474" s="448" t="s">
        <v>143</v>
      </c>
      <c r="M2474" s="448" t="s">
        <v>3324</v>
      </c>
    </row>
    <row r="2475" spans="1:13" ht="84">
      <c r="A2475" s="448">
        <v>2474</v>
      </c>
      <c r="B2475" s="448" t="s">
        <v>5901</v>
      </c>
      <c r="C2475" s="448" t="s">
        <v>1724</v>
      </c>
      <c r="D2475" s="448" t="s">
        <v>5495</v>
      </c>
      <c r="E2475" s="448">
        <v>38</v>
      </c>
      <c r="F2475" s="448" t="s">
        <v>5856</v>
      </c>
      <c r="G2475" s="448" t="s">
        <v>3578</v>
      </c>
      <c r="H2475" s="449">
        <v>134.52000000000001</v>
      </c>
      <c r="I2475" s="448" t="s">
        <v>107</v>
      </c>
      <c r="J2475" s="448" t="s">
        <v>48</v>
      </c>
      <c r="K2475" s="451" t="s">
        <v>5241</v>
      </c>
      <c r="L2475" s="448" t="s">
        <v>143</v>
      </c>
      <c r="M2475" s="448" t="s">
        <v>3324</v>
      </c>
    </row>
    <row r="2476" spans="1:13" ht="84">
      <c r="A2476" s="448">
        <v>2475</v>
      </c>
      <c r="B2476" s="448" t="s">
        <v>5902</v>
      </c>
      <c r="C2476" s="448" t="s">
        <v>1724</v>
      </c>
      <c r="D2476" s="448" t="s">
        <v>5495</v>
      </c>
      <c r="E2476" s="448">
        <v>75</v>
      </c>
      <c r="F2476" s="448" t="s">
        <v>5856</v>
      </c>
      <c r="G2476" s="448" t="s">
        <v>3578</v>
      </c>
      <c r="H2476" s="449">
        <v>265.5</v>
      </c>
      <c r="I2476" s="448" t="s">
        <v>107</v>
      </c>
      <c r="J2476" s="448" t="s">
        <v>48</v>
      </c>
      <c r="K2476" s="451" t="s">
        <v>5241</v>
      </c>
      <c r="L2476" s="448" t="s">
        <v>143</v>
      </c>
      <c r="M2476" s="448" t="s">
        <v>3324</v>
      </c>
    </row>
    <row r="2477" spans="1:13" ht="84">
      <c r="A2477" s="448">
        <v>2476</v>
      </c>
      <c r="B2477" s="448" t="s">
        <v>5903</v>
      </c>
      <c r="C2477" s="448" t="s">
        <v>1724</v>
      </c>
      <c r="D2477" s="448" t="s">
        <v>5495</v>
      </c>
      <c r="E2477" s="448">
        <v>75</v>
      </c>
      <c r="F2477" s="448" t="s">
        <v>5856</v>
      </c>
      <c r="G2477" s="448" t="s">
        <v>3578</v>
      </c>
      <c r="H2477" s="449">
        <v>265.5</v>
      </c>
      <c r="I2477" s="448" t="s">
        <v>107</v>
      </c>
      <c r="J2477" s="448" t="s">
        <v>48</v>
      </c>
      <c r="K2477" s="451" t="s">
        <v>5241</v>
      </c>
      <c r="L2477" s="448" t="s">
        <v>143</v>
      </c>
      <c r="M2477" s="448" t="s">
        <v>3324</v>
      </c>
    </row>
    <row r="2478" spans="1:13" ht="84">
      <c r="A2478" s="448">
        <v>2477</v>
      </c>
      <c r="B2478" s="448" t="s">
        <v>5904</v>
      </c>
      <c r="C2478" s="448" t="s">
        <v>1724</v>
      </c>
      <c r="D2478" s="448" t="s">
        <v>5495</v>
      </c>
      <c r="E2478" s="448">
        <v>75</v>
      </c>
      <c r="F2478" s="448" t="s">
        <v>5856</v>
      </c>
      <c r="G2478" s="448" t="s">
        <v>3578</v>
      </c>
      <c r="H2478" s="449">
        <v>265.5</v>
      </c>
      <c r="I2478" s="448" t="s">
        <v>107</v>
      </c>
      <c r="J2478" s="448" t="s">
        <v>48</v>
      </c>
      <c r="K2478" s="451" t="s">
        <v>5241</v>
      </c>
      <c r="L2478" s="448" t="s">
        <v>143</v>
      </c>
      <c r="M2478" s="448" t="s">
        <v>3324</v>
      </c>
    </row>
    <row r="2479" spans="1:13" ht="84">
      <c r="A2479" s="448">
        <v>2478</v>
      </c>
      <c r="B2479" s="448" t="s">
        <v>5905</v>
      </c>
      <c r="C2479" s="448" t="s">
        <v>1724</v>
      </c>
      <c r="D2479" s="448" t="s">
        <v>5495</v>
      </c>
      <c r="E2479" s="448">
        <v>75</v>
      </c>
      <c r="F2479" s="448" t="s">
        <v>5856</v>
      </c>
      <c r="G2479" s="448" t="s">
        <v>3578</v>
      </c>
      <c r="H2479" s="449">
        <v>265.5</v>
      </c>
      <c r="I2479" s="448" t="s">
        <v>107</v>
      </c>
      <c r="J2479" s="448" t="s">
        <v>48</v>
      </c>
      <c r="K2479" s="451" t="s">
        <v>5241</v>
      </c>
      <c r="L2479" s="448" t="s">
        <v>143</v>
      </c>
      <c r="M2479" s="448" t="s">
        <v>3324</v>
      </c>
    </row>
    <row r="2480" spans="1:13" ht="84">
      <c r="A2480" s="448">
        <v>2479</v>
      </c>
      <c r="B2480" s="448" t="s">
        <v>5906</v>
      </c>
      <c r="C2480" s="448" t="s">
        <v>1724</v>
      </c>
      <c r="D2480" s="448" t="s">
        <v>5495</v>
      </c>
      <c r="E2480" s="448">
        <v>38</v>
      </c>
      <c r="F2480" s="448" t="s">
        <v>5856</v>
      </c>
      <c r="G2480" s="448" t="s">
        <v>3578</v>
      </c>
      <c r="H2480" s="449">
        <v>134.52000000000001</v>
      </c>
      <c r="I2480" s="448" t="s">
        <v>107</v>
      </c>
      <c r="J2480" s="448" t="s">
        <v>48</v>
      </c>
      <c r="K2480" s="451" t="s">
        <v>5241</v>
      </c>
      <c r="L2480" s="448" t="s">
        <v>143</v>
      </c>
      <c r="M2480" s="448" t="s">
        <v>3324</v>
      </c>
    </row>
    <row r="2481" spans="1:13" ht="84">
      <c r="A2481" s="448">
        <v>2480</v>
      </c>
      <c r="B2481" s="448" t="s">
        <v>5907</v>
      </c>
      <c r="C2481" s="448" t="s">
        <v>1724</v>
      </c>
      <c r="D2481" s="448" t="s">
        <v>5495</v>
      </c>
      <c r="E2481" s="448">
        <v>38</v>
      </c>
      <c r="F2481" s="448" t="s">
        <v>5856</v>
      </c>
      <c r="G2481" s="448" t="s">
        <v>3578</v>
      </c>
      <c r="H2481" s="449">
        <v>134.52000000000001</v>
      </c>
      <c r="I2481" s="448" t="s">
        <v>107</v>
      </c>
      <c r="J2481" s="448" t="s">
        <v>48</v>
      </c>
      <c r="K2481" s="451" t="s">
        <v>5241</v>
      </c>
      <c r="L2481" s="448" t="s">
        <v>143</v>
      </c>
      <c r="M2481" s="448" t="s">
        <v>3324</v>
      </c>
    </row>
    <row r="2482" spans="1:13" ht="84">
      <c r="A2482" s="448">
        <v>2481</v>
      </c>
      <c r="B2482" s="448" t="s">
        <v>5908</v>
      </c>
      <c r="C2482" s="448" t="s">
        <v>1724</v>
      </c>
      <c r="D2482" s="448" t="s">
        <v>5495</v>
      </c>
      <c r="E2482" s="448">
        <v>38</v>
      </c>
      <c r="F2482" s="448" t="s">
        <v>5856</v>
      </c>
      <c r="G2482" s="448" t="s">
        <v>3578</v>
      </c>
      <c r="H2482" s="449">
        <v>134.52000000000001</v>
      </c>
      <c r="I2482" s="448" t="s">
        <v>107</v>
      </c>
      <c r="J2482" s="448" t="s">
        <v>48</v>
      </c>
      <c r="K2482" s="451" t="s">
        <v>5241</v>
      </c>
      <c r="L2482" s="448" t="s">
        <v>143</v>
      </c>
      <c r="M2482" s="448" t="s">
        <v>3324</v>
      </c>
    </row>
    <row r="2483" spans="1:13" ht="84">
      <c r="A2483" s="448">
        <v>2482</v>
      </c>
      <c r="B2483" s="448" t="s">
        <v>5909</v>
      </c>
      <c r="C2483" s="448" t="s">
        <v>1724</v>
      </c>
      <c r="D2483" s="448" t="s">
        <v>5495</v>
      </c>
      <c r="E2483" s="448">
        <v>38</v>
      </c>
      <c r="F2483" s="448" t="s">
        <v>5856</v>
      </c>
      <c r="G2483" s="448" t="s">
        <v>3578</v>
      </c>
      <c r="H2483" s="449">
        <v>134.52000000000001</v>
      </c>
      <c r="I2483" s="448" t="s">
        <v>107</v>
      </c>
      <c r="J2483" s="448" t="s">
        <v>48</v>
      </c>
      <c r="K2483" s="451" t="s">
        <v>5241</v>
      </c>
      <c r="L2483" s="448" t="s">
        <v>143</v>
      </c>
      <c r="M2483" s="448" t="s">
        <v>3324</v>
      </c>
    </row>
    <row r="2484" spans="1:13" ht="84">
      <c r="A2484" s="448">
        <v>2483</v>
      </c>
      <c r="B2484" s="448" t="s">
        <v>5909</v>
      </c>
      <c r="C2484" s="448" t="s">
        <v>1724</v>
      </c>
      <c r="D2484" s="448" t="s">
        <v>5495</v>
      </c>
      <c r="E2484" s="448">
        <v>38</v>
      </c>
      <c r="F2484" s="448" t="s">
        <v>5856</v>
      </c>
      <c r="G2484" s="448" t="s">
        <v>3578</v>
      </c>
      <c r="H2484" s="449">
        <v>134.52000000000001</v>
      </c>
      <c r="I2484" s="448" t="s">
        <v>107</v>
      </c>
      <c r="J2484" s="448" t="s">
        <v>48</v>
      </c>
      <c r="K2484" s="451" t="s">
        <v>5241</v>
      </c>
      <c r="L2484" s="448" t="s">
        <v>143</v>
      </c>
      <c r="M2484" s="448" t="s">
        <v>3324</v>
      </c>
    </row>
    <row r="2485" spans="1:13" ht="84">
      <c r="A2485" s="448">
        <v>2484</v>
      </c>
      <c r="B2485" s="448" t="s">
        <v>5910</v>
      </c>
      <c r="C2485" s="448" t="s">
        <v>1724</v>
      </c>
      <c r="D2485" s="448" t="s">
        <v>5495</v>
      </c>
      <c r="E2485" s="448">
        <v>38</v>
      </c>
      <c r="F2485" s="448" t="s">
        <v>5856</v>
      </c>
      <c r="G2485" s="448" t="s">
        <v>3578</v>
      </c>
      <c r="H2485" s="449">
        <v>134.52000000000001</v>
      </c>
      <c r="I2485" s="448" t="s">
        <v>107</v>
      </c>
      <c r="J2485" s="448" t="s">
        <v>48</v>
      </c>
      <c r="K2485" s="451" t="s">
        <v>5241</v>
      </c>
      <c r="L2485" s="448" t="s">
        <v>143</v>
      </c>
      <c r="M2485" s="448" t="s">
        <v>3324</v>
      </c>
    </row>
    <row r="2486" spans="1:13" ht="84">
      <c r="A2486" s="448">
        <v>2485</v>
      </c>
      <c r="B2486" s="448" t="s">
        <v>5911</v>
      </c>
      <c r="C2486" s="448" t="s">
        <v>1724</v>
      </c>
      <c r="D2486" s="448" t="s">
        <v>5495</v>
      </c>
      <c r="E2486" s="448">
        <v>38</v>
      </c>
      <c r="F2486" s="448" t="s">
        <v>5856</v>
      </c>
      <c r="G2486" s="448" t="s">
        <v>3578</v>
      </c>
      <c r="H2486" s="449">
        <v>134.52000000000001</v>
      </c>
      <c r="I2486" s="448" t="s">
        <v>107</v>
      </c>
      <c r="J2486" s="448" t="s">
        <v>48</v>
      </c>
      <c r="K2486" s="451" t="s">
        <v>5241</v>
      </c>
      <c r="L2486" s="448" t="s">
        <v>143</v>
      </c>
      <c r="M2486" s="448" t="s">
        <v>3324</v>
      </c>
    </row>
    <row r="2487" spans="1:13" ht="84">
      <c r="A2487" s="448">
        <v>2486</v>
      </c>
      <c r="B2487" s="448" t="s">
        <v>5912</v>
      </c>
      <c r="C2487" s="448" t="s">
        <v>1724</v>
      </c>
      <c r="D2487" s="448" t="s">
        <v>5495</v>
      </c>
      <c r="E2487" s="448">
        <v>38</v>
      </c>
      <c r="F2487" s="448" t="s">
        <v>5856</v>
      </c>
      <c r="G2487" s="448" t="s">
        <v>3578</v>
      </c>
      <c r="H2487" s="449">
        <v>134.52000000000001</v>
      </c>
      <c r="I2487" s="448" t="s">
        <v>107</v>
      </c>
      <c r="J2487" s="448" t="s">
        <v>48</v>
      </c>
      <c r="K2487" s="451" t="s">
        <v>5241</v>
      </c>
      <c r="L2487" s="448" t="s">
        <v>143</v>
      </c>
      <c r="M2487" s="448" t="s">
        <v>3324</v>
      </c>
    </row>
    <row r="2488" spans="1:13" ht="84">
      <c r="A2488" s="448">
        <v>2487</v>
      </c>
      <c r="B2488" s="448" t="s">
        <v>5913</v>
      </c>
      <c r="C2488" s="448" t="s">
        <v>1724</v>
      </c>
      <c r="D2488" s="448" t="s">
        <v>5495</v>
      </c>
      <c r="E2488" s="448">
        <v>38</v>
      </c>
      <c r="F2488" s="448" t="s">
        <v>5856</v>
      </c>
      <c r="G2488" s="448" t="s">
        <v>3578</v>
      </c>
      <c r="H2488" s="449">
        <v>134.52000000000001</v>
      </c>
      <c r="I2488" s="448" t="s">
        <v>107</v>
      </c>
      <c r="J2488" s="448" t="s">
        <v>48</v>
      </c>
      <c r="K2488" s="451" t="s">
        <v>5241</v>
      </c>
      <c r="L2488" s="448" t="s">
        <v>143</v>
      </c>
      <c r="M2488" s="448" t="s">
        <v>3324</v>
      </c>
    </row>
    <row r="2489" spans="1:13" ht="84">
      <c r="A2489" s="448">
        <v>2488</v>
      </c>
      <c r="B2489" s="448" t="s">
        <v>5914</v>
      </c>
      <c r="C2489" s="448" t="s">
        <v>1724</v>
      </c>
      <c r="D2489" s="448" t="s">
        <v>5495</v>
      </c>
      <c r="E2489" s="448">
        <v>75</v>
      </c>
      <c r="F2489" s="448" t="s">
        <v>5856</v>
      </c>
      <c r="G2489" s="448" t="s">
        <v>3578</v>
      </c>
      <c r="H2489" s="449">
        <v>265.5</v>
      </c>
      <c r="I2489" s="448" t="s">
        <v>107</v>
      </c>
      <c r="J2489" s="448" t="s">
        <v>48</v>
      </c>
      <c r="K2489" s="451" t="s">
        <v>5241</v>
      </c>
      <c r="L2489" s="448" t="s">
        <v>143</v>
      </c>
      <c r="M2489" s="448" t="s">
        <v>3324</v>
      </c>
    </row>
    <row r="2490" spans="1:13" ht="84">
      <c r="A2490" s="448">
        <v>2489</v>
      </c>
      <c r="B2490" s="448" t="s">
        <v>5915</v>
      </c>
      <c r="C2490" s="448" t="s">
        <v>1724</v>
      </c>
      <c r="D2490" s="448" t="s">
        <v>5495</v>
      </c>
      <c r="E2490" s="448">
        <v>75</v>
      </c>
      <c r="F2490" s="448" t="s">
        <v>860</v>
      </c>
      <c r="G2490" s="448" t="s">
        <v>3578</v>
      </c>
      <c r="H2490" s="449">
        <v>265.5</v>
      </c>
      <c r="I2490" s="448" t="s">
        <v>107</v>
      </c>
      <c r="J2490" s="448" t="s">
        <v>48</v>
      </c>
      <c r="K2490" s="451" t="s">
        <v>5241</v>
      </c>
      <c r="L2490" s="448" t="s">
        <v>143</v>
      </c>
      <c r="M2490" s="448" t="s">
        <v>3324</v>
      </c>
    </row>
    <row r="2491" spans="1:13" ht="84">
      <c r="A2491" s="448">
        <v>2490</v>
      </c>
      <c r="B2491" s="448" t="s">
        <v>5916</v>
      </c>
      <c r="C2491" s="448" t="s">
        <v>1724</v>
      </c>
      <c r="D2491" s="448" t="s">
        <v>5495</v>
      </c>
      <c r="E2491" s="448">
        <v>75</v>
      </c>
      <c r="F2491" s="448" t="s">
        <v>5856</v>
      </c>
      <c r="G2491" s="448" t="s">
        <v>3578</v>
      </c>
      <c r="H2491" s="449">
        <v>265.5</v>
      </c>
      <c r="I2491" s="448" t="s">
        <v>107</v>
      </c>
      <c r="J2491" s="448" t="s">
        <v>48</v>
      </c>
      <c r="K2491" s="451" t="s">
        <v>5241</v>
      </c>
      <c r="L2491" s="448" t="s">
        <v>143</v>
      </c>
      <c r="M2491" s="448" t="s">
        <v>3324</v>
      </c>
    </row>
    <row r="2492" spans="1:13" ht="84">
      <c r="A2492" s="448">
        <v>2491</v>
      </c>
      <c r="B2492" s="448" t="s">
        <v>5917</v>
      </c>
      <c r="C2492" s="448" t="s">
        <v>1724</v>
      </c>
      <c r="D2492" s="448" t="s">
        <v>5495</v>
      </c>
      <c r="E2492" s="448">
        <v>75</v>
      </c>
      <c r="F2492" s="448" t="s">
        <v>860</v>
      </c>
      <c r="G2492" s="448" t="s">
        <v>3578</v>
      </c>
      <c r="H2492" s="449">
        <v>265.5</v>
      </c>
      <c r="I2492" s="448" t="s">
        <v>107</v>
      </c>
      <c r="J2492" s="448" t="s">
        <v>48</v>
      </c>
      <c r="K2492" s="451" t="s">
        <v>5241</v>
      </c>
      <c r="L2492" s="448" t="s">
        <v>143</v>
      </c>
      <c r="M2492" s="448" t="s">
        <v>3324</v>
      </c>
    </row>
    <row r="2493" spans="1:13" ht="84">
      <c r="A2493" s="448">
        <v>2492</v>
      </c>
      <c r="B2493" s="448" t="s">
        <v>5918</v>
      </c>
      <c r="C2493" s="448" t="s">
        <v>1724</v>
      </c>
      <c r="D2493" s="448" t="s">
        <v>5495</v>
      </c>
      <c r="E2493" s="448">
        <v>38</v>
      </c>
      <c r="F2493" s="448" t="s">
        <v>5856</v>
      </c>
      <c r="G2493" s="448" t="s">
        <v>3578</v>
      </c>
      <c r="H2493" s="449">
        <v>134.52000000000001</v>
      </c>
      <c r="I2493" s="448" t="s">
        <v>107</v>
      </c>
      <c r="J2493" s="448" t="s">
        <v>48</v>
      </c>
      <c r="K2493" s="451" t="s">
        <v>5241</v>
      </c>
      <c r="L2493" s="448" t="s">
        <v>143</v>
      </c>
      <c r="M2493" s="448" t="s">
        <v>3324</v>
      </c>
    </row>
    <row r="2494" spans="1:13" ht="84">
      <c r="A2494" s="448">
        <v>2493</v>
      </c>
      <c r="B2494" s="448" t="s">
        <v>5919</v>
      </c>
      <c r="C2494" s="448" t="s">
        <v>1724</v>
      </c>
      <c r="D2494" s="448" t="s">
        <v>5495</v>
      </c>
      <c r="E2494" s="448">
        <v>38</v>
      </c>
      <c r="F2494" s="448" t="s">
        <v>860</v>
      </c>
      <c r="G2494" s="448" t="s">
        <v>3578</v>
      </c>
      <c r="H2494" s="449">
        <v>134.52000000000001</v>
      </c>
      <c r="I2494" s="448" t="s">
        <v>107</v>
      </c>
      <c r="J2494" s="448" t="s">
        <v>48</v>
      </c>
      <c r="K2494" s="451" t="s">
        <v>5241</v>
      </c>
      <c r="L2494" s="448" t="s">
        <v>143</v>
      </c>
      <c r="M2494" s="448" t="s">
        <v>3324</v>
      </c>
    </row>
    <row r="2495" spans="1:13" ht="84">
      <c r="A2495" s="448">
        <v>2494</v>
      </c>
      <c r="B2495" s="448" t="s">
        <v>5920</v>
      </c>
      <c r="C2495" s="448" t="s">
        <v>1724</v>
      </c>
      <c r="D2495" s="448" t="s">
        <v>5495</v>
      </c>
      <c r="E2495" s="448">
        <v>38</v>
      </c>
      <c r="F2495" s="448" t="s">
        <v>5856</v>
      </c>
      <c r="G2495" s="448" t="s">
        <v>3578</v>
      </c>
      <c r="H2495" s="449">
        <v>134.52000000000001</v>
      </c>
      <c r="I2495" s="448" t="s">
        <v>107</v>
      </c>
      <c r="J2495" s="448" t="s">
        <v>48</v>
      </c>
      <c r="K2495" s="451" t="s">
        <v>5241</v>
      </c>
      <c r="L2495" s="448" t="s">
        <v>143</v>
      </c>
      <c r="M2495" s="448" t="s">
        <v>3324</v>
      </c>
    </row>
    <row r="2496" spans="1:13" ht="84">
      <c r="A2496" s="448">
        <v>2495</v>
      </c>
      <c r="B2496" s="448" t="s">
        <v>5921</v>
      </c>
      <c r="C2496" s="448" t="s">
        <v>1724</v>
      </c>
      <c r="D2496" s="448" t="s">
        <v>5495</v>
      </c>
      <c r="E2496" s="448">
        <v>38</v>
      </c>
      <c r="F2496" s="448" t="s">
        <v>860</v>
      </c>
      <c r="G2496" s="448" t="s">
        <v>3578</v>
      </c>
      <c r="H2496" s="449">
        <v>134.52000000000001</v>
      </c>
      <c r="I2496" s="448" t="s">
        <v>107</v>
      </c>
      <c r="J2496" s="448" t="s">
        <v>48</v>
      </c>
      <c r="K2496" s="451" t="s">
        <v>5241</v>
      </c>
      <c r="L2496" s="448" t="s">
        <v>143</v>
      </c>
      <c r="M2496" s="448" t="s">
        <v>3324</v>
      </c>
    </row>
    <row r="2497" spans="1:13" ht="84">
      <c r="A2497" s="448">
        <v>2496</v>
      </c>
      <c r="B2497" s="448" t="s">
        <v>5922</v>
      </c>
      <c r="C2497" s="448" t="s">
        <v>1724</v>
      </c>
      <c r="D2497" s="448" t="s">
        <v>5495</v>
      </c>
      <c r="E2497" s="448">
        <v>60</v>
      </c>
      <c r="F2497" s="448" t="s">
        <v>5856</v>
      </c>
      <c r="G2497" s="448" t="s">
        <v>3578</v>
      </c>
      <c r="H2497" s="449">
        <v>212.4</v>
      </c>
      <c r="I2497" s="448" t="s">
        <v>107</v>
      </c>
      <c r="J2497" s="448" t="s">
        <v>48</v>
      </c>
      <c r="K2497" s="451" t="s">
        <v>5241</v>
      </c>
      <c r="L2497" s="448" t="s">
        <v>143</v>
      </c>
      <c r="M2497" s="448" t="s">
        <v>3324</v>
      </c>
    </row>
    <row r="2498" spans="1:13" ht="84">
      <c r="A2498" s="448">
        <v>2497</v>
      </c>
      <c r="B2498" s="448" t="s">
        <v>5923</v>
      </c>
      <c r="C2498" s="448" t="s">
        <v>1724</v>
      </c>
      <c r="D2498" s="448" t="s">
        <v>5495</v>
      </c>
      <c r="E2498" s="448">
        <v>60</v>
      </c>
      <c r="F2498" s="448" t="s">
        <v>860</v>
      </c>
      <c r="G2498" s="448" t="s">
        <v>3578</v>
      </c>
      <c r="H2498" s="449">
        <v>212.4</v>
      </c>
      <c r="I2498" s="448" t="s">
        <v>107</v>
      </c>
      <c r="J2498" s="448" t="s">
        <v>48</v>
      </c>
      <c r="K2498" s="451" t="s">
        <v>5241</v>
      </c>
      <c r="L2498" s="448" t="s">
        <v>143</v>
      </c>
      <c r="M2498" s="448" t="s">
        <v>3324</v>
      </c>
    </row>
    <row r="2499" spans="1:13" ht="84">
      <c r="A2499" s="448">
        <v>2498</v>
      </c>
      <c r="B2499" s="448" t="s">
        <v>5924</v>
      </c>
      <c r="C2499" s="448" t="s">
        <v>1724</v>
      </c>
      <c r="D2499" s="448" t="s">
        <v>5495</v>
      </c>
      <c r="E2499" s="448">
        <v>60</v>
      </c>
      <c r="F2499" s="448" t="s">
        <v>5856</v>
      </c>
      <c r="G2499" s="448" t="s">
        <v>3578</v>
      </c>
      <c r="H2499" s="449">
        <v>212.4</v>
      </c>
      <c r="I2499" s="448" t="s">
        <v>107</v>
      </c>
      <c r="J2499" s="448" t="s">
        <v>48</v>
      </c>
      <c r="K2499" s="451" t="s">
        <v>5241</v>
      </c>
      <c r="L2499" s="448" t="s">
        <v>143</v>
      </c>
      <c r="M2499" s="448" t="s">
        <v>3324</v>
      </c>
    </row>
    <row r="2500" spans="1:13" ht="84">
      <c r="A2500" s="448">
        <v>2499</v>
      </c>
      <c r="B2500" s="448" t="s">
        <v>5925</v>
      </c>
      <c r="C2500" s="448" t="s">
        <v>1724</v>
      </c>
      <c r="D2500" s="448" t="s">
        <v>5495</v>
      </c>
      <c r="E2500" s="448">
        <v>8</v>
      </c>
      <c r="F2500" s="448" t="s">
        <v>5856</v>
      </c>
      <c r="G2500" s="448" t="s">
        <v>3578</v>
      </c>
      <c r="H2500" s="449">
        <v>28.32</v>
      </c>
      <c r="I2500" s="448" t="s">
        <v>107</v>
      </c>
      <c r="J2500" s="448" t="s">
        <v>48</v>
      </c>
      <c r="K2500" s="451" t="s">
        <v>5241</v>
      </c>
      <c r="L2500" s="448" t="s">
        <v>143</v>
      </c>
      <c r="M2500" s="448" t="s">
        <v>3324</v>
      </c>
    </row>
    <row r="2501" spans="1:13" ht="84">
      <c r="A2501" s="448">
        <v>2500</v>
      </c>
      <c r="B2501" s="448" t="s">
        <v>5926</v>
      </c>
      <c r="C2501" s="448" t="s">
        <v>1724</v>
      </c>
      <c r="D2501" s="448" t="s">
        <v>5495</v>
      </c>
      <c r="E2501" s="448">
        <v>8</v>
      </c>
      <c r="F2501" s="448" t="s">
        <v>5856</v>
      </c>
      <c r="G2501" s="448" t="s">
        <v>3578</v>
      </c>
      <c r="H2501" s="449">
        <v>28.32</v>
      </c>
      <c r="I2501" s="448" t="s">
        <v>107</v>
      </c>
      <c r="J2501" s="448" t="s">
        <v>48</v>
      </c>
      <c r="K2501" s="451" t="s">
        <v>5241</v>
      </c>
      <c r="L2501" s="448" t="s">
        <v>143</v>
      </c>
      <c r="M2501" s="448" t="s">
        <v>3324</v>
      </c>
    </row>
    <row r="2502" spans="1:13" ht="84">
      <c r="A2502" s="448">
        <v>2501</v>
      </c>
      <c r="B2502" s="448" t="s">
        <v>5927</v>
      </c>
      <c r="C2502" s="448" t="s">
        <v>1724</v>
      </c>
      <c r="D2502" s="448" t="s">
        <v>5495</v>
      </c>
      <c r="E2502" s="448">
        <v>76</v>
      </c>
      <c r="F2502" s="448" t="s">
        <v>5856</v>
      </c>
      <c r="G2502" s="448" t="s">
        <v>3578</v>
      </c>
      <c r="H2502" s="449">
        <v>269.04000000000002</v>
      </c>
      <c r="I2502" s="448" t="s">
        <v>107</v>
      </c>
      <c r="J2502" s="448" t="s">
        <v>48</v>
      </c>
      <c r="K2502" s="451" t="s">
        <v>5241</v>
      </c>
      <c r="L2502" s="448" t="s">
        <v>143</v>
      </c>
      <c r="M2502" s="448" t="s">
        <v>3324</v>
      </c>
    </row>
    <row r="2503" spans="1:13" ht="84">
      <c r="A2503" s="448">
        <v>2502</v>
      </c>
      <c r="B2503" s="448" t="s">
        <v>5928</v>
      </c>
      <c r="C2503" s="448" t="s">
        <v>1724</v>
      </c>
      <c r="D2503" s="448" t="s">
        <v>5495</v>
      </c>
      <c r="E2503" s="448">
        <v>8</v>
      </c>
      <c r="F2503" s="448" t="s">
        <v>5856</v>
      </c>
      <c r="G2503" s="448" t="s">
        <v>3578</v>
      </c>
      <c r="H2503" s="449">
        <v>28.32</v>
      </c>
      <c r="I2503" s="448" t="s">
        <v>107</v>
      </c>
      <c r="J2503" s="448" t="s">
        <v>48</v>
      </c>
      <c r="K2503" s="451" t="s">
        <v>5241</v>
      </c>
      <c r="L2503" s="448" t="s">
        <v>143</v>
      </c>
      <c r="M2503" s="448" t="s">
        <v>3324</v>
      </c>
    </row>
    <row r="2504" spans="1:13" ht="84">
      <c r="A2504" s="448">
        <v>2503</v>
      </c>
      <c r="B2504" s="448" t="s">
        <v>5929</v>
      </c>
      <c r="C2504" s="448" t="s">
        <v>1724</v>
      </c>
      <c r="D2504" s="448" t="s">
        <v>5495</v>
      </c>
      <c r="E2504" s="448">
        <v>60</v>
      </c>
      <c r="F2504" s="448" t="s">
        <v>860</v>
      </c>
      <c r="G2504" s="448" t="s">
        <v>3578</v>
      </c>
      <c r="H2504" s="449">
        <v>212.4</v>
      </c>
      <c r="I2504" s="448" t="s">
        <v>107</v>
      </c>
      <c r="J2504" s="448" t="s">
        <v>48</v>
      </c>
      <c r="K2504" s="451" t="s">
        <v>5241</v>
      </c>
      <c r="L2504" s="448" t="s">
        <v>143</v>
      </c>
      <c r="M2504" s="448" t="s">
        <v>3324</v>
      </c>
    </row>
    <row r="2505" spans="1:13" ht="84">
      <c r="A2505" s="448">
        <v>2504</v>
      </c>
      <c r="B2505" s="448" t="s">
        <v>5930</v>
      </c>
      <c r="C2505" s="448" t="s">
        <v>1724</v>
      </c>
      <c r="D2505" s="448" t="s">
        <v>5495</v>
      </c>
      <c r="E2505" s="448">
        <v>38</v>
      </c>
      <c r="F2505" s="448" t="s">
        <v>5856</v>
      </c>
      <c r="G2505" s="448" t="s">
        <v>3578</v>
      </c>
      <c r="H2505" s="449">
        <v>134.52000000000001</v>
      </c>
      <c r="I2505" s="448" t="s">
        <v>107</v>
      </c>
      <c r="J2505" s="448" t="s">
        <v>48</v>
      </c>
      <c r="K2505" s="451" t="s">
        <v>5241</v>
      </c>
      <c r="L2505" s="448" t="s">
        <v>143</v>
      </c>
      <c r="M2505" s="448" t="s">
        <v>3324</v>
      </c>
    </row>
    <row r="2506" spans="1:13" ht="84">
      <c r="A2506" s="448">
        <v>2505</v>
      </c>
      <c r="B2506" s="448" t="s">
        <v>5931</v>
      </c>
      <c r="C2506" s="448" t="s">
        <v>1724</v>
      </c>
      <c r="D2506" s="448" t="s">
        <v>5495</v>
      </c>
      <c r="E2506" s="448">
        <v>75</v>
      </c>
      <c r="F2506" s="448" t="s">
        <v>860</v>
      </c>
      <c r="G2506" s="448" t="s">
        <v>3578</v>
      </c>
      <c r="H2506" s="449">
        <v>1503.75</v>
      </c>
      <c r="I2506" s="448" t="s">
        <v>107</v>
      </c>
      <c r="J2506" s="448" t="s">
        <v>48</v>
      </c>
      <c r="K2506" s="451" t="s">
        <v>5241</v>
      </c>
      <c r="L2506" s="448" t="s">
        <v>143</v>
      </c>
      <c r="M2506" s="448" t="s">
        <v>3324</v>
      </c>
    </row>
    <row r="2507" spans="1:13" ht="84">
      <c r="A2507" s="448">
        <v>2506</v>
      </c>
      <c r="B2507" s="448" t="s">
        <v>5932</v>
      </c>
      <c r="C2507" s="448" t="s">
        <v>1724</v>
      </c>
      <c r="D2507" s="448" t="s">
        <v>5495</v>
      </c>
      <c r="E2507" s="448">
        <v>3750</v>
      </c>
      <c r="F2507" s="448" t="s">
        <v>860</v>
      </c>
      <c r="G2507" s="448" t="s">
        <v>3578</v>
      </c>
      <c r="H2507" s="449">
        <v>3150</v>
      </c>
      <c r="I2507" s="448" t="s">
        <v>107</v>
      </c>
      <c r="J2507" s="448" t="s">
        <v>48</v>
      </c>
      <c r="K2507" s="451" t="s">
        <v>5241</v>
      </c>
      <c r="L2507" s="448" t="s">
        <v>143</v>
      </c>
      <c r="M2507" s="448" t="s">
        <v>3324</v>
      </c>
    </row>
    <row r="2508" spans="1:13" ht="84">
      <c r="A2508" s="448">
        <v>2507</v>
      </c>
      <c r="B2508" s="448" t="s">
        <v>5933</v>
      </c>
      <c r="C2508" s="448" t="s">
        <v>1724</v>
      </c>
      <c r="D2508" s="448" t="s">
        <v>5495</v>
      </c>
      <c r="E2508" s="448">
        <v>4</v>
      </c>
      <c r="F2508" s="448" t="s">
        <v>1728</v>
      </c>
      <c r="G2508" s="448" t="s">
        <v>3578</v>
      </c>
      <c r="H2508" s="449">
        <v>320.72000000000003</v>
      </c>
      <c r="I2508" s="448" t="s">
        <v>107</v>
      </c>
      <c r="J2508" s="448" t="s">
        <v>48</v>
      </c>
      <c r="K2508" s="451" t="s">
        <v>5241</v>
      </c>
      <c r="L2508" s="448" t="s">
        <v>143</v>
      </c>
      <c r="M2508" s="448" t="s">
        <v>3324</v>
      </c>
    </row>
    <row r="2509" spans="1:13" ht="84">
      <c r="A2509" s="448">
        <v>2508</v>
      </c>
      <c r="B2509" s="448" t="s">
        <v>5934</v>
      </c>
      <c r="C2509" s="448" t="s">
        <v>1724</v>
      </c>
      <c r="D2509" s="448" t="s">
        <v>5495</v>
      </c>
      <c r="E2509" s="448">
        <v>60</v>
      </c>
      <c r="F2509" s="448" t="s">
        <v>5856</v>
      </c>
      <c r="G2509" s="448" t="s">
        <v>3578</v>
      </c>
      <c r="H2509" s="449">
        <v>212.4</v>
      </c>
      <c r="I2509" s="448" t="s">
        <v>107</v>
      </c>
      <c r="J2509" s="448" t="s">
        <v>48</v>
      </c>
      <c r="K2509" s="451" t="s">
        <v>5241</v>
      </c>
      <c r="L2509" s="448" t="s">
        <v>143</v>
      </c>
      <c r="M2509" s="448" t="s">
        <v>3324</v>
      </c>
    </row>
    <row r="2510" spans="1:13" ht="84">
      <c r="A2510" s="448">
        <v>2509</v>
      </c>
      <c r="B2510" s="448" t="s">
        <v>5935</v>
      </c>
      <c r="C2510" s="448" t="s">
        <v>1724</v>
      </c>
      <c r="D2510" s="448" t="s">
        <v>5495</v>
      </c>
      <c r="E2510" s="448">
        <v>75</v>
      </c>
      <c r="F2510" s="448" t="s">
        <v>5856</v>
      </c>
      <c r="G2510" s="448" t="s">
        <v>3578</v>
      </c>
      <c r="H2510" s="449">
        <v>265.5</v>
      </c>
      <c r="I2510" s="448" t="s">
        <v>107</v>
      </c>
      <c r="J2510" s="448" t="s">
        <v>48</v>
      </c>
      <c r="K2510" s="451" t="s">
        <v>5241</v>
      </c>
      <c r="L2510" s="448" t="s">
        <v>143</v>
      </c>
      <c r="M2510" s="448" t="s">
        <v>3324</v>
      </c>
    </row>
    <row r="2511" spans="1:13" ht="84">
      <c r="A2511" s="448">
        <v>2510</v>
      </c>
      <c r="B2511" s="448" t="s">
        <v>5936</v>
      </c>
      <c r="C2511" s="448" t="s">
        <v>1724</v>
      </c>
      <c r="D2511" s="448" t="s">
        <v>5495</v>
      </c>
      <c r="E2511" s="448">
        <v>75</v>
      </c>
      <c r="F2511" s="448" t="s">
        <v>860</v>
      </c>
      <c r="G2511" s="448" t="s">
        <v>3578</v>
      </c>
      <c r="H2511" s="449">
        <v>265.5</v>
      </c>
      <c r="I2511" s="448" t="s">
        <v>107</v>
      </c>
      <c r="J2511" s="448" t="s">
        <v>48</v>
      </c>
      <c r="K2511" s="451" t="s">
        <v>5241</v>
      </c>
      <c r="L2511" s="448" t="s">
        <v>143</v>
      </c>
      <c r="M2511" s="448" t="s">
        <v>3324</v>
      </c>
    </row>
    <row r="2512" spans="1:13" ht="84">
      <c r="A2512" s="448">
        <v>2511</v>
      </c>
      <c r="B2512" s="448" t="s">
        <v>5494</v>
      </c>
      <c r="C2512" s="448" t="s">
        <v>1724</v>
      </c>
      <c r="D2512" s="448" t="s">
        <v>5495</v>
      </c>
      <c r="E2512" s="448">
        <v>37</v>
      </c>
      <c r="F2512" s="448" t="s">
        <v>1245</v>
      </c>
      <c r="G2512" s="448" t="s">
        <v>3578</v>
      </c>
      <c r="H2512" s="449">
        <v>148.74</v>
      </c>
      <c r="I2512" s="448" t="s">
        <v>107</v>
      </c>
      <c r="J2512" s="448" t="s">
        <v>48</v>
      </c>
      <c r="K2512" s="451" t="s">
        <v>5241</v>
      </c>
      <c r="L2512" s="448" t="s">
        <v>143</v>
      </c>
      <c r="M2512" s="448" t="s">
        <v>3324</v>
      </c>
    </row>
    <row r="2513" spans="1:13" ht="84">
      <c r="A2513" s="448">
        <v>2512</v>
      </c>
      <c r="B2513" s="448" t="s">
        <v>5496</v>
      </c>
      <c r="C2513" s="448" t="s">
        <v>1724</v>
      </c>
      <c r="D2513" s="448" t="s">
        <v>5495</v>
      </c>
      <c r="E2513" s="448">
        <v>500</v>
      </c>
      <c r="F2513" s="448" t="s">
        <v>571</v>
      </c>
      <c r="G2513" s="448" t="s">
        <v>3578</v>
      </c>
      <c r="H2513" s="449">
        <v>5620</v>
      </c>
      <c r="I2513" s="448" t="s">
        <v>107</v>
      </c>
      <c r="J2513" s="448" t="s">
        <v>48</v>
      </c>
      <c r="K2513" s="451" t="s">
        <v>5241</v>
      </c>
      <c r="L2513" s="448" t="s">
        <v>143</v>
      </c>
      <c r="M2513" s="448" t="s">
        <v>3324</v>
      </c>
    </row>
    <row r="2514" spans="1:13" ht="84">
      <c r="A2514" s="448">
        <v>2513</v>
      </c>
      <c r="B2514" s="448" t="s">
        <v>5937</v>
      </c>
      <c r="C2514" s="448" t="s">
        <v>1724</v>
      </c>
      <c r="D2514" s="448" t="s">
        <v>5495</v>
      </c>
      <c r="E2514" s="448">
        <v>1000</v>
      </c>
      <c r="F2514" s="448" t="s">
        <v>1728</v>
      </c>
      <c r="G2514" s="448" t="s">
        <v>3578</v>
      </c>
      <c r="H2514" s="449">
        <v>15530</v>
      </c>
      <c r="I2514" s="448" t="s">
        <v>107</v>
      </c>
      <c r="J2514" s="448" t="s">
        <v>48</v>
      </c>
      <c r="K2514" s="451" t="s">
        <v>5241</v>
      </c>
      <c r="L2514" s="448" t="s">
        <v>143</v>
      </c>
      <c r="M2514" s="448" t="s">
        <v>3324</v>
      </c>
    </row>
    <row r="2515" spans="1:13" ht="84">
      <c r="A2515" s="448">
        <v>2514</v>
      </c>
      <c r="B2515" s="448" t="s">
        <v>5498</v>
      </c>
      <c r="C2515" s="448" t="s">
        <v>1724</v>
      </c>
      <c r="D2515" s="448" t="s">
        <v>5495</v>
      </c>
      <c r="E2515" s="448">
        <v>125</v>
      </c>
      <c r="F2515" s="448" t="s">
        <v>1728</v>
      </c>
      <c r="G2515" s="448" t="s">
        <v>3578</v>
      </c>
      <c r="H2515" s="449">
        <v>1941.25</v>
      </c>
      <c r="I2515" s="448" t="s">
        <v>107</v>
      </c>
      <c r="J2515" s="448" t="s">
        <v>48</v>
      </c>
      <c r="K2515" s="451" t="s">
        <v>5241</v>
      </c>
      <c r="L2515" s="448" t="s">
        <v>143</v>
      </c>
      <c r="M2515" s="448" t="s">
        <v>3324</v>
      </c>
    </row>
    <row r="2516" spans="1:13" ht="84">
      <c r="A2516" s="448">
        <v>2515</v>
      </c>
      <c r="B2516" s="448" t="s">
        <v>5499</v>
      </c>
      <c r="C2516" s="448" t="s">
        <v>1724</v>
      </c>
      <c r="D2516" s="448" t="s">
        <v>5495</v>
      </c>
      <c r="E2516" s="448">
        <v>1000</v>
      </c>
      <c r="F2516" s="448" t="s">
        <v>1728</v>
      </c>
      <c r="G2516" s="448" t="s">
        <v>3578</v>
      </c>
      <c r="H2516" s="449">
        <v>15530</v>
      </c>
      <c r="I2516" s="448" t="s">
        <v>107</v>
      </c>
      <c r="J2516" s="448" t="s">
        <v>48</v>
      </c>
      <c r="K2516" s="451" t="s">
        <v>5241</v>
      </c>
      <c r="L2516" s="448" t="s">
        <v>143</v>
      </c>
      <c r="M2516" s="448" t="s">
        <v>3324</v>
      </c>
    </row>
    <row r="2517" spans="1:13" ht="84">
      <c r="A2517" s="448">
        <v>2516</v>
      </c>
      <c r="B2517" s="448" t="s">
        <v>5500</v>
      </c>
      <c r="C2517" s="448" t="s">
        <v>1724</v>
      </c>
      <c r="D2517" s="448" t="s">
        <v>5495</v>
      </c>
      <c r="E2517" s="448">
        <v>1250</v>
      </c>
      <c r="F2517" s="448" t="s">
        <v>1728</v>
      </c>
      <c r="G2517" s="448" t="s">
        <v>3578</v>
      </c>
      <c r="H2517" s="449">
        <v>19325</v>
      </c>
      <c r="I2517" s="448" t="s">
        <v>107</v>
      </c>
      <c r="J2517" s="448" t="s">
        <v>48</v>
      </c>
      <c r="K2517" s="451" t="s">
        <v>5241</v>
      </c>
      <c r="L2517" s="448" t="s">
        <v>143</v>
      </c>
      <c r="M2517" s="448" t="s">
        <v>3324</v>
      </c>
    </row>
    <row r="2518" spans="1:13" ht="84">
      <c r="A2518" s="448">
        <v>2517</v>
      </c>
      <c r="B2518" s="448" t="s">
        <v>5938</v>
      </c>
      <c r="C2518" s="448" t="s">
        <v>1724</v>
      </c>
      <c r="D2518" s="448" t="s">
        <v>5495</v>
      </c>
      <c r="E2518" s="448">
        <v>50</v>
      </c>
      <c r="F2518" s="448" t="s">
        <v>1728</v>
      </c>
      <c r="G2518" s="448" t="s">
        <v>3578</v>
      </c>
      <c r="H2518" s="449">
        <v>661</v>
      </c>
      <c r="I2518" s="448" t="s">
        <v>107</v>
      </c>
      <c r="J2518" s="448" t="s">
        <v>48</v>
      </c>
      <c r="K2518" s="451" t="s">
        <v>5241</v>
      </c>
      <c r="L2518" s="448" t="s">
        <v>143</v>
      </c>
      <c r="M2518" s="448" t="s">
        <v>3324</v>
      </c>
    </row>
    <row r="2519" spans="1:13" ht="84">
      <c r="A2519" s="448">
        <v>2518</v>
      </c>
      <c r="B2519" s="448" t="s">
        <v>5939</v>
      </c>
      <c r="C2519" s="448" t="s">
        <v>1724</v>
      </c>
      <c r="D2519" s="448" t="s">
        <v>5495</v>
      </c>
      <c r="E2519" s="448">
        <v>125</v>
      </c>
      <c r="F2519" s="448" t="s">
        <v>1728</v>
      </c>
      <c r="G2519" s="448" t="s">
        <v>3578</v>
      </c>
      <c r="H2519" s="449">
        <v>266.25</v>
      </c>
      <c r="I2519" s="448" t="s">
        <v>107</v>
      </c>
      <c r="J2519" s="448" t="s">
        <v>48</v>
      </c>
      <c r="K2519" s="451" t="s">
        <v>5241</v>
      </c>
      <c r="L2519" s="448" t="s">
        <v>143</v>
      </c>
      <c r="M2519" s="448" t="s">
        <v>3324</v>
      </c>
    </row>
    <row r="2520" spans="1:13" ht="84">
      <c r="A2520" s="448">
        <v>2519</v>
      </c>
      <c r="B2520" s="448" t="s">
        <v>5940</v>
      </c>
      <c r="C2520" s="448" t="s">
        <v>1724</v>
      </c>
      <c r="D2520" s="448" t="s">
        <v>5495</v>
      </c>
      <c r="E2520" s="448">
        <v>1250</v>
      </c>
      <c r="F2520" s="448" t="s">
        <v>860</v>
      </c>
      <c r="G2520" s="448" t="s">
        <v>3578</v>
      </c>
      <c r="H2520" s="449">
        <v>4587.5</v>
      </c>
      <c r="I2520" s="448" t="s">
        <v>107</v>
      </c>
      <c r="J2520" s="448" t="s">
        <v>48</v>
      </c>
      <c r="K2520" s="451" t="s">
        <v>5241</v>
      </c>
      <c r="L2520" s="448" t="s">
        <v>143</v>
      </c>
      <c r="M2520" s="448" t="s">
        <v>3324</v>
      </c>
    </row>
    <row r="2521" spans="1:13" ht="84">
      <c r="A2521" s="448">
        <v>2520</v>
      </c>
      <c r="B2521" s="448" t="s">
        <v>5504</v>
      </c>
      <c r="C2521" s="448" t="s">
        <v>1724</v>
      </c>
      <c r="D2521" s="448" t="s">
        <v>5495</v>
      </c>
      <c r="E2521" s="448">
        <v>12</v>
      </c>
      <c r="F2521" s="448" t="s">
        <v>574</v>
      </c>
      <c r="G2521" s="448" t="s">
        <v>3578</v>
      </c>
      <c r="H2521" s="449">
        <v>70.56</v>
      </c>
      <c r="I2521" s="448" t="s">
        <v>107</v>
      </c>
      <c r="J2521" s="448" t="s">
        <v>48</v>
      </c>
      <c r="K2521" s="451" t="s">
        <v>5241</v>
      </c>
      <c r="L2521" s="448" t="s">
        <v>143</v>
      </c>
      <c r="M2521" s="448" t="s">
        <v>3324</v>
      </c>
    </row>
    <row r="2522" spans="1:13" ht="84">
      <c r="A2522" s="448">
        <v>2521</v>
      </c>
      <c r="B2522" s="448" t="s">
        <v>5505</v>
      </c>
      <c r="C2522" s="448" t="s">
        <v>1724</v>
      </c>
      <c r="D2522" s="448" t="s">
        <v>5495</v>
      </c>
      <c r="E2522" s="448">
        <v>25</v>
      </c>
      <c r="F2522" s="448" t="s">
        <v>860</v>
      </c>
      <c r="G2522" s="448" t="s">
        <v>3578</v>
      </c>
      <c r="H2522" s="449">
        <v>293.75</v>
      </c>
      <c r="I2522" s="448" t="s">
        <v>107</v>
      </c>
      <c r="J2522" s="448" t="s">
        <v>48</v>
      </c>
      <c r="K2522" s="451" t="s">
        <v>5241</v>
      </c>
      <c r="L2522" s="448" t="s">
        <v>143</v>
      </c>
      <c r="M2522" s="448" t="s">
        <v>3324</v>
      </c>
    </row>
    <row r="2523" spans="1:13" ht="84">
      <c r="A2523" s="448">
        <v>2522</v>
      </c>
      <c r="B2523" s="448" t="s">
        <v>5506</v>
      </c>
      <c r="C2523" s="448" t="s">
        <v>1724</v>
      </c>
      <c r="D2523" s="448" t="s">
        <v>5495</v>
      </c>
      <c r="E2523" s="448">
        <v>1</v>
      </c>
      <c r="F2523" s="448" t="s">
        <v>860</v>
      </c>
      <c r="G2523" s="448" t="s">
        <v>3578</v>
      </c>
      <c r="H2523" s="449">
        <v>16.16</v>
      </c>
      <c r="I2523" s="448" t="s">
        <v>107</v>
      </c>
      <c r="J2523" s="448" t="s">
        <v>48</v>
      </c>
      <c r="K2523" s="451" t="s">
        <v>5241</v>
      </c>
      <c r="L2523" s="448" t="s">
        <v>143</v>
      </c>
      <c r="M2523" s="448" t="s">
        <v>3324</v>
      </c>
    </row>
    <row r="2524" spans="1:13" ht="84">
      <c r="A2524" s="448">
        <v>2523</v>
      </c>
      <c r="B2524" s="448" t="s">
        <v>5941</v>
      </c>
      <c r="C2524" s="448" t="s">
        <v>1724</v>
      </c>
      <c r="D2524" s="448" t="s">
        <v>5495</v>
      </c>
      <c r="E2524" s="448">
        <v>75</v>
      </c>
      <c r="F2524" s="448" t="s">
        <v>1728</v>
      </c>
      <c r="G2524" s="448" t="s">
        <v>3578</v>
      </c>
      <c r="H2524" s="449">
        <v>2677.5</v>
      </c>
      <c r="I2524" s="448" t="s">
        <v>107</v>
      </c>
      <c r="J2524" s="448" t="s">
        <v>48</v>
      </c>
      <c r="K2524" s="451" t="s">
        <v>5241</v>
      </c>
      <c r="L2524" s="448" t="s">
        <v>143</v>
      </c>
      <c r="M2524" s="448" t="s">
        <v>3324</v>
      </c>
    </row>
    <row r="2525" spans="1:13" ht="84">
      <c r="A2525" s="448">
        <v>2524</v>
      </c>
      <c r="B2525" s="448" t="s">
        <v>5942</v>
      </c>
      <c r="C2525" s="448" t="s">
        <v>1724</v>
      </c>
      <c r="D2525" s="448" t="s">
        <v>5495</v>
      </c>
      <c r="E2525" s="448">
        <v>5</v>
      </c>
      <c r="F2525" s="448" t="s">
        <v>1728</v>
      </c>
      <c r="G2525" s="448" t="s">
        <v>3578</v>
      </c>
      <c r="H2525" s="449">
        <v>178.5</v>
      </c>
      <c r="I2525" s="448" t="s">
        <v>107</v>
      </c>
      <c r="J2525" s="448" t="s">
        <v>48</v>
      </c>
      <c r="K2525" s="451" t="s">
        <v>5241</v>
      </c>
      <c r="L2525" s="448" t="s">
        <v>143</v>
      </c>
      <c r="M2525" s="448" t="s">
        <v>3324</v>
      </c>
    </row>
    <row r="2526" spans="1:13" ht="84">
      <c r="A2526" s="448">
        <v>2525</v>
      </c>
      <c r="B2526" s="448" t="s">
        <v>5509</v>
      </c>
      <c r="C2526" s="448" t="s">
        <v>1724</v>
      </c>
      <c r="D2526" s="448" t="s">
        <v>5495</v>
      </c>
      <c r="E2526" s="448">
        <v>2500</v>
      </c>
      <c r="F2526" s="448" t="s">
        <v>860</v>
      </c>
      <c r="G2526" s="448" t="s">
        <v>3578</v>
      </c>
      <c r="H2526" s="449">
        <v>375</v>
      </c>
      <c r="I2526" s="448" t="s">
        <v>107</v>
      </c>
      <c r="J2526" s="448" t="s">
        <v>48</v>
      </c>
      <c r="K2526" s="451" t="s">
        <v>5241</v>
      </c>
      <c r="L2526" s="448" t="s">
        <v>143</v>
      </c>
      <c r="M2526" s="448" t="s">
        <v>3324</v>
      </c>
    </row>
    <row r="2527" spans="1:13" ht="84">
      <c r="A2527" s="448">
        <v>2526</v>
      </c>
      <c r="B2527" s="448" t="s">
        <v>5510</v>
      </c>
      <c r="C2527" s="448" t="s">
        <v>1724</v>
      </c>
      <c r="D2527" s="448" t="s">
        <v>5495</v>
      </c>
      <c r="E2527" s="448">
        <v>7</v>
      </c>
      <c r="F2527" s="448" t="s">
        <v>860</v>
      </c>
      <c r="G2527" s="448" t="s">
        <v>3578</v>
      </c>
      <c r="H2527" s="449">
        <v>197.89</v>
      </c>
      <c r="I2527" s="448" t="s">
        <v>107</v>
      </c>
      <c r="J2527" s="448" t="s">
        <v>48</v>
      </c>
      <c r="K2527" s="451" t="s">
        <v>5241</v>
      </c>
      <c r="L2527" s="448" t="s">
        <v>143</v>
      </c>
      <c r="M2527" s="448" t="s">
        <v>3324</v>
      </c>
    </row>
    <row r="2528" spans="1:13" ht="84">
      <c r="A2528" s="448">
        <v>2527</v>
      </c>
      <c r="B2528" s="448" t="s">
        <v>5511</v>
      </c>
      <c r="C2528" s="448" t="s">
        <v>1724</v>
      </c>
      <c r="D2528" s="448" t="s">
        <v>5495</v>
      </c>
      <c r="E2528" s="448">
        <v>7</v>
      </c>
      <c r="F2528" s="448" t="s">
        <v>860</v>
      </c>
      <c r="G2528" s="448" t="s">
        <v>3578</v>
      </c>
      <c r="H2528" s="449">
        <v>197.89</v>
      </c>
      <c r="I2528" s="448" t="s">
        <v>107</v>
      </c>
      <c r="J2528" s="448" t="s">
        <v>48</v>
      </c>
      <c r="K2528" s="451" t="s">
        <v>5241</v>
      </c>
      <c r="L2528" s="448" t="s">
        <v>143</v>
      </c>
      <c r="M2528" s="448" t="s">
        <v>3324</v>
      </c>
    </row>
    <row r="2529" spans="1:13" ht="84">
      <c r="A2529" s="448">
        <v>2528</v>
      </c>
      <c r="B2529" s="448" t="s">
        <v>5512</v>
      </c>
      <c r="C2529" s="448" t="s">
        <v>1724</v>
      </c>
      <c r="D2529" s="448" t="s">
        <v>5495</v>
      </c>
      <c r="E2529" s="448">
        <v>3</v>
      </c>
      <c r="F2529" s="448" t="s">
        <v>860</v>
      </c>
      <c r="G2529" s="448" t="s">
        <v>3578</v>
      </c>
      <c r="H2529" s="449">
        <v>148.74</v>
      </c>
      <c r="I2529" s="448" t="s">
        <v>107</v>
      </c>
      <c r="J2529" s="448" t="s">
        <v>48</v>
      </c>
      <c r="K2529" s="451" t="s">
        <v>5241</v>
      </c>
      <c r="L2529" s="448" t="s">
        <v>143</v>
      </c>
      <c r="M2529" s="448" t="s">
        <v>3324</v>
      </c>
    </row>
    <row r="2530" spans="1:13" ht="84">
      <c r="A2530" s="448">
        <v>2529</v>
      </c>
      <c r="B2530" s="448" t="s">
        <v>5513</v>
      </c>
      <c r="C2530" s="448" t="s">
        <v>1724</v>
      </c>
      <c r="D2530" s="448" t="s">
        <v>5495</v>
      </c>
      <c r="E2530" s="448">
        <v>125</v>
      </c>
      <c r="F2530" s="448" t="s">
        <v>1728</v>
      </c>
      <c r="G2530" s="448" t="s">
        <v>3578</v>
      </c>
      <c r="H2530" s="449">
        <v>19983.75</v>
      </c>
      <c r="I2530" s="448" t="s">
        <v>107</v>
      </c>
      <c r="J2530" s="448" t="s">
        <v>48</v>
      </c>
      <c r="K2530" s="451" t="s">
        <v>5241</v>
      </c>
      <c r="L2530" s="448" t="s">
        <v>143</v>
      </c>
      <c r="M2530" s="448" t="s">
        <v>3324</v>
      </c>
    </row>
    <row r="2531" spans="1:13" ht="84">
      <c r="A2531" s="448">
        <v>2530</v>
      </c>
      <c r="B2531" s="448" t="s">
        <v>5514</v>
      </c>
      <c r="C2531" s="448" t="s">
        <v>1724</v>
      </c>
      <c r="D2531" s="448" t="s">
        <v>5495</v>
      </c>
      <c r="E2531" s="448">
        <v>12</v>
      </c>
      <c r="F2531" s="448" t="s">
        <v>1728</v>
      </c>
      <c r="G2531" s="448" t="s">
        <v>3578</v>
      </c>
      <c r="H2531" s="449">
        <v>2834.64</v>
      </c>
      <c r="I2531" s="448" t="s">
        <v>107</v>
      </c>
      <c r="J2531" s="448" t="s">
        <v>48</v>
      </c>
      <c r="K2531" s="451" t="s">
        <v>5241</v>
      </c>
      <c r="L2531" s="448" t="s">
        <v>143</v>
      </c>
      <c r="M2531" s="448" t="s">
        <v>3324</v>
      </c>
    </row>
    <row r="2532" spans="1:13" ht="84">
      <c r="A2532" s="448">
        <v>2531</v>
      </c>
      <c r="B2532" s="448" t="s">
        <v>5515</v>
      </c>
      <c r="C2532" s="448" t="s">
        <v>1724</v>
      </c>
      <c r="D2532" s="448" t="s">
        <v>5495</v>
      </c>
      <c r="E2532" s="448">
        <v>100</v>
      </c>
      <c r="F2532" s="448" t="s">
        <v>1728</v>
      </c>
      <c r="G2532" s="448" t="s">
        <v>3578</v>
      </c>
      <c r="H2532" s="449">
        <v>6854</v>
      </c>
      <c r="I2532" s="448" t="s">
        <v>107</v>
      </c>
      <c r="J2532" s="448" t="s">
        <v>48</v>
      </c>
      <c r="K2532" s="451" t="s">
        <v>5241</v>
      </c>
      <c r="L2532" s="448" t="s">
        <v>143</v>
      </c>
      <c r="M2532" s="448" t="s">
        <v>3324</v>
      </c>
    </row>
    <row r="2533" spans="1:13" ht="84">
      <c r="A2533" s="448">
        <v>2532</v>
      </c>
      <c r="B2533" s="448" t="s">
        <v>5516</v>
      </c>
      <c r="C2533" s="448" t="s">
        <v>1724</v>
      </c>
      <c r="D2533" s="448" t="s">
        <v>5495</v>
      </c>
      <c r="E2533" s="448">
        <v>20</v>
      </c>
      <c r="F2533" s="448" t="s">
        <v>1728</v>
      </c>
      <c r="G2533" s="448" t="s">
        <v>3578</v>
      </c>
      <c r="H2533" s="449">
        <v>2977.2</v>
      </c>
      <c r="I2533" s="448" t="s">
        <v>107</v>
      </c>
      <c r="J2533" s="448" t="s">
        <v>48</v>
      </c>
      <c r="K2533" s="451" t="s">
        <v>5241</v>
      </c>
      <c r="L2533" s="448" t="s">
        <v>143</v>
      </c>
      <c r="M2533" s="448" t="s">
        <v>3324</v>
      </c>
    </row>
    <row r="2534" spans="1:13" ht="84">
      <c r="A2534" s="448">
        <v>2533</v>
      </c>
      <c r="B2534" s="448" t="s">
        <v>5517</v>
      </c>
      <c r="C2534" s="448" t="s">
        <v>1724</v>
      </c>
      <c r="D2534" s="448" t="s">
        <v>5495</v>
      </c>
      <c r="E2534" s="448">
        <v>75</v>
      </c>
      <c r="F2534" s="448" t="s">
        <v>1728</v>
      </c>
      <c r="G2534" s="448" t="s">
        <v>3578</v>
      </c>
      <c r="H2534" s="449">
        <v>16118.25</v>
      </c>
      <c r="I2534" s="448" t="s">
        <v>107</v>
      </c>
      <c r="J2534" s="448" t="s">
        <v>48</v>
      </c>
      <c r="K2534" s="451" t="s">
        <v>5241</v>
      </c>
      <c r="L2534" s="448" t="s">
        <v>143</v>
      </c>
      <c r="M2534" s="448" t="s">
        <v>3324</v>
      </c>
    </row>
    <row r="2535" spans="1:13" ht="84">
      <c r="A2535" s="448">
        <v>2534</v>
      </c>
      <c r="B2535" s="448" t="s">
        <v>5518</v>
      </c>
      <c r="C2535" s="448" t="s">
        <v>1724</v>
      </c>
      <c r="D2535" s="448" t="s">
        <v>5495</v>
      </c>
      <c r="E2535" s="448">
        <v>50</v>
      </c>
      <c r="F2535" s="448" t="s">
        <v>860</v>
      </c>
      <c r="G2535" s="448" t="s">
        <v>3578</v>
      </c>
      <c r="H2535" s="449">
        <v>11861.5</v>
      </c>
      <c r="I2535" s="448" t="s">
        <v>107</v>
      </c>
      <c r="J2535" s="448" t="s">
        <v>48</v>
      </c>
      <c r="K2535" s="451" t="s">
        <v>5241</v>
      </c>
      <c r="L2535" s="448" t="s">
        <v>143</v>
      </c>
      <c r="M2535" s="448" t="s">
        <v>3324</v>
      </c>
    </row>
    <row r="2536" spans="1:13" ht="84">
      <c r="A2536" s="448">
        <v>2535</v>
      </c>
      <c r="B2536" s="448" t="s">
        <v>5519</v>
      </c>
      <c r="C2536" s="448" t="s">
        <v>1724</v>
      </c>
      <c r="D2536" s="448" t="s">
        <v>5495</v>
      </c>
      <c r="E2536" s="448">
        <v>87</v>
      </c>
      <c r="F2536" s="448" t="s">
        <v>860</v>
      </c>
      <c r="G2536" s="448" t="s">
        <v>3578</v>
      </c>
      <c r="H2536" s="449">
        <v>1509.45</v>
      </c>
      <c r="I2536" s="448" t="s">
        <v>107</v>
      </c>
      <c r="J2536" s="448" t="s">
        <v>48</v>
      </c>
      <c r="K2536" s="451" t="s">
        <v>5241</v>
      </c>
      <c r="L2536" s="448" t="s">
        <v>143</v>
      </c>
      <c r="M2536" s="448" t="s">
        <v>3324</v>
      </c>
    </row>
    <row r="2537" spans="1:13" ht="84">
      <c r="A2537" s="448">
        <v>2536</v>
      </c>
      <c r="B2537" s="448" t="s">
        <v>5520</v>
      </c>
      <c r="C2537" s="448" t="s">
        <v>1724</v>
      </c>
      <c r="D2537" s="448" t="s">
        <v>5495</v>
      </c>
      <c r="E2537" s="448">
        <v>2</v>
      </c>
      <c r="F2537" s="448" t="s">
        <v>860</v>
      </c>
      <c r="G2537" s="448" t="s">
        <v>3578</v>
      </c>
      <c r="H2537" s="449">
        <v>139.72</v>
      </c>
      <c r="I2537" s="448" t="s">
        <v>107</v>
      </c>
      <c r="J2537" s="448" t="s">
        <v>48</v>
      </c>
      <c r="K2537" s="451" t="s">
        <v>5241</v>
      </c>
      <c r="L2537" s="448" t="s">
        <v>143</v>
      </c>
      <c r="M2537" s="448" t="s">
        <v>3324</v>
      </c>
    </row>
    <row r="2538" spans="1:13" ht="84">
      <c r="A2538" s="448">
        <v>2537</v>
      </c>
      <c r="B2538" s="448" t="s">
        <v>5521</v>
      </c>
      <c r="C2538" s="448" t="s">
        <v>1724</v>
      </c>
      <c r="D2538" s="448" t="s">
        <v>5495</v>
      </c>
      <c r="E2538" s="448">
        <v>2</v>
      </c>
      <c r="F2538" s="448" t="s">
        <v>860</v>
      </c>
      <c r="G2538" s="448" t="s">
        <v>3578</v>
      </c>
      <c r="H2538" s="449">
        <v>101.06</v>
      </c>
      <c r="I2538" s="448" t="s">
        <v>107</v>
      </c>
      <c r="J2538" s="448" t="s">
        <v>48</v>
      </c>
      <c r="K2538" s="451" t="s">
        <v>5241</v>
      </c>
      <c r="L2538" s="448" t="s">
        <v>143</v>
      </c>
      <c r="M2538" s="448" t="s">
        <v>3324</v>
      </c>
    </row>
    <row r="2539" spans="1:13" ht="84">
      <c r="A2539" s="448">
        <v>2538</v>
      </c>
      <c r="B2539" s="448" t="s">
        <v>5522</v>
      </c>
      <c r="C2539" s="448" t="s">
        <v>1724</v>
      </c>
      <c r="D2539" s="448" t="s">
        <v>5495</v>
      </c>
      <c r="E2539" s="448">
        <v>50</v>
      </c>
      <c r="F2539" s="448" t="s">
        <v>860</v>
      </c>
      <c r="G2539" s="448" t="s">
        <v>3578</v>
      </c>
      <c r="H2539" s="449">
        <v>250</v>
      </c>
      <c r="I2539" s="448" t="s">
        <v>107</v>
      </c>
      <c r="J2539" s="448" t="s">
        <v>48</v>
      </c>
      <c r="K2539" s="451" t="s">
        <v>5241</v>
      </c>
      <c r="L2539" s="448" t="s">
        <v>143</v>
      </c>
      <c r="M2539" s="448" t="s">
        <v>3324</v>
      </c>
    </row>
    <row r="2540" spans="1:13" ht="84">
      <c r="A2540" s="448">
        <v>2539</v>
      </c>
      <c r="B2540" s="448" t="s">
        <v>5523</v>
      </c>
      <c r="C2540" s="448" t="s">
        <v>1724</v>
      </c>
      <c r="D2540" s="448" t="s">
        <v>5495</v>
      </c>
      <c r="E2540" s="448">
        <v>50</v>
      </c>
      <c r="F2540" s="448" t="s">
        <v>860</v>
      </c>
      <c r="G2540" s="448" t="s">
        <v>3578</v>
      </c>
      <c r="H2540" s="449">
        <v>500</v>
      </c>
      <c r="I2540" s="448" t="s">
        <v>107</v>
      </c>
      <c r="J2540" s="448" t="s">
        <v>48</v>
      </c>
      <c r="K2540" s="451" t="s">
        <v>5241</v>
      </c>
      <c r="L2540" s="448" t="s">
        <v>143</v>
      </c>
      <c r="M2540" s="448" t="s">
        <v>3324</v>
      </c>
    </row>
    <row r="2541" spans="1:13" ht="84">
      <c r="A2541" s="448">
        <v>2540</v>
      </c>
      <c r="B2541" s="448" t="s">
        <v>5524</v>
      </c>
      <c r="C2541" s="448" t="s">
        <v>1724</v>
      </c>
      <c r="D2541" s="448" t="s">
        <v>5495</v>
      </c>
      <c r="E2541" s="448">
        <v>5</v>
      </c>
      <c r="F2541" s="448" t="s">
        <v>574</v>
      </c>
      <c r="G2541" s="448" t="s">
        <v>3578</v>
      </c>
      <c r="H2541" s="449">
        <v>47.4</v>
      </c>
      <c r="I2541" s="448" t="s">
        <v>107</v>
      </c>
      <c r="J2541" s="448" t="s">
        <v>48</v>
      </c>
      <c r="K2541" s="451" t="s">
        <v>5241</v>
      </c>
      <c r="L2541" s="448" t="s">
        <v>143</v>
      </c>
      <c r="M2541" s="448" t="s">
        <v>3324</v>
      </c>
    </row>
    <row r="2542" spans="1:13" ht="84">
      <c r="A2542" s="448">
        <v>2541</v>
      </c>
      <c r="B2542" s="448" t="s">
        <v>5525</v>
      </c>
      <c r="C2542" s="448" t="s">
        <v>1724</v>
      </c>
      <c r="D2542" s="448" t="s">
        <v>5495</v>
      </c>
      <c r="E2542" s="448">
        <v>2</v>
      </c>
      <c r="F2542" s="448" t="s">
        <v>860</v>
      </c>
      <c r="G2542" s="448" t="s">
        <v>3578</v>
      </c>
      <c r="H2542" s="449">
        <v>219.8</v>
      </c>
      <c r="I2542" s="448" t="s">
        <v>107</v>
      </c>
      <c r="J2542" s="448" t="s">
        <v>48</v>
      </c>
      <c r="K2542" s="451" t="s">
        <v>5241</v>
      </c>
      <c r="L2542" s="448" t="s">
        <v>143</v>
      </c>
      <c r="M2542" s="448" t="s">
        <v>3324</v>
      </c>
    </row>
    <row r="2543" spans="1:13" ht="84">
      <c r="A2543" s="448">
        <v>2542</v>
      </c>
      <c r="B2543" s="448" t="s">
        <v>5526</v>
      </c>
      <c r="C2543" s="448" t="s">
        <v>1724</v>
      </c>
      <c r="D2543" s="448" t="s">
        <v>5495</v>
      </c>
      <c r="E2543" s="448">
        <v>125</v>
      </c>
      <c r="F2543" s="448" t="s">
        <v>5527</v>
      </c>
      <c r="G2543" s="448" t="s">
        <v>3578</v>
      </c>
      <c r="H2543" s="449">
        <v>607.5</v>
      </c>
      <c r="I2543" s="448" t="s">
        <v>107</v>
      </c>
      <c r="J2543" s="448" t="s">
        <v>48</v>
      </c>
      <c r="K2543" s="451" t="s">
        <v>5241</v>
      </c>
      <c r="L2543" s="448" t="s">
        <v>143</v>
      </c>
      <c r="M2543" s="448" t="s">
        <v>3324</v>
      </c>
    </row>
    <row r="2544" spans="1:13" ht="84">
      <c r="A2544" s="448">
        <v>2543</v>
      </c>
      <c r="B2544" s="448" t="s">
        <v>5528</v>
      </c>
      <c r="C2544" s="448" t="s">
        <v>1724</v>
      </c>
      <c r="D2544" s="448" t="s">
        <v>5495</v>
      </c>
      <c r="E2544" s="448">
        <v>7</v>
      </c>
      <c r="F2544" s="448" t="s">
        <v>860</v>
      </c>
      <c r="G2544" s="448" t="s">
        <v>3578</v>
      </c>
      <c r="H2544" s="449">
        <v>257.25</v>
      </c>
      <c r="I2544" s="448" t="s">
        <v>107</v>
      </c>
      <c r="J2544" s="448" t="s">
        <v>48</v>
      </c>
      <c r="K2544" s="451" t="s">
        <v>5241</v>
      </c>
      <c r="L2544" s="448" t="s">
        <v>143</v>
      </c>
      <c r="M2544" s="448" t="s">
        <v>3324</v>
      </c>
    </row>
    <row r="2545" spans="1:13" ht="84">
      <c r="A2545" s="448">
        <v>2544</v>
      </c>
      <c r="B2545" s="448" t="s">
        <v>5529</v>
      </c>
      <c r="C2545" s="448" t="s">
        <v>1724</v>
      </c>
      <c r="D2545" s="448" t="s">
        <v>5495</v>
      </c>
      <c r="E2545" s="448">
        <v>50</v>
      </c>
      <c r="F2545" s="448" t="s">
        <v>860</v>
      </c>
      <c r="G2545" s="448" t="s">
        <v>3578</v>
      </c>
      <c r="H2545" s="449">
        <v>301</v>
      </c>
      <c r="I2545" s="448" t="s">
        <v>107</v>
      </c>
      <c r="J2545" s="448" t="s">
        <v>48</v>
      </c>
      <c r="K2545" s="451" t="s">
        <v>5241</v>
      </c>
      <c r="L2545" s="448" t="s">
        <v>143</v>
      </c>
      <c r="M2545" s="448" t="s">
        <v>3324</v>
      </c>
    </row>
    <row r="2546" spans="1:13" ht="84">
      <c r="A2546" s="448">
        <v>2545</v>
      </c>
      <c r="B2546" s="448" t="s">
        <v>5530</v>
      </c>
      <c r="C2546" s="448" t="s">
        <v>1724</v>
      </c>
      <c r="D2546" s="448" t="s">
        <v>5495</v>
      </c>
      <c r="E2546" s="448">
        <v>625</v>
      </c>
      <c r="F2546" s="448" t="s">
        <v>571</v>
      </c>
      <c r="G2546" s="448" t="s">
        <v>3578</v>
      </c>
      <c r="H2546" s="449">
        <v>8925</v>
      </c>
      <c r="I2546" s="448" t="s">
        <v>107</v>
      </c>
      <c r="J2546" s="448" t="s">
        <v>48</v>
      </c>
      <c r="K2546" s="451" t="s">
        <v>5241</v>
      </c>
      <c r="L2546" s="448" t="s">
        <v>143</v>
      </c>
      <c r="M2546" s="448" t="s">
        <v>3324</v>
      </c>
    </row>
    <row r="2547" spans="1:13" ht="84">
      <c r="A2547" s="448">
        <v>2546</v>
      </c>
      <c r="B2547" s="448" t="s">
        <v>5531</v>
      </c>
      <c r="C2547" s="448" t="s">
        <v>1724</v>
      </c>
      <c r="D2547" s="448" t="s">
        <v>5495</v>
      </c>
      <c r="E2547" s="448">
        <v>7</v>
      </c>
      <c r="F2547" s="448" t="s">
        <v>3676</v>
      </c>
      <c r="G2547" s="448" t="s">
        <v>3578</v>
      </c>
      <c r="H2547" s="449">
        <v>249.48</v>
      </c>
      <c r="I2547" s="448" t="s">
        <v>107</v>
      </c>
      <c r="J2547" s="448" t="s">
        <v>48</v>
      </c>
      <c r="K2547" s="451" t="s">
        <v>5241</v>
      </c>
      <c r="L2547" s="448" t="s">
        <v>143</v>
      </c>
      <c r="M2547" s="448" t="s">
        <v>3324</v>
      </c>
    </row>
    <row r="2548" spans="1:13" ht="84">
      <c r="A2548" s="448">
        <v>2547</v>
      </c>
      <c r="B2548" s="448" t="s">
        <v>5532</v>
      </c>
      <c r="C2548" s="448" t="s">
        <v>1724</v>
      </c>
      <c r="D2548" s="448" t="s">
        <v>5495</v>
      </c>
      <c r="E2548" s="448">
        <v>1</v>
      </c>
      <c r="F2548" s="448" t="s">
        <v>574</v>
      </c>
      <c r="G2548" s="448" t="s">
        <v>3578</v>
      </c>
      <c r="H2548" s="449">
        <v>50.53</v>
      </c>
      <c r="I2548" s="448" t="s">
        <v>107</v>
      </c>
      <c r="J2548" s="448" t="s">
        <v>48</v>
      </c>
      <c r="K2548" s="451" t="s">
        <v>5241</v>
      </c>
      <c r="L2548" s="448" t="s">
        <v>143</v>
      </c>
      <c r="M2548" s="448" t="s">
        <v>3324</v>
      </c>
    </row>
    <row r="2549" spans="1:13" ht="84">
      <c r="A2549" s="448">
        <v>2548</v>
      </c>
      <c r="B2549" s="448" t="s">
        <v>5533</v>
      </c>
      <c r="C2549" s="448" t="s">
        <v>1724</v>
      </c>
      <c r="D2549" s="448" t="s">
        <v>5495</v>
      </c>
      <c r="E2549" s="448">
        <v>1</v>
      </c>
      <c r="F2549" s="448" t="s">
        <v>574</v>
      </c>
      <c r="G2549" s="448" t="s">
        <v>3578</v>
      </c>
      <c r="H2549" s="449">
        <v>57.4</v>
      </c>
      <c r="I2549" s="448" t="s">
        <v>107</v>
      </c>
      <c r="J2549" s="448" t="s">
        <v>48</v>
      </c>
      <c r="K2549" s="451" t="s">
        <v>5241</v>
      </c>
      <c r="L2549" s="448" t="s">
        <v>143</v>
      </c>
      <c r="M2549" s="448" t="s">
        <v>3324</v>
      </c>
    </row>
    <row r="2550" spans="1:13" ht="84">
      <c r="A2550" s="448">
        <v>2549</v>
      </c>
      <c r="B2550" s="448" t="s">
        <v>5534</v>
      </c>
      <c r="C2550" s="448" t="s">
        <v>1724</v>
      </c>
      <c r="D2550" s="448" t="s">
        <v>5495</v>
      </c>
      <c r="E2550" s="448">
        <v>50</v>
      </c>
      <c r="F2550" s="448" t="s">
        <v>1728</v>
      </c>
      <c r="G2550" s="448" t="s">
        <v>3578</v>
      </c>
      <c r="H2550" s="449">
        <v>2499</v>
      </c>
      <c r="I2550" s="448" t="s">
        <v>107</v>
      </c>
      <c r="J2550" s="448" t="s">
        <v>48</v>
      </c>
      <c r="K2550" s="451" t="s">
        <v>5241</v>
      </c>
      <c r="L2550" s="448" t="s">
        <v>143</v>
      </c>
      <c r="M2550" s="448" t="s">
        <v>3324</v>
      </c>
    </row>
    <row r="2551" spans="1:13" ht="84">
      <c r="A2551" s="448">
        <v>2550</v>
      </c>
      <c r="B2551" s="448" t="s">
        <v>5535</v>
      </c>
      <c r="C2551" s="448" t="s">
        <v>1724</v>
      </c>
      <c r="D2551" s="448" t="s">
        <v>5495</v>
      </c>
      <c r="E2551" s="448">
        <v>75</v>
      </c>
      <c r="F2551" s="448" t="s">
        <v>1728</v>
      </c>
      <c r="G2551" s="448" t="s">
        <v>3578</v>
      </c>
      <c r="H2551" s="449">
        <v>3105.75</v>
      </c>
      <c r="I2551" s="448" t="s">
        <v>107</v>
      </c>
      <c r="J2551" s="448" t="s">
        <v>48</v>
      </c>
      <c r="K2551" s="451" t="s">
        <v>5241</v>
      </c>
      <c r="L2551" s="448" t="s">
        <v>143</v>
      </c>
      <c r="M2551" s="448" t="s">
        <v>3324</v>
      </c>
    </row>
    <row r="2552" spans="1:13" ht="84">
      <c r="A2552" s="448">
        <v>2551</v>
      </c>
      <c r="B2552" s="448" t="s">
        <v>5536</v>
      </c>
      <c r="C2552" s="448" t="s">
        <v>1724</v>
      </c>
      <c r="D2552" s="448" t="s">
        <v>5495</v>
      </c>
      <c r="E2552" s="448">
        <v>12</v>
      </c>
      <c r="F2552" s="448" t="s">
        <v>1728</v>
      </c>
      <c r="G2552" s="448" t="s">
        <v>3578</v>
      </c>
      <c r="H2552" s="449">
        <v>508.56</v>
      </c>
      <c r="I2552" s="448" t="s">
        <v>107</v>
      </c>
      <c r="J2552" s="448" t="s">
        <v>48</v>
      </c>
      <c r="K2552" s="451" t="s">
        <v>5241</v>
      </c>
      <c r="L2552" s="448" t="s">
        <v>143</v>
      </c>
      <c r="M2552" s="448" t="s">
        <v>3324</v>
      </c>
    </row>
    <row r="2553" spans="1:13" ht="84">
      <c r="A2553" s="448">
        <v>2552</v>
      </c>
      <c r="B2553" s="448" t="s">
        <v>5537</v>
      </c>
      <c r="C2553" s="448" t="s">
        <v>1724</v>
      </c>
      <c r="D2553" s="448" t="s">
        <v>5495</v>
      </c>
      <c r="E2553" s="448">
        <v>1</v>
      </c>
      <c r="F2553" s="448" t="s">
        <v>1728</v>
      </c>
      <c r="G2553" s="448" t="s">
        <v>3578</v>
      </c>
      <c r="H2553" s="449">
        <v>34.020000000000003</v>
      </c>
      <c r="I2553" s="448" t="s">
        <v>107</v>
      </c>
      <c r="J2553" s="448" t="s">
        <v>48</v>
      </c>
      <c r="K2553" s="451" t="s">
        <v>5241</v>
      </c>
      <c r="L2553" s="448" t="s">
        <v>143</v>
      </c>
      <c r="M2553" s="448" t="s">
        <v>3324</v>
      </c>
    </row>
    <row r="2554" spans="1:13" ht="84">
      <c r="A2554" s="448">
        <v>2553</v>
      </c>
      <c r="B2554" s="448" t="s">
        <v>5538</v>
      </c>
      <c r="C2554" s="448" t="s">
        <v>1724</v>
      </c>
      <c r="D2554" s="448" t="s">
        <v>5495</v>
      </c>
      <c r="E2554" s="448">
        <v>3</v>
      </c>
      <c r="F2554" s="448" t="s">
        <v>1728</v>
      </c>
      <c r="G2554" s="448" t="s">
        <v>3578</v>
      </c>
      <c r="H2554" s="449">
        <v>99.12</v>
      </c>
      <c r="I2554" s="448" t="s">
        <v>107</v>
      </c>
      <c r="J2554" s="448" t="s">
        <v>48</v>
      </c>
      <c r="K2554" s="451" t="s">
        <v>5241</v>
      </c>
      <c r="L2554" s="448" t="s">
        <v>143</v>
      </c>
      <c r="M2554" s="448" t="s">
        <v>3324</v>
      </c>
    </row>
    <row r="2555" spans="1:13" ht="84">
      <c r="A2555" s="448">
        <v>2554</v>
      </c>
      <c r="B2555" s="448" t="s">
        <v>5539</v>
      </c>
      <c r="C2555" s="448" t="s">
        <v>1724</v>
      </c>
      <c r="D2555" s="448" t="s">
        <v>5495</v>
      </c>
      <c r="E2555" s="448">
        <v>3</v>
      </c>
      <c r="F2555" s="448" t="s">
        <v>1728</v>
      </c>
      <c r="G2555" s="448" t="s">
        <v>3578</v>
      </c>
      <c r="H2555" s="449">
        <v>96.39</v>
      </c>
      <c r="I2555" s="448" t="s">
        <v>107</v>
      </c>
      <c r="J2555" s="448" t="s">
        <v>48</v>
      </c>
      <c r="K2555" s="451" t="s">
        <v>5241</v>
      </c>
      <c r="L2555" s="448" t="s">
        <v>143</v>
      </c>
      <c r="M2555" s="448" t="s">
        <v>3324</v>
      </c>
    </row>
    <row r="2556" spans="1:13" ht="84">
      <c r="A2556" s="448">
        <v>2555</v>
      </c>
      <c r="B2556" s="448" t="s">
        <v>5540</v>
      </c>
      <c r="C2556" s="448" t="s">
        <v>1724</v>
      </c>
      <c r="D2556" s="448" t="s">
        <v>5495</v>
      </c>
      <c r="E2556" s="448">
        <v>12</v>
      </c>
      <c r="F2556" s="448" t="s">
        <v>860</v>
      </c>
      <c r="G2556" s="448" t="s">
        <v>3578</v>
      </c>
      <c r="H2556" s="449">
        <v>19.2</v>
      </c>
      <c r="I2556" s="448" t="s">
        <v>107</v>
      </c>
      <c r="J2556" s="448" t="s">
        <v>48</v>
      </c>
      <c r="K2556" s="451" t="s">
        <v>5241</v>
      </c>
      <c r="L2556" s="448" t="s">
        <v>143</v>
      </c>
      <c r="M2556" s="448" t="s">
        <v>3324</v>
      </c>
    </row>
    <row r="2557" spans="1:13" ht="84">
      <c r="A2557" s="448">
        <v>2556</v>
      </c>
      <c r="B2557" s="448" t="s">
        <v>5541</v>
      </c>
      <c r="C2557" s="448" t="s">
        <v>1724</v>
      </c>
      <c r="D2557" s="448" t="s">
        <v>5495</v>
      </c>
      <c r="E2557" s="448">
        <v>12</v>
      </c>
      <c r="F2557" s="448" t="s">
        <v>287</v>
      </c>
      <c r="G2557" s="448" t="s">
        <v>3578</v>
      </c>
      <c r="H2557" s="449">
        <v>19.2</v>
      </c>
      <c r="I2557" s="448" t="s">
        <v>107</v>
      </c>
      <c r="J2557" s="448" t="s">
        <v>48</v>
      </c>
      <c r="K2557" s="451" t="s">
        <v>5241</v>
      </c>
      <c r="L2557" s="448" t="s">
        <v>143</v>
      </c>
      <c r="M2557" s="448" t="s">
        <v>3324</v>
      </c>
    </row>
    <row r="2558" spans="1:13" ht="84">
      <c r="A2558" s="448">
        <v>2557</v>
      </c>
      <c r="B2558" s="448" t="s">
        <v>5542</v>
      </c>
      <c r="C2558" s="448" t="s">
        <v>1724</v>
      </c>
      <c r="D2558" s="448" t="s">
        <v>5495</v>
      </c>
      <c r="E2558" s="448">
        <v>12</v>
      </c>
      <c r="F2558" s="448" t="s">
        <v>860</v>
      </c>
      <c r="G2558" s="448" t="s">
        <v>3578</v>
      </c>
      <c r="H2558" s="449">
        <v>19.2</v>
      </c>
      <c r="I2558" s="448" t="s">
        <v>107</v>
      </c>
      <c r="J2558" s="448" t="s">
        <v>48</v>
      </c>
      <c r="K2558" s="451" t="s">
        <v>5241</v>
      </c>
      <c r="L2558" s="448" t="s">
        <v>143</v>
      </c>
      <c r="M2558" s="448" t="s">
        <v>3324</v>
      </c>
    </row>
    <row r="2559" spans="1:13" ht="84">
      <c r="A2559" s="448">
        <v>2558</v>
      </c>
      <c r="B2559" s="448" t="s">
        <v>5543</v>
      </c>
      <c r="C2559" s="448" t="s">
        <v>1724</v>
      </c>
      <c r="D2559" s="448" t="s">
        <v>5495</v>
      </c>
      <c r="E2559" s="448">
        <v>12</v>
      </c>
      <c r="F2559" s="448" t="s">
        <v>860</v>
      </c>
      <c r="G2559" s="448" t="s">
        <v>3578</v>
      </c>
      <c r="H2559" s="449">
        <v>19.2</v>
      </c>
      <c r="I2559" s="448" t="s">
        <v>107</v>
      </c>
      <c r="J2559" s="448" t="s">
        <v>48</v>
      </c>
      <c r="K2559" s="451" t="s">
        <v>5241</v>
      </c>
      <c r="L2559" s="448" t="s">
        <v>143</v>
      </c>
      <c r="M2559" s="448" t="s">
        <v>3324</v>
      </c>
    </row>
    <row r="2560" spans="1:13" ht="84">
      <c r="A2560" s="448">
        <v>2559</v>
      </c>
      <c r="B2560" s="448" t="s">
        <v>5544</v>
      </c>
      <c r="C2560" s="448" t="s">
        <v>1724</v>
      </c>
      <c r="D2560" s="448" t="s">
        <v>5495</v>
      </c>
      <c r="E2560" s="448">
        <v>1</v>
      </c>
      <c r="F2560" s="448" t="s">
        <v>860</v>
      </c>
      <c r="G2560" s="448" t="s">
        <v>3578</v>
      </c>
      <c r="H2560" s="449">
        <v>30.14</v>
      </c>
      <c r="I2560" s="448" t="s">
        <v>107</v>
      </c>
      <c r="J2560" s="448" t="s">
        <v>48</v>
      </c>
      <c r="K2560" s="451" t="s">
        <v>5241</v>
      </c>
      <c r="L2560" s="448" t="s">
        <v>143</v>
      </c>
      <c r="M2560" s="448" t="s">
        <v>3324</v>
      </c>
    </row>
    <row r="2561" spans="1:13" ht="84">
      <c r="A2561" s="448">
        <v>2560</v>
      </c>
      <c r="B2561" s="448" t="s">
        <v>5545</v>
      </c>
      <c r="C2561" s="448" t="s">
        <v>1724</v>
      </c>
      <c r="D2561" s="448" t="s">
        <v>5495</v>
      </c>
      <c r="E2561" s="448">
        <v>3</v>
      </c>
      <c r="F2561" s="448" t="s">
        <v>860</v>
      </c>
      <c r="G2561" s="448" t="s">
        <v>3578</v>
      </c>
      <c r="H2561" s="449">
        <v>90.42</v>
      </c>
      <c r="I2561" s="448" t="s">
        <v>107</v>
      </c>
      <c r="J2561" s="448" t="s">
        <v>48</v>
      </c>
      <c r="K2561" s="451" t="s">
        <v>5241</v>
      </c>
      <c r="L2561" s="448" t="s">
        <v>143</v>
      </c>
      <c r="M2561" s="448" t="s">
        <v>3324</v>
      </c>
    </row>
    <row r="2562" spans="1:13" ht="84">
      <c r="A2562" s="448">
        <v>2561</v>
      </c>
      <c r="B2562" s="448" t="s">
        <v>5546</v>
      </c>
      <c r="C2562" s="448" t="s">
        <v>1724</v>
      </c>
      <c r="D2562" s="448" t="s">
        <v>5495</v>
      </c>
      <c r="E2562" s="448">
        <v>1</v>
      </c>
      <c r="F2562" s="448" t="s">
        <v>574</v>
      </c>
      <c r="G2562" s="448" t="s">
        <v>3578</v>
      </c>
      <c r="H2562" s="449">
        <v>22.83</v>
      </c>
      <c r="I2562" s="448" t="s">
        <v>107</v>
      </c>
      <c r="J2562" s="448" t="s">
        <v>48</v>
      </c>
      <c r="K2562" s="451" t="s">
        <v>5241</v>
      </c>
      <c r="L2562" s="448" t="s">
        <v>143</v>
      </c>
      <c r="M2562" s="448" t="s">
        <v>3324</v>
      </c>
    </row>
    <row r="2563" spans="1:13" ht="84">
      <c r="A2563" s="448">
        <v>2562</v>
      </c>
      <c r="B2563" s="448" t="s">
        <v>5547</v>
      </c>
      <c r="C2563" s="448" t="s">
        <v>1724</v>
      </c>
      <c r="D2563" s="448" t="s">
        <v>5495</v>
      </c>
      <c r="E2563" s="448">
        <v>3</v>
      </c>
      <c r="F2563" s="448" t="s">
        <v>574</v>
      </c>
      <c r="G2563" s="448" t="s">
        <v>3578</v>
      </c>
      <c r="H2563" s="449">
        <v>69.75</v>
      </c>
      <c r="I2563" s="448" t="s">
        <v>107</v>
      </c>
      <c r="J2563" s="448" t="s">
        <v>48</v>
      </c>
      <c r="K2563" s="451" t="s">
        <v>5241</v>
      </c>
      <c r="L2563" s="448" t="s">
        <v>143</v>
      </c>
      <c r="M2563" s="448" t="s">
        <v>3324</v>
      </c>
    </row>
    <row r="2564" spans="1:13" ht="84">
      <c r="A2564" s="448">
        <v>2563</v>
      </c>
      <c r="B2564" s="448" t="s">
        <v>5548</v>
      </c>
      <c r="C2564" s="448" t="s">
        <v>1724</v>
      </c>
      <c r="D2564" s="448" t="s">
        <v>5495</v>
      </c>
      <c r="E2564" s="448">
        <v>1</v>
      </c>
      <c r="F2564" s="448" t="s">
        <v>574</v>
      </c>
      <c r="G2564" s="448" t="s">
        <v>3578</v>
      </c>
      <c r="H2564" s="449">
        <v>129.91</v>
      </c>
      <c r="I2564" s="448" t="s">
        <v>107</v>
      </c>
      <c r="J2564" s="448" t="s">
        <v>48</v>
      </c>
      <c r="K2564" s="451" t="s">
        <v>5241</v>
      </c>
      <c r="L2564" s="448" t="s">
        <v>143</v>
      </c>
      <c r="M2564" s="448" t="s">
        <v>3324</v>
      </c>
    </row>
    <row r="2565" spans="1:13" ht="84">
      <c r="A2565" s="448">
        <v>2564</v>
      </c>
      <c r="B2565" s="448" t="s">
        <v>5549</v>
      </c>
      <c r="C2565" s="448" t="s">
        <v>1724</v>
      </c>
      <c r="D2565" s="448" t="s">
        <v>5495</v>
      </c>
      <c r="E2565" s="448">
        <v>2</v>
      </c>
      <c r="F2565" s="448" t="s">
        <v>574</v>
      </c>
      <c r="G2565" s="448" t="s">
        <v>3578</v>
      </c>
      <c r="H2565" s="449">
        <v>323.62</v>
      </c>
      <c r="I2565" s="448" t="s">
        <v>107</v>
      </c>
      <c r="J2565" s="448" t="s">
        <v>48</v>
      </c>
      <c r="K2565" s="451" t="s">
        <v>5241</v>
      </c>
      <c r="L2565" s="448" t="s">
        <v>143</v>
      </c>
      <c r="M2565" s="448" t="s">
        <v>3324</v>
      </c>
    </row>
    <row r="2566" spans="1:13" ht="84">
      <c r="A2566" s="448">
        <v>2565</v>
      </c>
      <c r="B2566" s="448" t="s">
        <v>5550</v>
      </c>
      <c r="C2566" s="448" t="s">
        <v>1724</v>
      </c>
      <c r="D2566" s="448" t="s">
        <v>5495</v>
      </c>
      <c r="E2566" s="448">
        <v>3</v>
      </c>
      <c r="F2566" s="448" t="s">
        <v>574</v>
      </c>
      <c r="G2566" s="448" t="s">
        <v>3578</v>
      </c>
      <c r="H2566" s="449">
        <v>127.71</v>
      </c>
      <c r="I2566" s="448" t="s">
        <v>107</v>
      </c>
      <c r="J2566" s="448" t="s">
        <v>48</v>
      </c>
      <c r="K2566" s="451" t="s">
        <v>5241</v>
      </c>
      <c r="L2566" s="448" t="s">
        <v>143</v>
      </c>
      <c r="M2566" s="448" t="s">
        <v>3324</v>
      </c>
    </row>
    <row r="2567" spans="1:13" ht="84">
      <c r="A2567" s="448">
        <v>2566</v>
      </c>
      <c r="B2567" s="448" t="s">
        <v>5551</v>
      </c>
      <c r="C2567" s="448" t="s">
        <v>1724</v>
      </c>
      <c r="D2567" s="448" t="s">
        <v>5495</v>
      </c>
      <c r="E2567" s="448">
        <v>3</v>
      </c>
      <c r="F2567" s="448" t="s">
        <v>574</v>
      </c>
      <c r="G2567" s="448" t="s">
        <v>3578</v>
      </c>
      <c r="H2567" s="449">
        <v>94.05</v>
      </c>
      <c r="I2567" s="448" t="s">
        <v>107</v>
      </c>
      <c r="J2567" s="448" t="s">
        <v>48</v>
      </c>
      <c r="K2567" s="451" t="s">
        <v>5241</v>
      </c>
      <c r="L2567" s="448" t="s">
        <v>143</v>
      </c>
      <c r="M2567" s="448" t="s">
        <v>3324</v>
      </c>
    </row>
    <row r="2568" spans="1:13" ht="84">
      <c r="A2568" s="448">
        <v>2567</v>
      </c>
      <c r="B2568" s="448" t="s">
        <v>5552</v>
      </c>
      <c r="C2568" s="448" t="s">
        <v>1724</v>
      </c>
      <c r="D2568" s="448" t="s">
        <v>5495</v>
      </c>
      <c r="E2568" s="448">
        <v>3</v>
      </c>
      <c r="F2568" s="448" t="s">
        <v>574</v>
      </c>
      <c r="G2568" s="448" t="s">
        <v>3578</v>
      </c>
      <c r="H2568" s="449">
        <v>60.39</v>
      </c>
      <c r="I2568" s="448" t="s">
        <v>107</v>
      </c>
      <c r="J2568" s="448" t="s">
        <v>48</v>
      </c>
      <c r="K2568" s="451" t="s">
        <v>5241</v>
      </c>
      <c r="L2568" s="448" t="s">
        <v>143</v>
      </c>
      <c r="M2568" s="448" t="s">
        <v>3324</v>
      </c>
    </row>
    <row r="2569" spans="1:13" ht="84">
      <c r="A2569" s="448">
        <v>2568</v>
      </c>
      <c r="B2569" s="448" t="s">
        <v>5553</v>
      </c>
      <c r="C2569" s="448" t="s">
        <v>1724</v>
      </c>
      <c r="D2569" s="448" t="s">
        <v>5495</v>
      </c>
      <c r="E2569" s="448">
        <v>100</v>
      </c>
      <c r="F2569" s="448" t="s">
        <v>1728</v>
      </c>
      <c r="G2569" s="448" t="s">
        <v>3578</v>
      </c>
      <c r="H2569" s="449">
        <v>2078</v>
      </c>
      <c r="I2569" s="448" t="s">
        <v>107</v>
      </c>
      <c r="J2569" s="448" t="s">
        <v>48</v>
      </c>
      <c r="K2569" s="451" t="s">
        <v>5241</v>
      </c>
      <c r="L2569" s="448" t="s">
        <v>143</v>
      </c>
      <c r="M2569" s="448" t="s">
        <v>3324</v>
      </c>
    </row>
    <row r="2570" spans="1:13" ht="84">
      <c r="A2570" s="448">
        <v>2569</v>
      </c>
      <c r="B2570" s="448" t="s">
        <v>5554</v>
      </c>
      <c r="C2570" s="448" t="s">
        <v>1724</v>
      </c>
      <c r="D2570" s="448" t="s">
        <v>5495</v>
      </c>
      <c r="E2570" s="448">
        <v>2</v>
      </c>
      <c r="F2570" s="448" t="s">
        <v>860</v>
      </c>
      <c r="G2570" s="448" t="s">
        <v>3578</v>
      </c>
      <c r="H2570" s="449">
        <v>161.63999999999999</v>
      </c>
      <c r="I2570" s="448" t="s">
        <v>107</v>
      </c>
      <c r="J2570" s="448" t="s">
        <v>48</v>
      </c>
      <c r="K2570" s="451" t="s">
        <v>5241</v>
      </c>
      <c r="L2570" s="448" t="s">
        <v>143</v>
      </c>
      <c r="M2570" s="448" t="s">
        <v>3324</v>
      </c>
    </row>
    <row r="2571" spans="1:13" ht="84">
      <c r="A2571" s="448">
        <v>2570</v>
      </c>
      <c r="B2571" s="448" t="s">
        <v>5555</v>
      </c>
      <c r="C2571" s="448" t="s">
        <v>1724</v>
      </c>
      <c r="D2571" s="448" t="s">
        <v>5495</v>
      </c>
      <c r="E2571" s="448">
        <v>2</v>
      </c>
      <c r="F2571" s="448" t="s">
        <v>860</v>
      </c>
      <c r="G2571" s="448" t="s">
        <v>3578</v>
      </c>
      <c r="H2571" s="449">
        <v>77.400000000000006</v>
      </c>
      <c r="I2571" s="448" t="s">
        <v>107</v>
      </c>
      <c r="J2571" s="448" t="s">
        <v>48</v>
      </c>
      <c r="K2571" s="451" t="s">
        <v>5241</v>
      </c>
      <c r="L2571" s="448" t="s">
        <v>143</v>
      </c>
      <c r="M2571" s="448" t="s">
        <v>3324</v>
      </c>
    </row>
    <row r="2572" spans="1:13" ht="84">
      <c r="A2572" s="448">
        <v>2571</v>
      </c>
      <c r="B2572" s="448" t="s">
        <v>5556</v>
      </c>
      <c r="C2572" s="448" t="s">
        <v>1724</v>
      </c>
      <c r="D2572" s="448" t="s">
        <v>5495</v>
      </c>
      <c r="E2572" s="448">
        <v>2</v>
      </c>
      <c r="F2572" s="448" t="s">
        <v>574</v>
      </c>
      <c r="G2572" s="448" t="s">
        <v>3578</v>
      </c>
      <c r="H2572" s="449">
        <v>161.63999999999999</v>
      </c>
      <c r="I2572" s="448" t="s">
        <v>107</v>
      </c>
      <c r="J2572" s="448" t="s">
        <v>48</v>
      </c>
      <c r="K2572" s="451" t="s">
        <v>5241</v>
      </c>
      <c r="L2572" s="448" t="s">
        <v>143</v>
      </c>
      <c r="M2572" s="448" t="s">
        <v>3324</v>
      </c>
    </row>
    <row r="2573" spans="1:13" ht="84">
      <c r="A2573" s="448">
        <v>2572</v>
      </c>
      <c r="B2573" s="448" t="s">
        <v>5557</v>
      </c>
      <c r="C2573" s="448" t="s">
        <v>1724</v>
      </c>
      <c r="D2573" s="448" t="s">
        <v>5495</v>
      </c>
      <c r="E2573" s="448">
        <v>5</v>
      </c>
      <c r="F2573" s="448" t="s">
        <v>860</v>
      </c>
      <c r="G2573" s="448" t="s">
        <v>3578</v>
      </c>
      <c r="H2573" s="449">
        <v>80.900000000000006</v>
      </c>
      <c r="I2573" s="448" t="s">
        <v>107</v>
      </c>
      <c r="J2573" s="448" t="s">
        <v>48</v>
      </c>
      <c r="K2573" s="451" t="s">
        <v>5241</v>
      </c>
      <c r="L2573" s="448" t="s">
        <v>143</v>
      </c>
      <c r="M2573" s="448" t="s">
        <v>3324</v>
      </c>
    </row>
    <row r="2574" spans="1:13" ht="84">
      <c r="A2574" s="448">
        <v>2573</v>
      </c>
      <c r="B2574" s="448" t="s">
        <v>5558</v>
      </c>
      <c r="C2574" s="448" t="s">
        <v>1724</v>
      </c>
      <c r="D2574" s="448" t="s">
        <v>5495</v>
      </c>
      <c r="E2574" s="448">
        <v>2</v>
      </c>
      <c r="F2574" s="448" t="s">
        <v>860</v>
      </c>
      <c r="G2574" s="448" t="s">
        <v>3578</v>
      </c>
      <c r="H2574" s="449">
        <v>77.3</v>
      </c>
      <c r="I2574" s="448" t="s">
        <v>107</v>
      </c>
      <c r="J2574" s="448" t="s">
        <v>48</v>
      </c>
      <c r="K2574" s="451" t="s">
        <v>5241</v>
      </c>
      <c r="L2574" s="448" t="s">
        <v>143</v>
      </c>
      <c r="M2574" s="448" t="s">
        <v>3324</v>
      </c>
    </row>
    <row r="2575" spans="1:13" ht="84">
      <c r="A2575" s="448">
        <v>2574</v>
      </c>
      <c r="B2575" s="448" t="s">
        <v>5559</v>
      </c>
      <c r="C2575" s="448" t="s">
        <v>1724</v>
      </c>
      <c r="D2575" s="448" t="s">
        <v>5495</v>
      </c>
      <c r="E2575" s="448">
        <v>2</v>
      </c>
      <c r="F2575" s="448" t="s">
        <v>574</v>
      </c>
      <c r="G2575" s="448" t="s">
        <v>3578</v>
      </c>
      <c r="H2575" s="449">
        <v>50.2</v>
      </c>
      <c r="I2575" s="448" t="s">
        <v>107</v>
      </c>
      <c r="J2575" s="448" t="s">
        <v>48</v>
      </c>
      <c r="K2575" s="451" t="s">
        <v>5241</v>
      </c>
      <c r="L2575" s="448" t="s">
        <v>143</v>
      </c>
      <c r="M2575" s="448" t="s">
        <v>3324</v>
      </c>
    </row>
    <row r="2576" spans="1:13" ht="84">
      <c r="A2576" s="448">
        <v>2575</v>
      </c>
      <c r="B2576" s="448" t="s">
        <v>5560</v>
      </c>
      <c r="C2576" s="448" t="s">
        <v>1724</v>
      </c>
      <c r="D2576" s="448" t="s">
        <v>5495</v>
      </c>
      <c r="E2576" s="448">
        <v>50</v>
      </c>
      <c r="F2576" s="448" t="s">
        <v>3676</v>
      </c>
      <c r="G2576" s="448" t="s">
        <v>3578</v>
      </c>
      <c r="H2576" s="449">
        <v>9475.5</v>
      </c>
      <c r="I2576" s="448" t="s">
        <v>107</v>
      </c>
      <c r="J2576" s="448" t="s">
        <v>48</v>
      </c>
      <c r="K2576" s="451" t="s">
        <v>5241</v>
      </c>
      <c r="L2576" s="448" t="s">
        <v>143</v>
      </c>
      <c r="M2576" s="448" t="s">
        <v>3324</v>
      </c>
    </row>
    <row r="2577" spans="1:13" ht="84">
      <c r="A2577" s="448">
        <v>2576</v>
      </c>
      <c r="B2577" s="448" t="s">
        <v>5561</v>
      </c>
      <c r="C2577" s="448" t="s">
        <v>1724</v>
      </c>
      <c r="D2577" s="448" t="s">
        <v>5495</v>
      </c>
      <c r="E2577" s="448">
        <v>50</v>
      </c>
      <c r="F2577" s="448" t="s">
        <v>571</v>
      </c>
      <c r="G2577" s="448" t="s">
        <v>3578</v>
      </c>
      <c r="H2577" s="449">
        <v>1950.5</v>
      </c>
      <c r="I2577" s="448" t="s">
        <v>107</v>
      </c>
      <c r="J2577" s="448" t="s">
        <v>48</v>
      </c>
      <c r="K2577" s="451" t="s">
        <v>5241</v>
      </c>
      <c r="L2577" s="448" t="s">
        <v>143</v>
      </c>
      <c r="M2577" s="448" t="s">
        <v>3324</v>
      </c>
    </row>
    <row r="2578" spans="1:13" ht="84">
      <c r="A2578" s="448">
        <v>2577</v>
      </c>
      <c r="B2578" s="448" t="s">
        <v>5562</v>
      </c>
      <c r="C2578" s="448" t="s">
        <v>1724</v>
      </c>
      <c r="D2578" s="448" t="s">
        <v>5495</v>
      </c>
      <c r="E2578" s="448">
        <v>2</v>
      </c>
      <c r="F2578" s="448" t="s">
        <v>860</v>
      </c>
      <c r="G2578" s="448" t="s">
        <v>3578</v>
      </c>
      <c r="H2578" s="449">
        <v>41.56</v>
      </c>
      <c r="I2578" s="448" t="s">
        <v>107</v>
      </c>
      <c r="J2578" s="448" t="s">
        <v>48</v>
      </c>
      <c r="K2578" s="451" t="s">
        <v>5241</v>
      </c>
      <c r="L2578" s="448" t="s">
        <v>143</v>
      </c>
      <c r="M2578" s="448" t="s">
        <v>3324</v>
      </c>
    </row>
    <row r="2579" spans="1:13" ht="84">
      <c r="A2579" s="448">
        <v>2578</v>
      </c>
      <c r="B2579" s="448" t="s">
        <v>5563</v>
      </c>
      <c r="C2579" s="448" t="s">
        <v>1724</v>
      </c>
      <c r="D2579" s="448" t="s">
        <v>5495</v>
      </c>
      <c r="E2579" s="448">
        <v>75</v>
      </c>
      <c r="F2579" s="448" t="s">
        <v>1728</v>
      </c>
      <c r="G2579" s="448" t="s">
        <v>3578</v>
      </c>
      <c r="H2579" s="449">
        <v>1971</v>
      </c>
      <c r="I2579" s="448" t="s">
        <v>107</v>
      </c>
      <c r="J2579" s="448" t="s">
        <v>48</v>
      </c>
      <c r="K2579" s="451" t="s">
        <v>5241</v>
      </c>
      <c r="L2579" s="448" t="s">
        <v>143</v>
      </c>
      <c r="M2579" s="448" t="s">
        <v>3324</v>
      </c>
    </row>
    <row r="2580" spans="1:13" ht="84">
      <c r="A2580" s="448">
        <v>2579</v>
      </c>
      <c r="B2580" s="448" t="s">
        <v>5564</v>
      </c>
      <c r="C2580" s="448" t="s">
        <v>1724</v>
      </c>
      <c r="D2580" s="448" t="s">
        <v>5495</v>
      </c>
      <c r="E2580" s="448">
        <v>2000</v>
      </c>
      <c r="F2580" s="448" t="s">
        <v>571</v>
      </c>
      <c r="G2580" s="448" t="s">
        <v>3578</v>
      </c>
      <c r="H2580" s="449">
        <v>264960</v>
      </c>
      <c r="I2580" s="448" t="s">
        <v>107</v>
      </c>
      <c r="J2580" s="448" t="s">
        <v>48</v>
      </c>
      <c r="K2580" s="451" t="s">
        <v>5241</v>
      </c>
      <c r="L2580" s="448" t="s">
        <v>143</v>
      </c>
      <c r="M2580" s="448" t="s">
        <v>3324</v>
      </c>
    </row>
    <row r="2581" spans="1:13" ht="84">
      <c r="A2581" s="448">
        <v>2580</v>
      </c>
      <c r="B2581" s="448" t="s">
        <v>5565</v>
      </c>
      <c r="C2581" s="448" t="s">
        <v>1724</v>
      </c>
      <c r="D2581" s="448" t="s">
        <v>5495</v>
      </c>
      <c r="E2581" s="448">
        <v>1</v>
      </c>
      <c r="F2581" s="448" t="s">
        <v>860</v>
      </c>
      <c r="G2581" s="448" t="s">
        <v>3578</v>
      </c>
      <c r="H2581" s="449">
        <v>40.020000000000003</v>
      </c>
      <c r="I2581" s="448" t="s">
        <v>107</v>
      </c>
      <c r="J2581" s="448" t="s">
        <v>48</v>
      </c>
      <c r="K2581" s="451" t="s">
        <v>5241</v>
      </c>
      <c r="L2581" s="448" t="s">
        <v>143</v>
      </c>
      <c r="M2581" s="448" t="s">
        <v>3324</v>
      </c>
    </row>
    <row r="2582" spans="1:13" ht="84">
      <c r="A2582" s="448">
        <v>2581</v>
      </c>
      <c r="B2582" s="448" t="s">
        <v>5566</v>
      </c>
      <c r="C2582" s="448" t="s">
        <v>1724</v>
      </c>
      <c r="D2582" s="448" t="s">
        <v>5495</v>
      </c>
      <c r="E2582" s="448">
        <v>25</v>
      </c>
      <c r="F2582" s="448" t="s">
        <v>860</v>
      </c>
      <c r="G2582" s="448" t="s">
        <v>3578</v>
      </c>
      <c r="H2582" s="449">
        <v>45.25</v>
      </c>
      <c r="I2582" s="448" t="s">
        <v>107</v>
      </c>
      <c r="J2582" s="448" t="s">
        <v>48</v>
      </c>
      <c r="K2582" s="451" t="s">
        <v>5241</v>
      </c>
      <c r="L2582" s="448" t="s">
        <v>143</v>
      </c>
      <c r="M2582" s="448" t="s">
        <v>3324</v>
      </c>
    </row>
    <row r="2583" spans="1:13" ht="84">
      <c r="A2583" s="448">
        <v>2582</v>
      </c>
      <c r="B2583" s="448" t="s">
        <v>5566</v>
      </c>
      <c r="C2583" s="448" t="s">
        <v>1724</v>
      </c>
      <c r="D2583" s="448" t="s">
        <v>5495</v>
      </c>
      <c r="E2583" s="448">
        <v>37</v>
      </c>
      <c r="F2583" s="448" t="s">
        <v>860</v>
      </c>
      <c r="G2583" s="448" t="s">
        <v>3578</v>
      </c>
      <c r="H2583" s="449">
        <v>46.62</v>
      </c>
      <c r="I2583" s="448" t="s">
        <v>107</v>
      </c>
      <c r="J2583" s="448" t="s">
        <v>48</v>
      </c>
      <c r="K2583" s="451" t="s">
        <v>5241</v>
      </c>
      <c r="L2583" s="448" t="s">
        <v>143</v>
      </c>
      <c r="M2583" s="448" t="s">
        <v>3324</v>
      </c>
    </row>
    <row r="2584" spans="1:13" ht="84">
      <c r="A2584" s="448">
        <v>2583</v>
      </c>
      <c r="B2584" s="448" t="s">
        <v>5567</v>
      </c>
      <c r="C2584" s="448" t="s">
        <v>1724</v>
      </c>
      <c r="D2584" s="448" t="s">
        <v>5495</v>
      </c>
      <c r="E2584" s="448">
        <v>62</v>
      </c>
      <c r="F2584" s="448" t="s">
        <v>5429</v>
      </c>
      <c r="G2584" s="448" t="s">
        <v>3578</v>
      </c>
      <c r="H2584" s="449">
        <v>1714.92</v>
      </c>
      <c r="I2584" s="448" t="s">
        <v>107</v>
      </c>
      <c r="J2584" s="448" t="s">
        <v>48</v>
      </c>
      <c r="K2584" s="451" t="s">
        <v>5241</v>
      </c>
      <c r="L2584" s="448" t="s">
        <v>143</v>
      </c>
      <c r="M2584" s="448" t="s">
        <v>3324</v>
      </c>
    </row>
    <row r="2585" spans="1:13" ht="84">
      <c r="A2585" s="448">
        <v>2584</v>
      </c>
      <c r="B2585" s="448" t="s">
        <v>5568</v>
      </c>
      <c r="C2585" s="448" t="s">
        <v>1724</v>
      </c>
      <c r="D2585" s="448" t="s">
        <v>5495</v>
      </c>
      <c r="E2585" s="448">
        <v>50</v>
      </c>
      <c r="F2585" s="448" t="s">
        <v>860</v>
      </c>
      <c r="G2585" s="448" t="s">
        <v>3578</v>
      </c>
      <c r="H2585" s="449">
        <v>203</v>
      </c>
      <c r="I2585" s="448" t="s">
        <v>107</v>
      </c>
      <c r="J2585" s="448" t="s">
        <v>48</v>
      </c>
      <c r="K2585" s="451" t="s">
        <v>5241</v>
      </c>
      <c r="L2585" s="448" t="s">
        <v>143</v>
      </c>
      <c r="M2585" s="448" t="s">
        <v>3324</v>
      </c>
    </row>
    <row r="2586" spans="1:13" ht="84">
      <c r="A2586" s="448">
        <v>2585</v>
      </c>
      <c r="B2586" s="448" t="s">
        <v>5569</v>
      </c>
      <c r="C2586" s="448" t="s">
        <v>1724</v>
      </c>
      <c r="D2586" s="448" t="s">
        <v>5495</v>
      </c>
      <c r="E2586" s="448">
        <v>37</v>
      </c>
      <c r="F2586" s="448" t="s">
        <v>860</v>
      </c>
      <c r="G2586" s="448" t="s">
        <v>3578</v>
      </c>
      <c r="H2586" s="449">
        <v>150.22</v>
      </c>
      <c r="I2586" s="448" t="s">
        <v>107</v>
      </c>
      <c r="J2586" s="448" t="s">
        <v>48</v>
      </c>
      <c r="K2586" s="451" t="s">
        <v>5241</v>
      </c>
      <c r="L2586" s="448" t="s">
        <v>143</v>
      </c>
      <c r="M2586" s="448" t="s">
        <v>3324</v>
      </c>
    </row>
    <row r="2587" spans="1:13" ht="84">
      <c r="A2587" s="448">
        <v>2586</v>
      </c>
      <c r="B2587" s="448" t="s">
        <v>5570</v>
      </c>
      <c r="C2587" s="448" t="s">
        <v>1724</v>
      </c>
      <c r="D2587" s="448" t="s">
        <v>5495</v>
      </c>
      <c r="E2587" s="448">
        <v>37</v>
      </c>
      <c r="F2587" s="448" t="s">
        <v>860</v>
      </c>
      <c r="G2587" s="448" t="s">
        <v>3578</v>
      </c>
      <c r="H2587" s="449">
        <v>150.22</v>
      </c>
      <c r="I2587" s="448" t="s">
        <v>107</v>
      </c>
      <c r="J2587" s="448" t="s">
        <v>48</v>
      </c>
      <c r="K2587" s="451" t="s">
        <v>5241</v>
      </c>
      <c r="L2587" s="448" t="s">
        <v>143</v>
      </c>
      <c r="M2587" s="448" t="s">
        <v>3324</v>
      </c>
    </row>
    <row r="2588" spans="1:13" ht="84">
      <c r="A2588" s="448">
        <v>2587</v>
      </c>
      <c r="B2588" s="448" t="s">
        <v>5571</v>
      </c>
      <c r="C2588" s="448" t="s">
        <v>1724</v>
      </c>
      <c r="D2588" s="448" t="s">
        <v>5495</v>
      </c>
      <c r="E2588" s="448">
        <v>37</v>
      </c>
      <c r="F2588" s="448" t="s">
        <v>860</v>
      </c>
      <c r="G2588" s="448" t="s">
        <v>3578</v>
      </c>
      <c r="H2588" s="449">
        <v>150.22</v>
      </c>
      <c r="I2588" s="448" t="s">
        <v>107</v>
      </c>
      <c r="J2588" s="448" t="s">
        <v>48</v>
      </c>
      <c r="K2588" s="451" t="s">
        <v>5241</v>
      </c>
      <c r="L2588" s="448" t="s">
        <v>143</v>
      </c>
      <c r="M2588" s="448" t="s">
        <v>3324</v>
      </c>
    </row>
    <row r="2589" spans="1:13" ht="84">
      <c r="A2589" s="448">
        <v>2588</v>
      </c>
      <c r="B2589" s="448" t="s">
        <v>5572</v>
      </c>
      <c r="C2589" s="448" t="s">
        <v>1724</v>
      </c>
      <c r="D2589" s="448" t="s">
        <v>5495</v>
      </c>
      <c r="E2589" s="448">
        <v>37</v>
      </c>
      <c r="F2589" s="448" t="s">
        <v>860</v>
      </c>
      <c r="G2589" s="448" t="s">
        <v>3578</v>
      </c>
      <c r="H2589" s="449">
        <v>150.22</v>
      </c>
      <c r="I2589" s="448" t="s">
        <v>107</v>
      </c>
      <c r="J2589" s="448" t="s">
        <v>48</v>
      </c>
      <c r="K2589" s="451" t="s">
        <v>5241</v>
      </c>
      <c r="L2589" s="448" t="s">
        <v>143</v>
      </c>
      <c r="M2589" s="448" t="s">
        <v>3324</v>
      </c>
    </row>
    <row r="2590" spans="1:13" ht="84">
      <c r="A2590" s="448">
        <v>2589</v>
      </c>
      <c r="B2590" s="448" t="s">
        <v>5573</v>
      </c>
      <c r="C2590" s="448" t="s">
        <v>1724</v>
      </c>
      <c r="D2590" s="448" t="s">
        <v>5495</v>
      </c>
      <c r="E2590" s="448">
        <v>37</v>
      </c>
      <c r="F2590" s="448" t="s">
        <v>860</v>
      </c>
      <c r="G2590" s="448" t="s">
        <v>3578</v>
      </c>
      <c r="H2590" s="449">
        <v>150.22</v>
      </c>
      <c r="I2590" s="448" t="s">
        <v>107</v>
      </c>
      <c r="J2590" s="448" t="s">
        <v>48</v>
      </c>
      <c r="K2590" s="451" t="s">
        <v>5241</v>
      </c>
      <c r="L2590" s="448" t="s">
        <v>143</v>
      </c>
      <c r="M2590" s="448" t="s">
        <v>3324</v>
      </c>
    </row>
    <row r="2591" spans="1:13" ht="84">
      <c r="A2591" s="448">
        <v>2590</v>
      </c>
      <c r="B2591" s="448" t="s">
        <v>5574</v>
      </c>
      <c r="C2591" s="448" t="s">
        <v>1724</v>
      </c>
      <c r="D2591" s="448" t="s">
        <v>5495</v>
      </c>
      <c r="E2591" s="448">
        <v>37</v>
      </c>
      <c r="F2591" s="448" t="s">
        <v>860</v>
      </c>
      <c r="G2591" s="448" t="s">
        <v>3578</v>
      </c>
      <c r="H2591" s="449">
        <v>150.22</v>
      </c>
      <c r="I2591" s="448" t="s">
        <v>107</v>
      </c>
      <c r="J2591" s="448" t="s">
        <v>48</v>
      </c>
      <c r="K2591" s="451" t="s">
        <v>5241</v>
      </c>
      <c r="L2591" s="448" t="s">
        <v>143</v>
      </c>
      <c r="M2591" s="448" t="s">
        <v>3324</v>
      </c>
    </row>
    <row r="2592" spans="1:13" ht="84">
      <c r="A2592" s="448">
        <v>2591</v>
      </c>
      <c r="B2592" s="448" t="s">
        <v>5575</v>
      </c>
      <c r="C2592" s="448" t="s">
        <v>1724</v>
      </c>
      <c r="D2592" s="448" t="s">
        <v>5495</v>
      </c>
      <c r="E2592" s="448">
        <v>37</v>
      </c>
      <c r="F2592" s="448" t="s">
        <v>860</v>
      </c>
      <c r="G2592" s="448" t="s">
        <v>3578</v>
      </c>
      <c r="H2592" s="449">
        <v>150.22</v>
      </c>
      <c r="I2592" s="448" t="s">
        <v>107</v>
      </c>
      <c r="J2592" s="448" t="s">
        <v>48</v>
      </c>
      <c r="K2592" s="451" t="s">
        <v>5241</v>
      </c>
      <c r="L2592" s="448" t="s">
        <v>143</v>
      </c>
      <c r="M2592" s="448" t="s">
        <v>3324</v>
      </c>
    </row>
    <row r="2593" spans="1:13" ht="84">
      <c r="A2593" s="448">
        <v>2592</v>
      </c>
      <c r="B2593" s="448" t="s">
        <v>5576</v>
      </c>
      <c r="C2593" s="448" t="s">
        <v>1724</v>
      </c>
      <c r="D2593" s="448" t="s">
        <v>5495</v>
      </c>
      <c r="E2593" s="448">
        <v>37</v>
      </c>
      <c r="F2593" s="448" t="s">
        <v>860</v>
      </c>
      <c r="G2593" s="448" t="s">
        <v>3578</v>
      </c>
      <c r="H2593" s="449">
        <v>150.22</v>
      </c>
      <c r="I2593" s="448" t="s">
        <v>107</v>
      </c>
      <c r="J2593" s="448" t="s">
        <v>48</v>
      </c>
      <c r="K2593" s="451" t="s">
        <v>5241</v>
      </c>
      <c r="L2593" s="448" t="s">
        <v>143</v>
      </c>
      <c r="M2593" s="448" t="s">
        <v>3324</v>
      </c>
    </row>
    <row r="2594" spans="1:13" ht="84">
      <c r="A2594" s="448">
        <v>2593</v>
      </c>
      <c r="B2594" s="448" t="s">
        <v>5577</v>
      </c>
      <c r="C2594" s="448" t="s">
        <v>1724</v>
      </c>
      <c r="D2594" s="448" t="s">
        <v>5495</v>
      </c>
      <c r="E2594" s="448">
        <v>37</v>
      </c>
      <c r="F2594" s="448" t="s">
        <v>860</v>
      </c>
      <c r="G2594" s="448" t="s">
        <v>3578</v>
      </c>
      <c r="H2594" s="449">
        <v>150.22</v>
      </c>
      <c r="I2594" s="448" t="s">
        <v>107</v>
      </c>
      <c r="J2594" s="448" t="s">
        <v>48</v>
      </c>
      <c r="K2594" s="451" t="s">
        <v>5241</v>
      </c>
      <c r="L2594" s="448" t="s">
        <v>143</v>
      </c>
      <c r="M2594" s="448" t="s">
        <v>3324</v>
      </c>
    </row>
    <row r="2595" spans="1:13" ht="84">
      <c r="A2595" s="448">
        <v>2594</v>
      </c>
      <c r="B2595" s="448" t="s">
        <v>5578</v>
      </c>
      <c r="C2595" s="448" t="s">
        <v>1724</v>
      </c>
      <c r="D2595" s="448" t="s">
        <v>5495</v>
      </c>
      <c r="E2595" s="448">
        <v>37</v>
      </c>
      <c r="F2595" s="448" t="s">
        <v>860</v>
      </c>
      <c r="G2595" s="448" t="s">
        <v>3578</v>
      </c>
      <c r="H2595" s="449">
        <v>150.22</v>
      </c>
      <c r="I2595" s="448" t="s">
        <v>107</v>
      </c>
      <c r="J2595" s="448" t="s">
        <v>48</v>
      </c>
      <c r="K2595" s="451" t="s">
        <v>5241</v>
      </c>
      <c r="L2595" s="448" t="s">
        <v>143</v>
      </c>
      <c r="M2595" s="448" t="s">
        <v>3324</v>
      </c>
    </row>
    <row r="2596" spans="1:13" ht="84">
      <c r="A2596" s="448">
        <v>2595</v>
      </c>
      <c r="B2596" s="448" t="s">
        <v>5579</v>
      </c>
      <c r="C2596" s="448" t="s">
        <v>1724</v>
      </c>
      <c r="D2596" s="448" t="s">
        <v>5495</v>
      </c>
      <c r="E2596" s="448">
        <v>37</v>
      </c>
      <c r="F2596" s="448" t="s">
        <v>860</v>
      </c>
      <c r="G2596" s="448" t="s">
        <v>3578</v>
      </c>
      <c r="H2596" s="449">
        <v>150.22</v>
      </c>
      <c r="I2596" s="448" t="s">
        <v>107</v>
      </c>
      <c r="J2596" s="448" t="s">
        <v>48</v>
      </c>
      <c r="K2596" s="451" t="s">
        <v>5241</v>
      </c>
      <c r="L2596" s="448" t="s">
        <v>143</v>
      </c>
      <c r="M2596" s="448" t="s">
        <v>3324</v>
      </c>
    </row>
    <row r="2597" spans="1:13" ht="84">
      <c r="A2597" s="448">
        <v>2596</v>
      </c>
      <c r="B2597" s="448" t="s">
        <v>5580</v>
      </c>
      <c r="C2597" s="448" t="s">
        <v>1724</v>
      </c>
      <c r="D2597" s="448" t="s">
        <v>5495</v>
      </c>
      <c r="E2597" s="448">
        <v>37</v>
      </c>
      <c r="F2597" s="448" t="s">
        <v>860</v>
      </c>
      <c r="G2597" s="448" t="s">
        <v>3578</v>
      </c>
      <c r="H2597" s="449">
        <v>150.22</v>
      </c>
      <c r="I2597" s="448" t="s">
        <v>107</v>
      </c>
      <c r="J2597" s="448" t="s">
        <v>48</v>
      </c>
      <c r="K2597" s="451" t="s">
        <v>5241</v>
      </c>
      <c r="L2597" s="448" t="s">
        <v>143</v>
      </c>
      <c r="M2597" s="448" t="s">
        <v>3324</v>
      </c>
    </row>
    <row r="2598" spans="1:13" ht="84">
      <c r="A2598" s="448">
        <v>2597</v>
      </c>
      <c r="B2598" s="448" t="s">
        <v>5581</v>
      </c>
      <c r="C2598" s="448" t="s">
        <v>1724</v>
      </c>
      <c r="D2598" s="448" t="s">
        <v>5495</v>
      </c>
      <c r="E2598" s="448">
        <v>37</v>
      </c>
      <c r="F2598" s="448" t="s">
        <v>860</v>
      </c>
      <c r="G2598" s="448" t="s">
        <v>3578</v>
      </c>
      <c r="H2598" s="449">
        <v>150.22</v>
      </c>
      <c r="I2598" s="448" t="s">
        <v>107</v>
      </c>
      <c r="J2598" s="448" t="s">
        <v>48</v>
      </c>
      <c r="K2598" s="451" t="s">
        <v>5241</v>
      </c>
      <c r="L2598" s="448" t="s">
        <v>143</v>
      </c>
      <c r="M2598" s="448" t="s">
        <v>3324</v>
      </c>
    </row>
    <row r="2599" spans="1:13" ht="84">
      <c r="A2599" s="448">
        <v>2598</v>
      </c>
      <c r="B2599" s="448" t="s">
        <v>5582</v>
      </c>
      <c r="C2599" s="448" t="s">
        <v>1724</v>
      </c>
      <c r="D2599" s="448" t="s">
        <v>5495</v>
      </c>
      <c r="E2599" s="448">
        <v>37</v>
      </c>
      <c r="F2599" s="448" t="s">
        <v>860</v>
      </c>
      <c r="G2599" s="448" t="s">
        <v>3578</v>
      </c>
      <c r="H2599" s="449">
        <v>150.22</v>
      </c>
      <c r="I2599" s="448" t="s">
        <v>107</v>
      </c>
      <c r="J2599" s="448" t="s">
        <v>48</v>
      </c>
      <c r="K2599" s="451" t="s">
        <v>5241</v>
      </c>
      <c r="L2599" s="448" t="s">
        <v>143</v>
      </c>
      <c r="M2599" s="448" t="s">
        <v>3324</v>
      </c>
    </row>
    <row r="2600" spans="1:13" ht="84">
      <c r="A2600" s="448">
        <v>2599</v>
      </c>
      <c r="B2600" s="448" t="s">
        <v>5583</v>
      </c>
      <c r="C2600" s="448" t="s">
        <v>1724</v>
      </c>
      <c r="D2600" s="448" t="s">
        <v>5495</v>
      </c>
      <c r="E2600" s="448">
        <v>37</v>
      </c>
      <c r="F2600" s="448" t="s">
        <v>860</v>
      </c>
      <c r="G2600" s="448" t="s">
        <v>3578</v>
      </c>
      <c r="H2600" s="449">
        <v>150.22</v>
      </c>
      <c r="I2600" s="448" t="s">
        <v>107</v>
      </c>
      <c r="J2600" s="448" t="s">
        <v>48</v>
      </c>
      <c r="K2600" s="451" t="s">
        <v>5241</v>
      </c>
      <c r="L2600" s="448" t="s">
        <v>143</v>
      </c>
      <c r="M2600" s="448" t="s">
        <v>3324</v>
      </c>
    </row>
    <row r="2601" spans="1:13" ht="84">
      <c r="A2601" s="448">
        <v>2600</v>
      </c>
      <c r="B2601" s="448" t="s">
        <v>5584</v>
      </c>
      <c r="C2601" s="448" t="s">
        <v>1724</v>
      </c>
      <c r="D2601" s="448" t="s">
        <v>5495</v>
      </c>
      <c r="E2601" s="448">
        <v>25</v>
      </c>
      <c r="F2601" s="448" t="s">
        <v>860</v>
      </c>
      <c r="G2601" s="448" t="s">
        <v>3578</v>
      </c>
      <c r="H2601" s="449">
        <v>101.5</v>
      </c>
      <c r="I2601" s="448" t="s">
        <v>107</v>
      </c>
      <c r="J2601" s="448" t="s">
        <v>48</v>
      </c>
      <c r="K2601" s="451" t="s">
        <v>5241</v>
      </c>
      <c r="L2601" s="448" t="s">
        <v>143</v>
      </c>
      <c r="M2601" s="448" t="s">
        <v>3324</v>
      </c>
    </row>
    <row r="2602" spans="1:13" ht="84">
      <c r="A2602" s="448">
        <v>2601</v>
      </c>
      <c r="B2602" s="448" t="s">
        <v>5585</v>
      </c>
      <c r="C2602" s="448" t="s">
        <v>1724</v>
      </c>
      <c r="D2602" s="448" t="s">
        <v>5495</v>
      </c>
      <c r="E2602" s="448">
        <v>25</v>
      </c>
      <c r="F2602" s="448" t="s">
        <v>860</v>
      </c>
      <c r="G2602" s="448" t="s">
        <v>3578</v>
      </c>
      <c r="H2602" s="449">
        <v>101.5</v>
      </c>
      <c r="I2602" s="448" t="s">
        <v>107</v>
      </c>
      <c r="J2602" s="448" t="s">
        <v>48</v>
      </c>
      <c r="K2602" s="451" t="s">
        <v>5241</v>
      </c>
      <c r="L2602" s="448" t="s">
        <v>143</v>
      </c>
      <c r="M2602" s="448" t="s">
        <v>3324</v>
      </c>
    </row>
    <row r="2603" spans="1:13" ht="84">
      <c r="A2603" s="448">
        <v>2602</v>
      </c>
      <c r="B2603" s="448" t="s">
        <v>5586</v>
      </c>
      <c r="C2603" s="448" t="s">
        <v>1724</v>
      </c>
      <c r="D2603" s="448" t="s">
        <v>5495</v>
      </c>
      <c r="E2603" s="448">
        <v>25</v>
      </c>
      <c r="F2603" s="448" t="s">
        <v>860</v>
      </c>
      <c r="G2603" s="448" t="s">
        <v>3578</v>
      </c>
      <c r="H2603" s="449">
        <v>101.5</v>
      </c>
      <c r="I2603" s="448" t="s">
        <v>107</v>
      </c>
      <c r="J2603" s="448" t="s">
        <v>48</v>
      </c>
      <c r="K2603" s="451" t="s">
        <v>5241</v>
      </c>
      <c r="L2603" s="448" t="s">
        <v>143</v>
      </c>
      <c r="M2603" s="448" t="s">
        <v>3324</v>
      </c>
    </row>
    <row r="2604" spans="1:13" ht="84">
      <c r="A2604" s="448">
        <v>2603</v>
      </c>
      <c r="B2604" s="448" t="s">
        <v>5587</v>
      </c>
      <c r="C2604" s="448" t="s">
        <v>1724</v>
      </c>
      <c r="D2604" s="448" t="s">
        <v>5495</v>
      </c>
      <c r="E2604" s="448">
        <v>25</v>
      </c>
      <c r="F2604" s="448" t="s">
        <v>860</v>
      </c>
      <c r="G2604" s="448" t="s">
        <v>3578</v>
      </c>
      <c r="H2604" s="449">
        <v>101.5</v>
      </c>
      <c r="I2604" s="448" t="s">
        <v>107</v>
      </c>
      <c r="J2604" s="448" t="s">
        <v>48</v>
      </c>
      <c r="K2604" s="451" t="s">
        <v>5241</v>
      </c>
      <c r="L2604" s="448" t="s">
        <v>143</v>
      </c>
      <c r="M2604" s="448" t="s">
        <v>3324</v>
      </c>
    </row>
    <row r="2605" spans="1:13" ht="84">
      <c r="A2605" s="448">
        <v>2604</v>
      </c>
      <c r="B2605" s="448" t="s">
        <v>5588</v>
      </c>
      <c r="C2605" s="448" t="s">
        <v>1724</v>
      </c>
      <c r="D2605" s="448" t="s">
        <v>5495</v>
      </c>
      <c r="E2605" s="448">
        <v>25</v>
      </c>
      <c r="F2605" s="448" t="s">
        <v>860</v>
      </c>
      <c r="G2605" s="448" t="s">
        <v>3578</v>
      </c>
      <c r="H2605" s="449">
        <v>101.5</v>
      </c>
      <c r="I2605" s="448" t="s">
        <v>107</v>
      </c>
      <c r="J2605" s="448" t="s">
        <v>48</v>
      </c>
      <c r="K2605" s="451" t="s">
        <v>5241</v>
      </c>
      <c r="L2605" s="448" t="s">
        <v>143</v>
      </c>
      <c r="M2605" s="448" t="s">
        <v>3324</v>
      </c>
    </row>
    <row r="2606" spans="1:13" ht="84">
      <c r="A2606" s="448">
        <v>2605</v>
      </c>
      <c r="B2606" s="448" t="s">
        <v>5589</v>
      </c>
      <c r="C2606" s="448" t="s">
        <v>1724</v>
      </c>
      <c r="D2606" s="448" t="s">
        <v>5495</v>
      </c>
      <c r="E2606" s="448">
        <v>25</v>
      </c>
      <c r="F2606" s="448" t="s">
        <v>860</v>
      </c>
      <c r="G2606" s="448" t="s">
        <v>3578</v>
      </c>
      <c r="H2606" s="449">
        <v>101.5</v>
      </c>
      <c r="I2606" s="448" t="s">
        <v>107</v>
      </c>
      <c r="J2606" s="448" t="s">
        <v>48</v>
      </c>
      <c r="K2606" s="451" t="s">
        <v>5241</v>
      </c>
      <c r="L2606" s="448" t="s">
        <v>143</v>
      </c>
      <c r="M2606" s="448" t="s">
        <v>3324</v>
      </c>
    </row>
    <row r="2607" spans="1:13" ht="84">
      <c r="A2607" s="448">
        <v>2606</v>
      </c>
      <c r="B2607" s="448" t="s">
        <v>5590</v>
      </c>
      <c r="C2607" s="448" t="s">
        <v>1724</v>
      </c>
      <c r="D2607" s="448" t="s">
        <v>5495</v>
      </c>
      <c r="E2607" s="448">
        <v>25</v>
      </c>
      <c r="F2607" s="448" t="s">
        <v>860</v>
      </c>
      <c r="G2607" s="448" t="s">
        <v>3578</v>
      </c>
      <c r="H2607" s="449">
        <v>101.5</v>
      </c>
      <c r="I2607" s="448" t="s">
        <v>107</v>
      </c>
      <c r="J2607" s="448" t="s">
        <v>48</v>
      </c>
      <c r="K2607" s="451" t="s">
        <v>5241</v>
      </c>
      <c r="L2607" s="448" t="s">
        <v>143</v>
      </c>
      <c r="M2607" s="448" t="s">
        <v>3324</v>
      </c>
    </row>
    <row r="2608" spans="1:13" ht="84">
      <c r="A2608" s="448">
        <v>2607</v>
      </c>
      <c r="B2608" s="448" t="s">
        <v>5591</v>
      </c>
      <c r="C2608" s="448" t="s">
        <v>1724</v>
      </c>
      <c r="D2608" s="448" t="s">
        <v>5495</v>
      </c>
      <c r="E2608" s="448">
        <v>25</v>
      </c>
      <c r="F2608" s="448" t="s">
        <v>860</v>
      </c>
      <c r="G2608" s="448" t="s">
        <v>3578</v>
      </c>
      <c r="H2608" s="449">
        <v>101.5</v>
      </c>
      <c r="I2608" s="448" t="s">
        <v>107</v>
      </c>
      <c r="J2608" s="448" t="s">
        <v>48</v>
      </c>
      <c r="K2608" s="451" t="s">
        <v>5241</v>
      </c>
      <c r="L2608" s="448" t="s">
        <v>143</v>
      </c>
      <c r="M2608" s="448" t="s">
        <v>3324</v>
      </c>
    </row>
    <row r="2609" spans="1:13" ht="84">
      <c r="A2609" s="448">
        <v>2608</v>
      </c>
      <c r="B2609" s="448" t="s">
        <v>5592</v>
      </c>
      <c r="C2609" s="448" t="s">
        <v>1724</v>
      </c>
      <c r="D2609" s="448" t="s">
        <v>5495</v>
      </c>
      <c r="E2609" s="448">
        <v>37</v>
      </c>
      <c r="F2609" s="448" t="s">
        <v>860</v>
      </c>
      <c r="G2609" s="448" t="s">
        <v>3578</v>
      </c>
      <c r="H2609" s="449">
        <v>150.22</v>
      </c>
      <c r="I2609" s="448" t="s">
        <v>107</v>
      </c>
      <c r="J2609" s="448" t="s">
        <v>48</v>
      </c>
      <c r="K2609" s="451" t="s">
        <v>5241</v>
      </c>
      <c r="L2609" s="448" t="s">
        <v>143</v>
      </c>
      <c r="M2609" s="448" t="s">
        <v>3324</v>
      </c>
    </row>
    <row r="2610" spans="1:13" ht="84">
      <c r="A2610" s="448">
        <v>2609</v>
      </c>
      <c r="B2610" s="448" t="s">
        <v>5593</v>
      </c>
      <c r="C2610" s="448" t="s">
        <v>1724</v>
      </c>
      <c r="D2610" s="448" t="s">
        <v>5495</v>
      </c>
      <c r="E2610" s="448">
        <v>37</v>
      </c>
      <c r="F2610" s="448" t="s">
        <v>860</v>
      </c>
      <c r="G2610" s="448" t="s">
        <v>3578</v>
      </c>
      <c r="H2610" s="449">
        <v>150.22</v>
      </c>
      <c r="I2610" s="448" t="s">
        <v>107</v>
      </c>
      <c r="J2610" s="448" t="s">
        <v>48</v>
      </c>
      <c r="K2610" s="451" t="s">
        <v>5241</v>
      </c>
      <c r="L2610" s="448" t="s">
        <v>143</v>
      </c>
      <c r="M2610" s="448" t="s">
        <v>3324</v>
      </c>
    </row>
    <row r="2611" spans="1:13" ht="84">
      <c r="A2611" s="448">
        <v>2610</v>
      </c>
      <c r="B2611" s="448" t="s">
        <v>5594</v>
      </c>
      <c r="C2611" s="448" t="s">
        <v>1724</v>
      </c>
      <c r="D2611" s="448" t="s">
        <v>5495</v>
      </c>
      <c r="E2611" s="448">
        <v>37</v>
      </c>
      <c r="F2611" s="448" t="s">
        <v>860</v>
      </c>
      <c r="G2611" s="448" t="s">
        <v>3578</v>
      </c>
      <c r="H2611" s="449">
        <v>150.22</v>
      </c>
      <c r="I2611" s="448" t="s">
        <v>107</v>
      </c>
      <c r="J2611" s="448" t="s">
        <v>48</v>
      </c>
      <c r="K2611" s="451" t="s">
        <v>5241</v>
      </c>
      <c r="L2611" s="448" t="s">
        <v>143</v>
      </c>
      <c r="M2611" s="448" t="s">
        <v>3324</v>
      </c>
    </row>
    <row r="2612" spans="1:13" ht="84">
      <c r="A2612" s="448">
        <v>2611</v>
      </c>
      <c r="B2612" s="448" t="s">
        <v>5595</v>
      </c>
      <c r="C2612" s="448" t="s">
        <v>1724</v>
      </c>
      <c r="D2612" s="448" t="s">
        <v>5495</v>
      </c>
      <c r="E2612" s="448">
        <v>37</v>
      </c>
      <c r="F2612" s="448" t="s">
        <v>860</v>
      </c>
      <c r="G2612" s="448" t="s">
        <v>3578</v>
      </c>
      <c r="H2612" s="449">
        <v>150.22</v>
      </c>
      <c r="I2612" s="448" t="s">
        <v>107</v>
      </c>
      <c r="J2612" s="448" t="s">
        <v>48</v>
      </c>
      <c r="K2612" s="451" t="s">
        <v>5241</v>
      </c>
      <c r="L2612" s="448" t="s">
        <v>143</v>
      </c>
      <c r="M2612" s="448" t="s">
        <v>3324</v>
      </c>
    </row>
    <row r="2613" spans="1:13" ht="84">
      <c r="A2613" s="448">
        <v>2612</v>
      </c>
      <c r="B2613" s="448" t="s">
        <v>5596</v>
      </c>
      <c r="C2613" s="448" t="s">
        <v>1724</v>
      </c>
      <c r="D2613" s="448" t="s">
        <v>5495</v>
      </c>
      <c r="E2613" s="448">
        <v>37</v>
      </c>
      <c r="F2613" s="448" t="s">
        <v>860</v>
      </c>
      <c r="G2613" s="448" t="s">
        <v>3578</v>
      </c>
      <c r="H2613" s="449">
        <v>150.22</v>
      </c>
      <c r="I2613" s="448" t="s">
        <v>107</v>
      </c>
      <c r="J2613" s="448" t="s">
        <v>48</v>
      </c>
      <c r="K2613" s="451" t="s">
        <v>5241</v>
      </c>
      <c r="L2613" s="448" t="s">
        <v>143</v>
      </c>
      <c r="M2613" s="448" t="s">
        <v>3324</v>
      </c>
    </row>
    <row r="2614" spans="1:13" ht="84">
      <c r="A2614" s="448">
        <v>2613</v>
      </c>
      <c r="B2614" s="448" t="s">
        <v>5597</v>
      </c>
      <c r="C2614" s="448" t="s">
        <v>1724</v>
      </c>
      <c r="D2614" s="448" t="s">
        <v>5495</v>
      </c>
      <c r="E2614" s="448">
        <v>25</v>
      </c>
      <c r="F2614" s="448" t="s">
        <v>860</v>
      </c>
      <c r="G2614" s="448" t="s">
        <v>3578</v>
      </c>
      <c r="H2614" s="449">
        <v>101.5</v>
      </c>
      <c r="I2614" s="448" t="s">
        <v>107</v>
      </c>
      <c r="J2614" s="448" t="s">
        <v>48</v>
      </c>
      <c r="K2614" s="451" t="s">
        <v>5241</v>
      </c>
      <c r="L2614" s="448" t="s">
        <v>143</v>
      </c>
      <c r="M2614" s="448" t="s">
        <v>3324</v>
      </c>
    </row>
    <row r="2615" spans="1:13" ht="84">
      <c r="A2615" s="448">
        <v>2614</v>
      </c>
      <c r="B2615" s="448" t="s">
        <v>5598</v>
      </c>
      <c r="C2615" s="448" t="s">
        <v>1724</v>
      </c>
      <c r="D2615" s="448" t="s">
        <v>5495</v>
      </c>
      <c r="E2615" s="448">
        <v>25</v>
      </c>
      <c r="F2615" s="448" t="s">
        <v>860</v>
      </c>
      <c r="G2615" s="448" t="s">
        <v>3578</v>
      </c>
      <c r="H2615" s="449">
        <v>101.5</v>
      </c>
      <c r="I2615" s="448" t="s">
        <v>107</v>
      </c>
      <c r="J2615" s="448" t="s">
        <v>48</v>
      </c>
      <c r="K2615" s="451" t="s">
        <v>5241</v>
      </c>
      <c r="L2615" s="448" t="s">
        <v>143</v>
      </c>
      <c r="M2615" s="448" t="s">
        <v>3324</v>
      </c>
    </row>
    <row r="2616" spans="1:13" ht="84">
      <c r="A2616" s="448">
        <v>2615</v>
      </c>
      <c r="B2616" s="448" t="s">
        <v>5599</v>
      </c>
      <c r="C2616" s="448" t="s">
        <v>1724</v>
      </c>
      <c r="D2616" s="448" t="s">
        <v>5495</v>
      </c>
      <c r="E2616" s="448">
        <v>25</v>
      </c>
      <c r="F2616" s="448" t="s">
        <v>860</v>
      </c>
      <c r="G2616" s="448" t="s">
        <v>3578</v>
      </c>
      <c r="H2616" s="449">
        <v>101.5</v>
      </c>
      <c r="I2616" s="448" t="s">
        <v>107</v>
      </c>
      <c r="J2616" s="448" t="s">
        <v>48</v>
      </c>
      <c r="K2616" s="451" t="s">
        <v>5241</v>
      </c>
      <c r="L2616" s="448" t="s">
        <v>143</v>
      </c>
      <c r="M2616" s="448" t="s">
        <v>3324</v>
      </c>
    </row>
    <row r="2617" spans="1:13" ht="84">
      <c r="A2617" s="448">
        <v>2616</v>
      </c>
      <c r="B2617" s="448" t="s">
        <v>5600</v>
      </c>
      <c r="C2617" s="448" t="s">
        <v>1724</v>
      </c>
      <c r="D2617" s="448" t="s">
        <v>5495</v>
      </c>
      <c r="E2617" s="448">
        <v>25</v>
      </c>
      <c r="F2617" s="448" t="s">
        <v>860</v>
      </c>
      <c r="G2617" s="448" t="s">
        <v>3578</v>
      </c>
      <c r="H2617" s="449">
        <v>101.5</v>
      </c>
      <c r="I2617" s="448" t="s">
        <v>107</v>
      </c>
      <c r="J2617" s="448" t="s">
        <v>48</v>
      </c>
      <c r="K2617" s="451" t="s">
        <v>5241</v>
      </c>
      <c r="L2617" s="448" t="s">
        <v>143</v>
      </c>
      <c r="M2617" s="448" t="s">
        <v>3324</v>
      </c>
    </row>
    <row r="2618" spans="1:13" ht="84">
      <c r="A2618" s="448">
        <v>2617</v>
      </c>
      <c r="B2618" s="448" t="s">
        <v>5601</v>
      </c>
      <c r="C2618" s="448" t="s">
        <v>1724</v>
      </c>
      <c r="D2618" s="448" t="s">
        <v>5495</v>
      </c>
      <c r="E2618" s="448">
        <v>25</v>
      </c>
      <c r="F2618" s="448" t="s">
        <v>860</v>
      </c>
      <c r="G2618" s="448" t="s">
        <v>3578</v>
      </c>
      <c r="H2618" s="449">
        <v>101.5</v>
      </c>
      <c r="I2618" s="448" t="s">
        <v>107</v>
      </c>
      <c r="J2618" s="448" t="s">
        <v>48</v>
      </c>
      <c r="K2618" s="451" t="s">
        <v>5241</v>
      </c>
      <c r="L2618" s="448" t="s">
        <v>143</v>
      </c>
      <c r="M2618" s="448" t="s">
        <v>3324</v>
      </c>
    </row>
    <row r="2619" spans="1:13" ht="84">
      <c r="A2619" s="448">
        <v>2618</v>
      </c>
      <c r="B2619" s="448" t="s">
        <v>5602</v>
      </c>
      <c r="C2619" s="448" t="s">
        <v>1724</v>
      </c>
      <c r="D2619" s="448" t="s">
        <v>5495</v>
      </c>
      <c r="E2619" s="448">
        <v>25</v>
      </c>
      <c r="F2619" s="448" t="s">
        <v>860</v>
      </c>
      <c r="G2619" s="448" t="s">
        <v>3578</v>
      </c>
      <c r="H2619" s="449">
        <v>101.5</v>
      </c>
      <c r="I2619" s="448" t="s">
        <v>107</v>
      </c>
      <c r="J2619" s="448" t="s">
        <v>48</v>
      </c>
      <c r="K2619" s="451" t="s">
        <v>5241</v>
      </c>
      <c r="L2619" s="448" t="s">
        <v>143</v>
      </c>
      <c r="M2619" s="448" t="s">
        <v>3324</v>
      </c>
    </row>
    <row r="2620" spans="1:13" ht="84">
      <c r="A2620" s="448">
        <v>2619</v>
      </c>
      <c r="B2620" s="448" t="s">
        <v>5603</v>
      </c>
      <c r="C2620" s="448" t="s">
        <v>1724</v>
      </c>
      <c r="D2620" s="448" t="s">
        <v>5495</v>
      </c>
      <c r="E2620" s="448">
        <v>25</v>
      </c>
      <c r="F2620" s="448" t="s">
        <v>860</v>
      </c>
      <c r="G2620" s="448" t="s">
        <v>3578</v>
      </c>
      <c r="H2620" s="449">
        <v>101.5</v>
      </c>
      <c r="I2620" s="448" t="s">
        <v>107</v>
      </c>
      <c r="J2620" s="448" t="s">
        <v>48</v>
      </c>
      <c r="K2620" s="451" t="s">
        <v>5241</v>
      </c>
      <c r="L2620" s="448" t="s">
        <v>143</v>
      </c>
      <c r="M2620" s="448" t="s">
        <v>3324</v>
      </c>
    </row>
    <row r="2621" spans="1:13" ht="84">
      <c r="A2621" s="448">
        <v>2620</v>
      </c>
      <c r="B2621" s="448" t="s">
        <v>5604</v>
      </c>
      <c r="C2621" s="448" t="s">
        <v>1724</v>
      </c>
      <c r="D2621" s="448" t="s">
        <v>5495</v>
      </c>
      <c r="E2621" s="448">
        <v>25</v>
      </c>
      <c r="F2621" s="448" t="s">
        <v>860</v>
      </c>
      <c r="G2621" s="448" t="s">
        <v>3578</v>
      </c>
      <c r="H2621" s="449">
        <v>101.5</v>
      </c>
      <c r="I2621" s="448" t="s">
        <v>107</v>
      </c>
      <c r="J2621" s="448" t="s">
        <v>48</v>
      </c>
      <c r="K2621" s="451" t="s">
        <v>5241</v>
      </c>
      <c r="L2621" s="448" t="s">
        <v>143</v>
      </c>
      <c r="M2621" s="448" t="s">
        <v>3324</v>
      </c>
    </row>
    <row r="2622" spans="1:13" ht="84">
      <c r="A2622" s="448">
        <v>2621</v>
      </c>
      <c r="B2622" s="448" t="s">
        <v>5605</v>
      </c>
      <c r="C2622" s="448" t="s">
        <v>1724</v>
      </c>
      <c r="D2622" s="448" t="s">
        <v>5495</v>
      </c>
      <c r="E2622" s="448">
        <v>25</v>
      </c>
      <c r="F2622" s="448" t="s">
        <v>860</v>
      </c>
      <c r="G2622" s="448" t="s">
        <v>3578</v>
      </c>
      <c r="H2622" s="449">
        <v>101.5</v>
      </c>
      <c r="I2622" s="448" t="s">
        <v>107</v>
      </c>
      <c r="J2622" s="448" t="s">
        <v>48</v>
      </c>
      <c r="K2622" s="451" t="s">
        <v>5241</v>
      </c>
      <c r="L2622" s="448" t="s">
        <v>143</v>
      </c>
      <c r="M2622" s="448" t="s">
        <v>3324</v>
      </c>
    </row>
    <row r="2623" spans="1:13" ht="84">
      <c r="A2623" s="448">
        <v>2622</v>
      </c>
      <c r="B2623" s="448" t="s">
        <v>5606</v>
      </c>
      <c r="C2623" s="448" t="s">
        <v>1724</v>
      </c>
      <c r="D2623" s="448" t="s">
        <v>5495</v>
      </c>
      <c r="E2623" s="448">
        <v>37</v>
      </c>
      <c r="F2623" s="448" t="s">
        <v>860</v>
      </c>
      <c r="G2623" s="448" t="s">
        <v>3578</v>
      </c>
      <c r="H2623" s="449">
        <v>150.22</v>
      </c>
      <c r="I2623" s="448" t="s">
        <v>107</v>
      </c>
      <c r="J2623" s="448" t="s">
        <v>48</v>
      </c>
      <c r="K2623" s="451" t="s">
        <v>5241</v>
      </c>
      <c r="L2623" s="448" t="s">
        <v>143</v>
      </c>
      <c r="M2623" s="448" t="s">
        <v>3324</v>
      </c>
    </row>
    <row r="2624" spans="1:13" ht="84">
      <c r="A2624" s="448">
        <v>2623</v>
      </c>
      <c r="B2624" s="448" t="s">
        <v>5607</v>
      </c>
      <c r="C2624" s="448" t="s">
        <v>1724</v>
      </c>
      <c r="D2624" s="448" t="s">
        <v>5495</v>
      </c>
      <c r="E2624" s="448">
        <v>25</v>
      </c>
      <c r="F2624" s="448" t="s">
        <v>860</v>
      </c>
      <c r="G2624" s="448" t="s">
        <v>3578</v>
      </c>
      <c r="H2624" s="449">
        <v>101.5</v>
      </c>
      <c r="I2624" s="448" t="s">
        <v>107</v>
      </c>
      <c r="J2624" s="448" t="s">
        <v>48</v>
      </c>
      <c r="K2624" s="451" t="s">
        <v>5241</v>
      </c>
      <c r="L2624" s="448" t="s">
        <v>143</v>
      </c>
      <c r="M2624" s="448" t="s">
        <v>3324</v>
      </c>
    </row>
    <row r="2625" spans="1:13" ht="84">
      <c r="A2625" s="448">
        <v>2624</v>
      </c>
      <c r="B2625" s="448" t="s">
        <v>5608</v>
      </c>
      <c r="C2625" s="448" t="s">
        <v>1724</v>
      </c>
      <c r="D2625" s="448" t="s">
        <v>5495</v>
      </c>
      <c r="E2625" s="448">
        <v>25</v>
      </c>
      <c r="F2625" s="448" t="s">
        <v>860</v>
      </c>
      <c r="G2625" s="448" t="s">
        <v>3578</v>
      </c>
      <c r="H2625" s="449">
        <v>101.5</v>
      </c>
      <c r="I2625" s="448" t="s">
        <v>107</v>
      </c>
      <c r="J2625" s="448" t="s">
        <v>48</v>
      </c>
      <c r="K2625" s="451" t="s">
        <v>5241</v>
      </c>
      <c r="L2625" s="448" t="s">
        <v>143</v>
      </c>
      <c r="M2625" s="448" t="s">
        <v>3324</v>
      </c>
    </row>
    <row r="2626" spans="1:13" ht="84">
      <c r="A2626" s="448">
        <v>2625</v>
      </c>
      <c r="B2626" s="448" t="s">
        <v>5609</v>
      </c>
      <c r="C2626" s="448" t="s">
        <v>1724</v>
      </c>
      <c r="D2626" s="448" t="s">
        <v>5495</v>
      </c>
      <c r="E2626" s="448">
        <v>37</v>
      </c>
      <c r="F2626" s="448" t="s">
        <v>860</v>
      </c>
      <c r="G2626" s="448" t="s">
        <v>3578</v>
      </c>
      <c r="H2626" s="449">
        <v>150.22</v>
      </c>
      <c r="I2626" s="448" t="s">
        <v>107</v>
      </c>
      <c r="J2626" s="448" t="s">
        <v>48</v>
      </c>
      <c r="K2626" s="451" t="s">
        <v>5241</v>
      </c>
      <c r="L2626" s="448" t="s">
        <v>143</v>
      </c>
      <c r="M2626" s="448" t="s">
        <v>3324</v>
      </c>
    </row>
    <row r="2627" spans="1:13" ht="84">
      <c r="A2627" s="448">
        <v>2626</v>
      </c>
      <c r="B2627" s="448" t="s">
        <v>5610</v>
      </c>
      <c r="C2627" s="448" t="s">
        <v>1724</v>
      </c>
      <c r="D2627" s="448" t="s">
        <v>5495</v>
      </c>
      <c r="E2627" s="448">
        <v>25</v>
      </c>
      <c r="F2627" s="448" t="s">
        <v>860</v>
      </c>
      <c r="G2627" s="448" t="s">
        <v>3578</v>
      </c>
      <c r="H2627" s="449">
        <v>101.5</v>
      </c>
      <c r="I2627" s="448" t="s">
        <v>107</v>
      </c>
      <c r="J2627" s="448" t="s">
        <v>48</v>
      </c>
      <c r="K2627" s="451" t="s">
        <v>5241</v>
      </c>
      <c r="L2627" s="448" t="s">
        <v>143</v>
      </c>
      <c r="M2627" s="448" t="s">
        <v>3324</v>
      </c>
    </row>
    <row r="2628" spans="1:13" ht="84">
      <c r="A2628" s="448">
        <v>2627</v>
      </c>
      <c r="B2628" s="448" t="s">
        <v>5611</v>
      </c>
      <c r="C2628" s="448" t="s">
        <v>1724</v>
      </c>
      <c r="D2628" s="448" t="s">
        <v>5495</v>
      </c>
      <c r="E2628" s="448">
        <v>25</v>
      </c>
      <c r="F2628" s="448" t="s">
        <v>860</v>
      </c>
      <c r="G2628" s="448" t="s">
        <v>3578</v>
      </c>
      <c r="H2628" s="449">
        <v>101.5</v>
      </c>
      <c r="I2628" s="448" t="s">
        <v>107</v>
      </c>
      <c r="J2628" s="448" t="s">
        <v>48</v>
      </c>
      <c r="K2628" s="451" t="s">
        <v>5241</v>
      </c>
      <c r="L2628" s="448" t="s">
        <v>143</v>
      </c>
      <c r="M2628" s="448" t="s">
        <v>3324</v>
      </c>
    </row>
    <row r="2629" spans="1:13" ht="84">
      <c r="A2629" s="448">
        <v>2628</v>
      </c>
      <c r="B2629" s="448" t="s">
        <v>5612</v>
      </c>
      <c r="C2629" s="448" t="s">
        <v>1724</v>
      </c>
      <c r="D2629" s="448" t="s">
        <v>5495</v>
      </c>
      <c r="E2629" s="448">
        <v>25</v>
      </c>
      <c r="F2629" s="448" t="s">
        <v>860</v>
      </c>
      <c r="G2629" s="448" t="s">
        <v>3578</v>
      </c>
      <c r="H2629" s="449">
        <v>101.5</v>
      </c>
      <c r="I2629" s="448" t="s">
        <v>107</v>
      </c>
      <c r="J2629" s="448" t="s">
        <v>48</v>
      </c>
      <c r="K2629" s="451" t="s">
        <v>5241</v>
      </c>
      <c r="L2629" s="448" t="s">
        <v>143</v>
      </c>
      <c r="M2629" s="448" t="s">
        <v>3324</v>
      </c>
    </row>
    <row r="2630" spans="1:13" ht="84">
      <c r="A2630" s="448">
        <v>2629</v>
      </c>
      <c r="B2630" s="448" t="s">
        <v>5613</v>
      </c>
      <c r="C2630" s="448" t="s">
        <v>1724</v>
      </c>
      <c r="D2630" s="448" t="s">
        <v>5495</v>
      </c>
      <c r="E2630" s="448">
        <v>25</v>
      </c>
      <c r="F2630" s="448" t="s">
        <v>860</v>
      </c>
      <c r="G2630" s="448" t="s">
        <v>3578</v>
      </c>
      <c r="H2630" s="449">
        <v>101.5</v>
      </c>
      <c r="I2630" s="448" t="s">
        <v>107</v>
      </c>
      <c r="J2630" s="448" t="s">
        <v>48</v>
      </c>
      <c r="K2630" s="451" t="s">
        <v>5241</v>
      </c>
      <c r="L2630" s="448" t="s">
        <v>143</v>
      </c>
      <c r="M2630" s="448" t="s">
        <v>3324</v>
      </c>
    </row>
    <row r="2631" spans="1:13" ht="84">
      <c r="A2631" s="448">
        <v>2630</v>
      </c>
      <c r="B2631" s="448" t="s">
        <v>5614</v>
      </c>
      <c r="C2631" s="448" t="s">
        <v>1724</v>
      </c>
      <c r="D2631" s="448" t="s">
        <v>5495</v>
      </c>
      <c r="E2631" s="448">
        <v>37</v>
      </c>
      <c r="F2631" s="448" t="s">
        <v>860</v>
      </c>
      <c r="G2631" s="448" t="s">
        <v>3578</v>
      </c>
      <c r="H2631" s="449">
        <v>150.22</v>
      </c>
      <c r="I2631" s="448" t="s">
        <v>107</v>
      </c>
      <c r="J2631" s="448" t="s">
        <v>48</v>
      </c>
      <c r="K2631" s="451" t="s">
        <v>5241</v>
      </c>
      <c r="L2631" s="448" t="s">
        <v>143</v>
      </c>
      <c r="M2631" s="448" t="s">
        <v>3324</v>
      </c>
    </row>
    <row r="2632" spans="1:13" ht="84">
      <c r="A2632" s="448">
        <v>2631</v>
      </c>
      <c r="B2632" s="448" t="s">
        <v>5615</v>
      </c>
      <c r="C2632" s="448" t="s">
        <v>1724</v>
      </c>
      <c r="D2632" s="448" t="s">
        <v>5495</v>
      </c>
      <c r="E2632" s="448">
        <v>25</v>
      </c>
      <c r="F2632" s="448" t="s">
        <v>860</v>
      </c>
      <c r="G2632" s="448" t="s">
        <v>3578</v>
      </c>
      <c r="H2632" s="449">
        <v>101.5</v>
      </c>
      <c r="I2632" s="448" t="s">
        <v>107</v>
      </c>
      <c r="J2632" s="448" t="s">
        <v>48</v>
      </c>
      <c r="K2632" s="451" t="s">
        <v>5241</v>
      </c>
      <c r="L2632" s="448" t="s">
        <v>143</v>
      </c>
      <c r="M2632" s="448" t="s">
        <v>3324</v>
      </c>
    </row>
    <row r="2633" spans="1:13" ht="84">
      <c r="A2633" s="448">
        <v>2632</v>
      </c>
      <c r="B2633" s="448" t="s">
        <v>5616</v>
      </c>
      <c r="C2633" s="448" t="s">
        <v>1724</v>
      </c>
      <c r="D2633" s="448" t="s">
        <v>5495</v>
      </c>
      <c r="E2633" s="448">
        <v>25</v>
      </c>
      <c r="F2633" s="448" t="s">
        <v>860</v>
      </c>
      <c r="G2633" s="448" t="s">
        <v>3578</v>
      </c>
      <c r="H2633" s="449">
        <v>101.5</v>
      </c>
      <c r="I2633" s="448" t="s">
        <v>107</v>
      </c>
      <c r="J2633" s="448" t="s">
        <v>48</v>
      </c>
      <c r="K2633" s="451" t="s">
        <v>5241</v>
      </c>
      <c r="L2633" s="448" t="s">
        <v>143</v>
      </c>
      <c r="M2633" s="448" t="s">
        <v>3324</v>
      </c>
    </row>
    <row r="2634" spans="1:13" ht="84">
      <c r="A2634" s="448">
        <v>2633</v>
      </c>
      <c r="B2634" s="448" t="s">
        <v>5617</v>
      </c>
      <c r="C2634" s="448" t="s">
        <v>1724</v>
      </c>
      <c r="D2634" s="448" t="s">
        <v>5495</v>
      </c>
      <c r="E2634" s="448">
        <v>25</v>
      </c>
      <c r="F2634" s="448" t="s">
        <v>860</v>
      </c>
      <c r="G2634" s="448" t="s">
        <v>3578</v>
      </c>
      <c r="H2634" s="449">
        <v>101.5</v>
      </c>
      <c r="I2634" s="448" t="s">
        <v>107</v>
      </c>
      <c r="J2634" s="448" t="s">
        <v>48</v>
      </c>
      <c r="K2634" s="451" t="s">
        <v>5241</v>
      </c>
      <c r="L2634" s="448" t="s">
        <v>143</v>
      </c>
      <c r="M2634" s="448" t="s">
        <v>3324</v>
      </c>
    </row>
    <row r="2635" spans="1:13" ht="84">
      <c r="A2635" s="448">
        <v>2634</v>
      </c>
      <c r="B2635" s="448" t="s">
        <v>5618</v>
      </c>
      <c r="C2635" s="448" t="s">
        <v>1724</v>
      </c>
      <c r="D2635" s="448" t="s">
        <v>5495</v>
      </c>
      <c r="E2635" s="448">
        <v>25</v>
      </c>
      <c r="F2635" s="448" t="s">
        <v>860</v>
      </c>
      <c r="G2635" s="448" t="s">
        <v>3578</v>
      </c>
      <c r="H2635" s="449">
        <v>101.5</v>
      </c>
      <c r="I2635" s="448" t="s">
        <v>107</v>
      </c>
      <c r="J2635" s="448" t="s">
        <v>48</v>
      </c>
      <c r="K2635" s="451" t="s">
        <v>5241</v>
      </c>
      <c r="L2635" s="448" t="s">
        <v>143</v>
      </c>
      <c r="M2635" s="448" t="s">
        <v>3324</v>
      </c>
    </row>
    <row r="2636" spans="1:13" ht="84">
      <c r="A2636" s="448">
        <v>2635</v>
      </c>
      <c r="B2636" s="448" t="s">
        <v>5619</v>
      </c>
      <c r="C2636" s="448" t="s">
        <v>1724</v>
      </c>
      <c r="D2636" s="448" t="s">
        <v>5495</v>
      </c>
      <c r="E2636" s="448">
        <v>25</v>
      </c>
      <c r="F2636" s="448" t="s">
        <v>860</v>
      </c>
      <c r="G2636" s="448" t="s">
        <v>3578</v>
      </c>
      <c r="H2636" s="449">
        <v>101.5</v>
      </c>
      <c r="I2636" s="448" t="s">
        <v>107</v>
      </c>
      <c r="J2636" s="448" t="s">
        <v>48</v>
      </c>
      <c r="K2636" s="451" t="s">
        <v>5241</v>
      </c>
      <c r="L2636" s="448" t="s">
        <v>143</v>
      </c>
      <c r="M2636" s="448" t="s">
        <v>3324</v>
      </c>
    </row>
    <row r="2637" spans="1:13" ht="84">
      <c r="A2637" s="448">
        <v>2636</v>
      </c>
      <c r="B2637" s="448" t="s">
        <v>5620</v>
      </c>
      <c r="C2637" s="448" t="s">
        <v>1724</v>
      </c>
      <c r="D2637" s="448" t="s">
        <v>5495</v>
      </c>
      <c r="E2637" s="448">
        <v>25</v>
      </c>
      <c r="F2637" s="448" t="s">
        <v>860</v>
      </c>
      <c r="G2637" s="448" t="s">
        <v>3578</v>
      </c>
      <c r="H2637" s="449">
        <v>101.5</v>
      </c>
      <c r="I2637" s="448" t="s">
        <v>107</v>
      </c>
      <c r="J2637" s="448" t="s">
        <v>48</v>
      </c>
      <c r="K2637" s="451" t="s">
        <v>5241</v>
      </c>
      <c r="L2637" s="448" t="s">
        <v>143</v>
      </c>
      <c r="M2637" s="448" t="s">
        <v>3324</v>
      </c>
    </row>
    <row r="2638" spans="1:13" ht="84">
      <c r="A2638" s="448">
        <v>2637</v>
      </c>
      <c r="B2638" s="448" t="s">
        <v>5621</v>
      </c>
      <c r="C2638" s="448" t="s">
        <v>1724</v>
      </c>
      <c r="D2638" s="448" t="s">
        <v>5495</v>
      </c>
      <c r="E2638" s="448">
        <v>25</v>
      </c>
      <c r="F2638" s="448" t="s">
        <v>860</v>
      </c>
      <c r="G2638" s="448" t="s">
        <v>3578</v>
      </c>
      <c r="H2638" s="449">
        <v>101.5</v>
      </c>
      <c r="I2638" s="448" t="s">
        <v>107</v>
      </c>
      <c r="J2638" s="448" t="s">
        <v>48</v>
      </c>
      <c r="K2638" s="451" t="s">
        <v>5241</v>
      </c>
      <c r="L2638" s="448" t="s">
        <v>143</v>
      </c>
      <c r="M2638" s="448" t="s">
        <v>3324</v>
      </c>
    </row>
    <row r="2639" spans="1:13" ht="84">
      <c r="A2639" s="448">
        <v>2638</v>
      </c>
      <c r="B2639" s="448" t="s">
        <v>5622</v>
      </c>
      <c r="C2639" s="448" t="s">
        <v>1724</v>
      </c>
      <c r="D2639" s="448" t="s">
        <v>5495</v>
      </c>
      <c r="E2639" s="448">
        <v>25</v>
      </c>
      <c r="F2639" s="448" t="s">
        <v>860</v>
      </c>
      <c r="G2639" s="448" t="s">
        <v>3578</v>
      </c>
      <c r="H2639" s="449">
        <v>101.5</v>
      </c>
      <c r="I2639" s="448" t="s">
        <v>107</v>
      </c>
      <c r="J2639" s="448" t="s">
        <v>48</v>
      </c>
      <c r="K2639" s="451" t="s">
        <v>5241</v>
      </c>
      <c r="L2639" s="448" t="s">
        <v>143</v>
      </c>
      <c r="M2639" s="448" t="s">
        <v>3324</v>
      </c>
    </row>
    <row r="2640" spans="1:13" ht="84">
      <c r="A2640" s="448">
        <v>2639</v>
      </c>
      <c r="B2640" s="448" t="s">
        <v>5623</v>
      </c>
      <c r="C2640" s="448" t="s">
        <v>1724</v>
      </c>
      <c r="D2640" s="448" t="s">
        <v>5495</v>
      </c>
      <c r="E2640" s="448">
        <v>37</v>
      </c>
      <c r="F2640" s="448" t="s">
        <v>860</v>
      </c>
      <c r="G2640" s="448" t="s">
        <v>3578</v>
      </c>
      <c r="H2640" s="449">
        <v>1175.8599999999999</v>
      </c>
      <c r="I2640" s="448" t="s">
        <v>107</v>
      </c>
      <c r="J2640" s="448" t="s">
        <v>48</v>
      </c>
      <c r="K2640" s="451" t="s">
        <v>5241</v>
      </c>
      <c r="L2640" s="448" t="s">
        <v>143</v>
      </c>
      <c r="M2640" s="448" t="s">
        <v>3324</v>
      </c>
    </row>
    <row r="2641" spans="1:13" ht="84">
      <c r="A2641" s="448">
        <v>2640</v>
      </c>
      <c r="B2641" s="448" t="s">
        <v>5624</v>
      </c>
      <c r="C2641" s="448" t="s">
        <v>1724</v>
      </c>
      <c r="D2641" s="448" t="s">
        <v>5495</v>
      </c>
      <c r="E2641" s="448">
        <v>25</v>
      </c>
      <c r="F2641" s="448" t="s">
        <v>860</v>
      </c>
      <c r="G2641" s="448" t="s">
        <v>3578</v>
      </c>
      <c r="H2641" s="449">
        <v>794.5</v>
      </c>
      <c r="I2641" s="448" t="s">
        <v>107</v>
      </c>
      <c r="J2641" s="448" t="s">
        <v>48</v>
      </c>
      <c r="K2641" s="451" t="s">
        <v>5241</v>
      </c>
      <c r="L2641" s="448" t="s">
        <v>143</v>
      </c>
      <c r="M2641" s="448" t="s">
        <v>3324</v>
      </c>
    </row>
    <row r="2642" spans="1:13" ht="84">
      <c r="A2642" s="448">
        <v>2641</v>
      </c>
      <c r="B2642" s="448" t="s">
        <v>5625</v>
      </c>
      <c r="C2642" s="448" t="s">
        <v>1724</v>
      </c>
      <c r="D2642" s="448" t="s">
        <v>5495</v>
      </c>
      <c r="E2642" s="448">
        <v>2</v>
      </c>
      <c r="F2642" s="448" t="s">
        <v>574</v>
      </c>
      <c r="G2642" s="448" t="s">
        <v>3578</v>
      </c>
      <c r="H2642" s="449">
        <v>129.56</v>
      </c>
      <c r="I2642" s="448" t="s">
        <v>107</v>
      </c>
      <c r="J2642" s="448" t="s">
        <v>48</v>
      </c>
      <c r="K2642" s="451" t="s">
        <v>5241</v>
      </c>
      <c r="L2642" s="448" t="s">
        <v>143</v>
      </c>
      <c r="M2642" s="448" t="s">
        <v>3324</v>
      </c>
    </row>
    <row r="2643" spans="1:13" ht="84">
      <c r="A2643" s="448">
        <v>2642</v>
      </c>
      <c r="B2643" s="448" t="s">
        <v>5626</v>
      </c>
      <c r="C2643" s="448" t="s">
        <v>1724</v>
      </c>
      <c r="D2643" s="448" t="s">
        <v>5495</v>
      </c>
      <c r="E2643" s="448">
        <v>12</v>
      </c>
      <c r="F2643" s="448" t="s">
        <v>860</v>
      </c>
      <c r="G2643" s="448" t="s">
        <v>3578</v>
      </c>
      <c r="H2643" s="449">
        <v>232.8</v>
      </c>
      <c r="I2643" s="448" t="s">
        <v>107</v>
      </c>
      <c r="J2643" s="448" t="s">
        <v>48</v>
      </c>
      <c r="K2643" s="451" t="s">
        <v>5241</v>
      </c>
      <c r="L2643" s="448" t="s">
        <v>143</v>
      </c>
      <c r="M2643" s="448" t="s">
        <v>3324</v>
      </c>
    </row>
    <row r="2644" spans="1:13" ht="84">
      <c r="A2644" s="448">
        <v>2643</v>
      </c>
      <c r="B2644" s="448" t="s">
        <v>5627</v>
      </c>
      <c r="C2644" s="448" t="s">
        <v>1724</v>
      </c>
      <c r="D2644" s="448" t="s">
        <v>5495</v>
      </c>
      <c r="E2644" s="448">
        <v>50</v>
      </c>
      <c r="F2644" s="448" t="s">
        <v>574</v>
      </c>
      <c r="G2644" s="448" t="s">
        <v>3578</v>
      </c>
      <c r="H2644" s="449">
        <v>2001.5</v>
      </c>
      <c r="I2644" s="448" t="s">
        <v>107</v>
      </c>
      <c r="J2644" s="448" t="s">
        <v>48</v>
      </c>
      <c r="K2644" s="451" t="s">
        <v>5241</v>
      </c>
      <c r="L2644" s="448" t="s">
        <v>143</v>
      </c>
      <c r="M2644" s="448" t="s">
        <v>3324</v>
      </c>
    </row>
    <row r="2645" spans="1:13" ht="84">
      <c r="A2645" s="448">
        <v>2644</v>
      </c>
      <c r="B2645" s="448" t="s">
        <v>5628</v>
      </c>
      <c r="C2645" s="448" t="s">
        <v>1724</v>
      </c>
      <c r="D2645" s="448" t="s">
        <v>5495</v>
      </c>
      <c r="E2645" s="448">
        <v>12</v>
      </c>
      <c r="F2645" s="448" t="s">
        <v>1458</v>
      </c>
      <c r="G2645" s="448" t="s">
        <v>3578</v>
      </c>
      <c r="H2645" s="449">
        <v>942.36</v>
      </c>
      <c r="I2645" s="448" t="s">
        <v>107</v>
      </c>
      <c r="J2645" s="448" t="s">
        <v>48</v>
      </c>
      <c r="K2645" s="451" t="s">
        <v>5241</v>
      </c>
      <c r="L2645" s="448" t="s">
        <v>143</v>
      </c>
      <c r="M2645" s="448" t="s">
        <v>3324</v>
      </c>
    </row>
    <row r="2646" spans="1:13" ht="84">
      <c r="A2646" s="448">
        <v>2645</v>
      </c>
      <c r="B2646" s="448" t="s">
        <v>5629</v>
      </c>
      <c r="C2646" s="448" t="s">
        <v>1724</v>
      </c>
      <c r="D2646" s="448" t="s">
        <v>5495</v>
      </c>
      <c r="E2646" s="448">
        <v>50</v>
      </c>
      <c r="F2646" s="448" t="s">
        <v>571</v>
      </c>
      <c r="G2646" s="448" t="s">
        <v>3578</v>
      </c>
      <c r="H2646" s="449">
        <v>393</v>
      </c>
      <c r="I2646" s="448" t="s">
        <v>107</v>
      </c>
      <c r="J2646" s="448" t="s">
        <v>48</v>
      </c>
      <c r="K2646" s="451" t="s">
        <v>5241</v>
      </c>
      <c r="L2646" s="448" t="s">
        <v>143</v>
      </c>
      <c r="M2646" s="448" t="s">
        <v>3324</v>
      </c>
    </row>
    <row r="2647" spans="1:13" ht="84">
      <c r="A2647" s="448">
        <v>2646</v>
      </c>
      <c r="B2647" s="448" t="s">
        <v>5630</v>
      </c>
      <c r="C2647" s="448" t="s">
        <v>1724</v>
      </c>
      <c r="D2647" s="448" t="s">
        <v>5495</v>
      </c>
      <c r="E2647" s="448">
        <v>2</v>
      </c>
      <c r="F2647" s="448" t="s">
        <v>860</v>
      </c>
      <c r="G2647" s="448" t="s">
        <v>3578</v>
      </c>
      <c r="H2647" s="449">
        <v>69.06</v>
      </c>
      <c r="I2647" s="448" t="s">
        <v>107</v>
      </c>
      <c r="J2647" s="448" t="s">
        <v>48</v>
      </c>
      <c r="K2647" s="451" t="s">
        <v>5241</v>
      </c>
      <c r="L2647" s="448" t="s">
        <v>143</v>
      </c>
      <c r="M2647" s="448" t="s">
        <v>3324</v>
      </c>
    </row>
    <row r="2648" spans="1:13" ht="84">
      <c r="A2648" s="448">
        <v>2647</v>
      </c>
      <c r="B2648" s="448" t="s">
        <v>5631</v>
      </c>
      <c r="C2648" s="448" t="s">
        <v>1724</v>
      </c>
      <c r="D2648" s="448" t="s">
        <v>5495</v>
      </c>
      <c r="E2648" s="448">
        <v>2</v>
      </c>
      <c r="F2648" s="448" t="s">
        <v>860</v>
      </c>
      <c r="G2648" s="448" t="s">
        <v>3578</v>
      </c>
      <c r="H2648" s="449">
        <v>69.06</v>
      </c>
      <c r="I2648" s="448" t="s">
        <v>107</v>
      </c>
      <c r="J2648" s="448" t="s">
        <v>48</v>
      </c>
      <c r="K2648" s="451" t="s">
        <v>5241</v>
      </c>
      <c r="L2648" s="448" t="s">
        <v>143</v>
      </c>
      <c r="M2648" s="448" t="s">
        <v>3324</v>
      </c>
    </row>
    <row r="2649" spans="1:13" ht="84">
      <c r="A2649" s="448">
        <v>2648</v>
      </c>
      <c r="B2649" s="448" t="s">
        <v>5632</v>
      </c>
      <c r="C2649" s="448" t="s">
        <v>1724</v>
      </c>
      <c r="D2649" s="448" t="s">
        <v>5495</v>
      </c>
      <c r="E2649" s="448">
        <v>1250</v>
      </c>
      <c r="F2649" s="448" t="s">
        <v>860</v>
      </c>
      <c r="G2649" s="448" t="s">
        <v>3578</v>
      </c>
      <c r="H2649" s="449">
        <v>1375</v>
      </c>
      <c r="I2649" s="448" t="s">
        <v>107</v>
      </c>
      <c r="J2649" s="448" t="s">
        <v>48</v>
      </c>
      <c r="K2649" s="451" t="s">
        <v>5241</v>
      </c>
      <c r="L2649" s="448" t="s">
        <v>143</v>
      </c>
      <c r="M2649" s="448" t="s">
        <v>3324</v>
      </c>
    </row>
    <row r="2650" spans="1:13" ht="84">
      <c r="A2650" s="448">
        <v>2649</v>
      </c>
      <c r="B2650" s="448" t="s">
        <v>5633</v>
      </c>
      <c r="C2650" s="448" t="s">
        <v>1724</v>
      </c>
      <c r="D2650" s="448" t="s">
        <v>5495</v>
      </c>
      <c r="E2650" s="448">
        <v>7</v>
      </c>
      <c r="F2650" s="448" t="s">
        <v>574</v>
      </c>
      <c r="G2650" s="448" t="s">
        <v>3578</v>
      </c>
      <c r="H2650" s="449">
        <v>222.46</v>
      </c>
      <c r="I2650" s="448" t="s">
        <v>107</v>
      </c>
      <c r="J2650" s="448" t="s">
        <v>48</v>
      </c>
      <c r="K2650" s="451" t="s">
        <v>5241</v>
      </c>
      <c r="L2650" s="448" t="s">
        <v>143</v>
      </c>
      <c r="M2650" s="448" t="s">
        <v>3324</v>
      </c>
    </row>
    <row r="2651" spans="1:13" ht="84">
      <c r="A2651" s="448">
        <v>2650</v>
      </c>
      <c r="B2651" s="448" t="s">
        <v>5634</v>
      </c>
      <c r="C2651" s="448" t="s">
        <v>1724</v>
      </c>
      <c r="D2651" s="448" t="s">
        <v>5495</v>
      </c>
      <c r="E2651" s="448">
        <v>37</v>
      </c>
      <c r="F2651" s="448" t="s">
        <v>860</v>
      </c>
      <c r="G2651" s="448" t="s">
        <v>3578</v>
      </c>
      <c r="H2651" s="449">
        <v>667.11</v>
      </c>
      <c r="I2651" s="448" t="s">
        <v>107</v>
      </c>
      <c r="J2651" s="448" t="s">
        <v>48</v>
      </c>
      <c r="K2651" s="451" t="s">
        <v>5241</v>
      </c>
      <c r="L2651" s="448" t="s">
        <v>143</v>
      </c>
      <c r="M2651" s="448" t="s">
        <v>3324</v>
      </c>
    </row>
    <row r="2652" spans="1:13" ht="84">
      <c r="A2652" s="448">
        <v>2651</v>
      </c>
      <c r="B2652" s="448" t="s">
        <v>5635</v>
      </c>
      <c r="C2652" s="448" t="s">
        <v>1724</v>
      </c>
      <c r="D2652" s="448" t="s">
        <v>5495</v>
      </c>
      <c r="E2652" s="448">
        <v>5</v>
      </c>
      <c r="F2652" s="448" t="s">
        <v>3676</v>
      </c>
      <c r="G2652" s="448" t="s">
        <v>3578</v>
      </c>
      <c r="H2652" s="449">
        <v>225.55</v>
      </c>
      <c r="I2652" s="448" t="s">
        <v>107</v>
      </c>
      <c r="J2652" s="448" t="s">
        <v>48</v>
      </c>
      <c r="K2652" s="451" t="s">
        <v>5241</v>
      </c>
      <c r="L2652" s="448" t="s">
        <v>143</v>
      </c>
      <c r="M2652" s="448" t="s">
        <v>3324</v>
      </c>
    </row>
    <row r="2653" spans="1:13" ht="84">
      <c r="A2653" s="448">
        <v>2652</v>
      </c>
      <c r="B2653" s="448" t="s">
        <v>5636</v>
      </c>
      <c r="C2653" s="448" t="s">
        <v>1724</v>
      </c>
      <c r="D2653" s="448" t="s">
        <v>5495</v>
      </c>
      <c r="E2653" s="448">
        <v>12</v>
      </c>
      <c r="F2653" s="448" t="s">
        <v>3676</v>
      </c>
      <c r="G2653" s="448" t="s">
        <v>3578</v>
      </c>
      <c r="H2653" s="449">
        <v>124.68</v>
      </c>
      <c r="I2653" s="448" t="s">
        <v>107</v>
      </c>
      <c r="J2653" s="448" t="s">
        <v>48</v>
      </c>
      <c r="K2653" s="451" t="s">
        <v>5241</v>
      </c>
      <c r="L2653" s="448" t="s">
        <v>143</v>
      </c>
      <c r="M2653" s="448" t="s">
        <v>3324</v>
      </c>
    </row>
    <row r="2654" spans="1:13" ht="84">
      <c r="A2654" s="448">
        <v>2653</v>
      </c>
      <c r="B2654" s="448" t="s">
        <v>5637</v>
      </c>
      <c r="C2654" s="448" t="s">
        <v>1724</v>
      </c>
      <c r="D2654" s="448" t="s">
        <v>5495</v>
      </c>
      <c r="E2654" s="448">
        <v>25</v>
      </c>
      <c r="F2654" s="448" t="s">
        <v>817</v>
      </c>
      <c r="G2654" s="448" t="s">
        <v>3578</v>
      </c>
      <c r="H2654" s="449">
        <v>1825.75</v>
      </c>
      <c r="I2654" s="448" t="s">
        <v>107</v>
      </c>
      <c r="J2654" s="448" t="s">
        <v>48</v>
      </c>
      <c r="K2654" s="451" t="s">
        <v>5241</v>
      </c>
      <c r="L2654" s="448" t="s">
        <v>143</v>
      </c>
      <c r="M2654" s="448" t="s">
        <v>3324</v>
      </c>
    </row>
    <row r="2655" spans="1:13" ht="84">
      <c r="A2655" s="448">
        <v>2654</v>
      </c>
      <c r="B2655" s="448" t="s">
        <v>5638</v>
      </c>
      <c r="C2655" s="448" t="s">
        <v>1724</v>
      </c>
      <c r="D2655" s="448" t="s">
        <v>5495</v>
      </c>
      <c r="E2655" s="448">
        <v>12</v>
      </c>
      <c r="F2655" s="448" t="s">
        <v>1458</v>
      </c>
      <c r="G2655" s="448" t="s">
        <v>3578</v>
      </c>
      <c r="H2655" s="449">
        <v>2922.36</v>
      </c>
      <c r="I2655" s="448" t="s">
        <v>107</v>
      </c>
      <c r="J2655" s="448" t="s">
        <v>48</v>
      </c>
      <c r="K2655" s="451" t="s">
        <v>5241</v>
      </c>
      <c r="L2655" s="448" t="s">
        <v>143</v>
      </c>
      <c r="M2655" s="448" t="s">
        <v>3324</v>
      </c>
    </row>
    <row r="2656" spans="1:13" ht="84">
      <c r="A2656" s="448">
        <v>2655</v>
      </c>
      <c r="B2656" s="448" t="s">
        <v>5639</v>
      </c>
      <c r="C2656" s="448" t="s">
        <v>1724</v>
      </c>
      <c r="D2656" s="448" t="s">
        <v>5495</v>
      </c>
      <c r="E2656" s="448">
        <v>112</v>
      </c>
      <c r="F2656" s="448" t="s">
        <v>1458</v>
      </c>
      <c r="G2656" s="448" t="s">
        <v>3578</v>
      </c>
      <c r="H2656" s="449">
        <v>55191.360000000001</v>
      </c>
      <c r="I2656" s="448" t="s">
        <v>107</v>
      </c>
      <c r="J2656" s="448" t="s">
        <v>48</v>
      </c>
      <c r="K2656" s="451" t="s">
        <v>5241</v>
      </c>
      <c r="L2656" s="448" t="s">
        <v>143</v>
      </c>
      <c r="M2656" s="448" t="s">
        <v>3324</v>
      </c>
    </row>
    <row r="2657" spans="1:13" ht="84">
      <c r="A2657" s="448">
        <v>2656</v>
      </c>
      <c r="B2657" s="448" t="s">
        <v>5640</v>
      </c>
      <c r="C2657" s="448" t="s">
        <v>1724</v>
      </c>
      <c r="D2657" s="448" t="s">
        <v>5495</v>
      </c>
      <c r="E2657" s="448">
        <v>37</v>
      </c>
      <c r="F2657" s="448" t="s">
        <v>571</v>
      </c>
      <c r="G2657" s="448" t="s">
        <v>3578</v>
      </c>
      <c r="H2657" s="449">
        <v>450.29</v>
      </c>
      <c r="I2657" s="448" t="s">
        <v>107</v>
      </c>
      <c r="J2657" s="448" t="s">
        <v>48</v>
      </c>
      <c r="K2657" s="451" t="s">
        <v>5241</v>
      </c>
      <c r="L2657" s="448" t="s">
        <v>143</v>
      </c>
      <c r="M2657" s="448" t="s">
        <v>3324</v>
      </c>
    </row>
    <row r="2658" spans="1:13" ht="84">
      <c r="A2658" s="448">
        <v>2657</v>
      </c>
      <c r="B2658" s="448" t="s">
        <v>5641</v>
      </c>
      <c r="C2658" s="448" t="s">
        <v>1724</v>
      </c>
      <c r="D2658" s="448" t="s">
        <v>5495</v>
      </c>
      <c r="E2658" s="448">
        <v>37</v>
      </c>
      <c r="F2658" s="448" t="s">
        <v>571</v>
      </c>
      <c r="G2658" s="448" t="s">
        <v>3578</v>
      </c>
      <c r="H2658" s="449">
        <v>450.29</v>
      </c>
      <c r="I2658" s="448" t="s">
        <v>107</v>
      </c>
      <c r="J2658" s="448" t="s">
        <v>48</v>
      </c>
      <c r="K2658" s="451" t="s">
        <v>5241</v>
      </c>
      <c r="L2658" s="448" t="s">
        <v>143</v>
      </c>
      <c r="M2658" s="448" t="s">
        <v>3324</v>
      </c>
    </row>
    <row r="2659" spans="1:13" ht="84">
      <c r="A2659" s="448">
        <v>2658</v>
      </c>
      <c r="B2659" s="448" t="s">
        <v>5642</v>
      </c>
      <c r="C2659" s="448" t="s">
        <v>1724</v>
      </c>
      <c r="D2659" s="448" t="s">
        <v>5495</v>
      </c>
      <c r="E2659" s="448">
        <v>50</v>
      </c>
      <c r="F2659" s="448" t="s">
        <v>860</v>
      </c>
      <c r="G2659" s="448" t="s">
        <v>3578</v>
      </c>
      <c r="H2659" s="449">
        <v>76.5</v>
      </c>
      <c r="I2659" s="448" t="s">
        <v>107</v>
      </c>
      <c r="J2659" s="448" t="s">
        <v>48</v>
      </c>
      <c r="K2659" s="451" t="s">
        <v>5241</v>
      </c>
      <c r="L2659" s="448" t="s">
        <v>143</v>
      </c>
      <c r="M2659" s="448" t="s">
        <v>3324</v>
      </c>
    </row>
    <row r="2660" spans="1:13" ht="84">
      <c r="A2660" s="448">
        <v>2659</v>
      </c>
      <c r="B2660" s="448" t="s">
        <v>5643</v>
      </c>
      <c r="C2660" s="448" t="s">
        <v>1724</v>
      </c>
      <c r="D2660" s="448" t="s">
        <v>5495</v>
      </c>
      <c r="E2660" s="448">
        <v>75</v>
      </c>
      <c r="F2660" s="448" t="s">
        <v>571</v>
      </c>
      <c r="G2660" s="448" t="s">
        <v>3578</v>
      </c>
      <c r="H2660" s="449">
        <v>939.75</v>
      </c>
      <c r="I2660" s="448" t="s">
        <v>107</v>
      </c>
      <c r="J2660" s="448" t="s">
        <v>48</v>
      </c>
      <c r="K2660" s="451" t="s">
        <v>5241</v>
      </c>
      <c r="L2660" s="448" t="s">
        <v>143</v>
      </c>
      <c r="M2660" s="448" t="s">
        <v>3324</v>
      </c>
    </row>
    <row r="2661" spans="1:13" ht="84">
      <c r="A2661" s="448">
        <v>2660</v>
      </c>
      <c r="B2661" s="448" t="s">
        <v>5644</v>
      </c>
      <c r="C2661" s="448" t="s">
        <v>1724</v>
      </c>
      <c r="D2661" s="448" t="s">
        <v>5495</v>
      </c>
      <c r="E2661" s="448">
        <v>7</v>
      </c>
      <c r="F2661" s="448" t="s">
        <v>574</v>
      </c>
      <c r="G2661" s="448" t="s">
        <v>3578</v>
      </c>
      <c r="H2661" s="449">
        <v>126.21</v>
      </c>
      <c r="I2661" s="448" t="s">
        <v>107</v>
      </c>
      <c r="J2661" s="448" t="s">
        <v>48</v>
      </c>
      <c r="K2661" s="451" t="s">
        <v>5241</v>
      </c>
      <c r="L2661" s="448" t="s">
        <v>143</v>
      </c>
      <c r="M2661" s="448" t="s">
        <v>3324</v>
      </c>
    </row>
    <row r="2662" spans="1:13" ht="84">
      <c r="A2662" s="448">
        <v>2661</v>
      </c>
      <c r="B2662" s="448" t="s">
        <v>5645</v>
      </c>
      <c r="C2662" s="448" t="s">
        <v>1724</v>
      </c>
      <c r="D2662" s="448" t="s">
        <v>5495</v>
      </c>
      <c r="E2662" s="448">
        <v>12</v>
      </c>
      <c r="F2662" s="448" t="s">
        <v>1458</v>
      </c>
      <c r="G2662" s="448" t="s">
        <v>3578</v>
      </c>
      <c r="H2662" s="449">
        <v>1965.36</v>
      </c>
      <c r="I2662" s="448" t="s">
        <v>107</v>
      </c>
      <c r="J2662" s="448" t="s">
        <v>48</v>
      </c>
      <c r="K2662" s="451" t="s">
        <v>5241</v>
      </c>
      <c r="L2662" s="448" t="s">
        <v>143</v>
      </c>
      <c r="M2662" s="448" t="s">
        <v>3324</v>
      </c>
    </row>
    <row r="2663" spans="1:13" ht="84">
      <c r="A2663" s="448">
        <v>2662</v>
      </c>
      <c r="B2663" s="448" t="s">
        <v>5646</v>
      </c>
      <c r="C2663" s="448" t="s">
        <v>1724</v>
      </c>
      <c r="D2663" s="448" t="s">
        <v>5495</v>
      </c>
      <c r="E2663" s="448">
        <v>7</v>
      </c>
      <c r="F2663" s="448" t="s">
        <v>574</v>
      </c>
      <c r="G2663" s="448" t="s">
        <v>3578</v>
      </c>
      <c r="H2663" s="449">
        <v>472.71</v>
      </c>
      <c r="I2663" s="448" t="s">
        <v>107</v>
      </c>
      <c r="J2663" s="448" t="s">
        <v>48</v>
      </c>
      <c r="K2663" s="451" t="s">
        <v>5241</v>
      </c>
      <c r="L2663" s="448" t="s">
        <v>143</v>
      </c>
      <c r="M2663" s="448" t="s">
        <v>3324</v>
      </c>
    </row>
    <row r="2664" spans="1:13" ht="84">
      <c r="A2664" s="448">
        <v>2663</v>
      </c>
      <c r="B2664" s="448" t="s">
        <v>5647</v>
      </c>
      <c r="C2664" s="448" t="s">
        <v>1724</v>
      </c>
      <c r="D2664" s="448" t="s">
        <v>5495</v>
      </c>
      <c r="E2664" s="448">
        <v>5</v>
      </c>
      <c r="F2664" s="448" t="s">
        <v>860</v>
      </c>
      <c r="G2664" s="448" t="s">
        <v>3578</v>
      </c>
      <c r="H2664" s="449">
        <v>171.95</v>
      </c>
      <c r="I2664" s="448" t="s">
        <v>107</v>
      </c>
      <c r="J2664" s="448" t="s">
        <v>48</v>
      </c>
      <c r="K2664" s="451" t="s">
        <v>5241</v>
      </c>
      <c r="L2664" s="448" t="s">
        <v>143</v>
      </c>
      <c r="M2664" s="448" t="s">
        <v>3324</v>
      </c>
    </row>
    <row r="2665" spans="1:13" ht="84">
      <c r="A2665" s="448">
        <v>2664</v>
      </c>
      <c r="B2665" s="448" t="s">
        <v>5648</v>
      </c>
      <c r="C2665" s="448" t="s">
        <v>1724</v>
      </c>
      <c r="D2665" s="448" t="s">
        <v>5495</v>
      </c>
      <c r="E2665" s="448">
        <v>30</v>
      </c>
      <c r="F2665" s="448" t="s">
        <v>860</v>
      </c>
      <c r="G2665" s="448" t="s">
        <v>3578</v>
      </c>
      <c r="H2665" s="449">
        <v>2273.4</v>
      </c>
      <c r="I2665" s="448" t="s">
        <v>107</v>
      </c>
      <c r="J2665" s="448" t="s">
        <v>48</v>
      </c>
      <c r="K2665" s="451" t="s">
        <v>5241</v>
      </c>
      <c r="L2665" s="448" t="s">
        <v>143</v>
      </c>
      <c r="M2665" s="448" t="s">
        <v>3324</v>
      </c>
    </row>
    <row r="2666" spans="1:13" ht="84">
      <c r="A2666" s="448">
        <v>2665</v>
      </c>
      <c r="B2666" s="448" t="s">
        <v>5649</v>
      </c>
      <c r="C2666" s="448" t="s">
        <v>1724</v>
      </c>
      <c r="D2666" s="448" t="s">
        <v>5495</v>
      </c>
      <c r="E2666" s="448">
        <v>37</v>
      </c>
      <c r="F2666" s="448" t="s">
        <v>860</v>
      </c>
      <c r="G2666" s="448" t="s">
        <v>3578</v>
      </c>
      <c r="H2666" s="449">
        <v>2803.86</v>
      </c>
      <c r="I2666" s="448" t="s">
        <v>107</v>
      </c>
      <c r="J2666" s="448" t="s">
        <v>48</v>
      </c>
      <c r="K2666" s="451" t="s">
        <v>5241</v>
      </c>
      <c r="L2666" s="448" t="s">
        <v>143</v>
      </c>
      <c r="M2666" s="448" t="s">
        <v>3324</v>
      </c>
    </row>
    <row r="2667" spans="1:13" ht="84">
      <c r="A2667" s="448">
        <v>2666</v>
      </c>
      <c r="B2667" s="448" t="s">
        <v>5650</v>
      </c>
      <c r="C2667" s="448" t="s">
        <v>1724</v>
      </c>
      <c r="D2667" s="448" t="s">
        <v>5495</v>
      </c>
      <c r="E2667" s="448">
        <v>50</v>
      </c>
      <c r="F2667" s="448" t="s">
        <v>860</v>
      </c>
      <c r="G2667" s="448" t="s">
        <v>3578</v>
      </c>
      <c r="H2667" s="449">
        <v>3789</v>
      </c>
      <c r="I2667" s="448" t="s">
        <v>107</v>
      </c>
      <c r="J2667" s="448" t="s">
        <v>48</v>
      </c>
      <c r="K2667" s="451" t="s">
        <v>5241</v>
      </c>
      <c r="L2667" s="448" t="s">
        <v>143</v>
      </c>
      <c r="M2667" s="448" t="s">
        <v>3324</v>
      </c>
    </row>
    <row r="2668" spans="1:13" ht="84">
      <c r="A2668" s="448">
        <v>2667</v>
      </c>
      <c r="B2668" s="448" t="s">
        <v>5651</v>
      </c>
      <c r="C2668" s="448" t="s">
        <v>1724</v>
      </c>
      <c r="D2668" s="448" t="s">
        <v>5495</v>
      </c>
      <c r="E2668" s="448">
        <v>50</v>
      </c>
      <c r="F2668" s="448" t="s">
        <v>860</v>
      </c>
      <c r="G2668" s="448" t="s">
        <v>3578</v>
      </c>
      <c r="H2668" s="449">
        <v>3789</v>
      </c>
      <c r="I2668" s="448" t="s">
        <v>107</v>
      </c>
      <c r="J2668" s="448" t="s">
        <v>48</v>
      </c>
      <c r="K2668" s="451" t="s">
        <v>5241</v>
      </c>
      <c r="L2668" s="448" t="s">
        <v>143</v>
      </c>
      <c r="M2668" s="448" t="s">
        <v>3324</v>
      </c>
    </row>
    <row r="2669" spans="1:13" ht="84">
      <c r="A2669" s="448">
        <v>2668</v>
      </c>
      <c r="B2669" s="448" t="s">
        <v>5652</v>
      </c>
      <c r="C2669" s="448" t="s">
        <v>1724</v>
      </c>
      <c r="D2669" s="448" t="s">
        <v>5495</v>
      </c>
      <c r="E2669" s="448">
        <v>12</v>
      </c>
      <c r="F2669" s="448" t="s">
        <v>860</v>
      </c>
      <c r="G2669" s="448" t="s">
        <v>3578</v>
      </c>
      <c r="H2669" s="449">
        <v>1505.04</v>
      </c>
      <c r="I2669" s="448" t="s">
        <v>107</v>
      </c>
      <c r="J2669" s="448" t="s">
        <v>48</v>
      </c>
      <c r="K2669" s="451" t="s">
        <v>5241</v>
      </c>
      <c r="L2669" s="448" t="s">
        <v>143</v>
      </c>
      <c r="M2669" s="448" t="s">
        <v>3324</v>
      </c>
    </row>
    <row r="2670" spans="1:13" ht="84">
      <c r="A2670" s="448">
        <v>2669</v>
      </c>
      <c r="B2670" s="448" t="s">
        <v>5653</v>
      </c>
      <c r="C2670" s="448" t="s">
        <v>1724</v>
      </c>
      <c r="D2670" s="448" t="s">
        <v>5495</v>
      </c>
      <c r="E2670" s="448">
        <v>12</v>
      </c>
      <c r="F2670" s="448" t="s">
        <v>860</v>
      </c>
      <c r="G2670" s="448" t="s">
        <v>3578</v>
      </c>
      <c r="H2670" s="449">
        <v>909.36</v>
      </c>
      <c r="I2670" s="448" t="s">
        <v>107</v>
      </c>
      <c r="J2670" s="448" t="s">
        <v>48</v>
      </c>
      <c r="K2670" s="451" t="s">
        <v>5241</v>
      </c>
      <c r="L2670" s="448" t="s">
        <v>143</v>
      </c>
      <c r="M2670" s="448" t="s">
        <v>3324</v>
      </c>
    </row>
    <row r="2671" spans="1:13" ht="84">
      <c r="A2671" s="448">
        <v>2670</v>
      </c>
      <c r="B2671" s="448" t="s">
        <v>5654</v>
      </c>
      <c r="C2671" s="448" t="s">
        <v>1724</v>
      </c>
      <c r="D2671" s="448" t="s">
        <v>5495</v>
      </c>
      <c r="E2671" s="448">
        <v>12</v>
      </c>
      <c r="F2671" s="448" t="s">
        <v>860</v>
      </c>
      <c r="G2671" s="448" t="s">
        <v>3578</v>
      </c>
      <c r="H2671" s="449">
        <v>909.36</v>
      </c>
      <c r="I2671" s="448" t="s">
        <v>107</v>
      </c>
      <c r="J2671" s="448" t="s">
        <v>48</v>
      </c>
      <c r="K2671" s="451" t="s">
        <v>5241</v>
      </c>
      <c r="L2671" s="448" t="s">
        <v>143</v>
      </c>
      <c r="M2671" s="448" t="s">
        <v>3324</v>
      </c>
    </row>
    <row r="2672" spans="1:13" ht="84">
      <c r="A2672" s="448">
        <v>2671</v>
      </c>
      <c r="B2672" s="448" t="s">
        <v>5655</v>
      </c>
      <c r="C2672" s="448" t="s">
        <v>1724</v>
      </c>
      <c r="D2672" s="448" t="s">
        <v>5495</v>
      </c>
      <c r="E2672" s="448">
        <v>12</v>
      </c>
      <c r="F2672" s="448" t="s">
        <v>860</v>
      </c>
      <c r="G2672" s="448" t="s">
        <v>3578</v>
      </c>
      <c r="H2672" s="449">
        <v>909.36</v>
      </c>
      <c r="I2672" s="448" t="s">
        <v>107</v>
      </c>
      <c r="J2672" s="448" t="s">
        <v>48</v>
      </c>
      <c r="K2672" s="451" t="s">
        <v>5241</v>
      </c>
      <c r="L2672" s="448" t="s">
        <v>143</v>
      </c>
      <c r="M2672" s="448" t="s">
        <v>3324</v>
      </c>
    </row>
    <row r="2673" spans="1:13" ht="84">
      <c r="A2673" s="448">
        <v>2672</v>
      </c>
      <c r="B2673" s="448" t="s">
        <v>5656</v>
      </c>
      <c r="C2673" s="448" t="s">
        <v>1724</v>
      </c>
      <c r="D2673" s="448" t="s">
        <v>5495</v>
      </c>
      <c r="E2673" s="448">
        <v>12</v>
      </c>
      <c r="F2673" s="448" t="s">
        <v>860</v>
      </c>
      <c r="G2673" s="448" t="s">
        <v>3578</v>
      </c>
      <c r="H2673" s="449">
        <v>909.36</v>
      </c>
      <c r="I2673" s="448" t="s">
        <v>107</v>
      </c>
      <c r="J2673" s="448" t="s">
        <v>48</v>
      </c>
      <c r="K2673" s="451" t="s">
        <v>5241</v>
      </c>
      <c r="L2673" s="448" t="s">
        <v>143</v>
      </c>
      <c r="M2673" s="448" t="s">
        <v>3324</v>
      </c>
    </row>
    <row r="2674" spans="1:13" ht="84">
      <c r="A2674" s="448">
        <v>2673</v>
      </c>
      <c r="B2674" s="448" t="s">
        <v>5657</v>
      </c>
      <c r="C2674" s="448" t="s">
        <v>1724</v>
      </c>
      <c r="D2674" s="448" t="s">
        <v>5495</v>
      </c>
      <c r="E2674" s="448">
        <v>500</v>
      </c>
      <c r="F2674" s="448" t="s">
        <v>571</v>
      </c>
      <c r="G2674" s="448" t="s">
        <v>3578</v>
      </c>
      <c r="H2674" s="449">
        <v>2400</v>
      </c>
      <c r="I2674" s="448" t="s">
        <v>107</v>
      </c>
      <c r="J2674" s="448" t="s">
        <v>48</v>
      </c>
      <c r="K2674" s="451" t="s">
        <v>5241</v>
      </c>
      <c r="L2674" s="448" t="s">
        <v>143</v>
      </c>
      <c r="M2674" s="448" t="s">
        <v>3324</v>
      </c>
    </row>
    <row r="2675" spans="1:13" ht="84">
      <c r="A2675" s="448">
        <v>2674</v>
      </c>
      <c r="B2675" s="448" t="s">
        <v>5658</v>
      </c>
      <c r="C2675" s="448" t="s">
        <v>1724</v>
      </c>
      <c r="D2675" s="448" t="s">
        <v>5495</v>
      </c>
      <c r="E2675" s="448">
        <v>7</v>
      </c>
      <c r="F2675" s="448" t="s">
        <v>1728</v>
      </c>
      <c r="G2675" s="448" t="s">
        <v>3578</v>
      </c>
      <c r="H2675" s="449">
        <v>861.56</v>
      </c>
      <c r="I2675" s="448" t="s">
        <v>107</v>
      </c>
      <c r="J2675" s="448" t="s">
        <v>48</v>
      </c>
      <c r="K2675" s="451" t="s">
        <v>5241</v>
      </c>
      <c r="L2675" s="448" t="s">
        <v>143</v>
      </c>
      <c r="M2675" s="448" t="s">
        <v>3324</v>
      </c>
    </row>
    <row r="2676" spans="1:13" ht="84">
      <c r="A2676" s="448">
        <v>2675</v>
      </c>
      <c r="B2676" s="448" t="s">
        <v>5659</v>
      </c>
      <c r="C2676" s="448" t="s">
        <v>1724</v>
      </c>
      <c r="D2676" s="448" t="s">
        <v>5495</v>
      </c>
      <c r="E2676" s="448">
        <v>12</v>
      </c>
      <c r="F2676" s="448" t="s">
        <v>1458</v>
      </c>
      <c r="G2676" s="448" t="s">
        <v>3578</v>
      </c>
      <c r="H2676" s="449">
        <v>2317.44</v>
      </c>
      <c r="I2676" s="448" t="s">
        <v>107</v>
      </c>
      <c r="J2676" s="448" t="s">
        <v>48</v>
      </c>
      <c r="K2676" s="451" t="s">
        <v>5241</v>
      </c>
      <c r="L2676" s="448" t="s">
        <v>143</v>
      </c>
      <c r="M2676" s="448" t="s">
        <v>3324</v>
      </c>
    </row>
    <row r="2677" spans="1:13" ht="84">
      <c r="A2677" s="448">
        <v>2676</v>
      </c>
      <c r="B2677" s="448" t="s">
        <v>5660</v>
      </c>
      <c r="C2677" s="448" t="s">
        <v>1724</v>
      </c>
      <c r="D2677" s="448" t="s">
        <v>5495</v>
      </c>
      <c r="E2677" s="448">
        <v>375</v>
      </c>
      <c r="F2677" s="448" t="s">
        <v>571</v>
      </c>
      <c r="G2677" s="448" t="s">
        <v>3578</v>
      </c>
      <c r="H2677" s="449">
        <v>7762.5</v>
      </c>
      <c r="I2677" s="448" t="s">
        <v>107</v>
      </c>
      <c r="J2677" s="448" t="s">
        <v>48</v>
      </c>
      <c r="K2677" s="451" t="s">
        <v>5241</v>
      </c>
      <c r="L2677" s="448" t="s">
        <v>143</v>
      </c>
      <c r="M2677" s="448" t="s">
        <v>3324</v>
      </c>
    </row>
    <row r="2678" spans="1:13" ht="84">
      <c r="A2678" s="448">
        <v>2677</v>
      </c>
      <c r="B2678" s="448" t="s">
        <v>5661</v>
      </c>
      <c r="C2678" s="448" t="s">
        <v>1724</v>
      </c>
      <c r="D2678" s="448" t="s">
        <v>5495</v>
      </c>
      <c r="E2678" s="448">
        <v>25</v>
      </c>
      <c r="F2678" s="448" t="s">
        <v>860</v>
      </c>
      <c r="G2678" s="448" t="s">
        <v>3578</v>
      </c>
      <c r="H2678" s="449">
        <v>65.75</v>
      </c>
      <c r="I2678" s="448" t="s">
        <v>107</v>
      </c>
      <c r="J2678" s="448" t="s">
        <v>48</v>
      </c>
      <c r="K2678" s="451" t="s">
        <v>5241</v>
      </c>
      <c r="L2678" s="448" t="s">
        <v>143</v>
      </c>
      <c r="M2678" s="448" t="s">
        <v>3324</v>
      </c>
    </row>
    <row r="2679" spans="1:13" ht="84">
      <c r="A2679" s="448">
        <v>2678</v>
      </c>
      <c r="B2679" s="448" t="s">
        <v>5662</v>
      </c>
      <c r="C2679" s="448" t="s">
        <v>1724</v>
      </c>
      <c r="D2679" s="448" t="s">
        <v>5495</v>
      </c>
      <c r="E2679" s="448">
        <v>37</v>
      </c>
      <c r="F2679" s="448" t="s">
        <v>571</v>
      </c>
      <c r="G2679" s="448" t="s">
        <v>3578</v>
      </c>
      <c r="H2679" s="449">
        <v>555.37</v>
      </c>
      <c r="I2679" s="448" t="s">
        <v>107</v>
      </c>
      <c r="J2679" s="448" t="s">
        <v>48</v>
      </c>
      <c r="K2679" s="451" t="s">
        <v>5241</v>
      </c>
      <c r="L2679" s="448" t="s">
        <v>143</v>
      </c>
      <c r="M2679" s="448" t="s">
        <v>3324</v>
      </c>
    </row>
    <row r="2680" spans="1:13" ht="84">
      <c r="A2680" s="448">
        <v>2679</v>
      </c>
      <c r="B2680" s="448" t="s">
        <v>5663</v>
      </c>
      <c r="C2680" s="448" t="s">
        <v>1724</v>
      </c>
      <c r="D2680" s="448" t="s">
        <v>5495</v>
      </c>
      <c r="E2680" s="448">
        <v>37</v>
      </c>
      <c r="F2680" s="448" t="s">
        <v>571</v>
      </c>
      <c r="G2680" s="448" t="s">
        <v>3578</v>
      </c>
      <c r="H2680" s="449">
        <v>555.37</v>
      </c>
      <c r="I2680" s="448" t="s">
        <v>107</v>
      </c>
      <c r="J2680" s="448" t="s">
        <v>48</v>
      </c>
      <c r="K2680" s="451" t="s">
        <v>5241</v>
      </c>
      <c r="L2680" s="448" t="s">
        <v>143</v>
      </c>
      <c r="M2680" s="448" t="s">
        <v>3324</v>
      </c>
    </row>
    <row r="2681" spans="1:13" ht="84">
      <c r="A2681" s="448">
        <v>2680</v>
      </c>
      <c r="B2681" s="448" t="s">
        <v>5664</v>
      </c>
      <c r="C2681" s="448" t="s">
        <v>1724</v>
      </c>
      <c r="D2681" s="448" t="s">
        <v>5495</v>
      </c>
      <c r="E2681" s="448">
        <v>2</v>
      </c>
      <c r="F2681" s="448" t="s">
        <v>860</v>
      </c>
      <c r="G2681" s="448" t="s">
        <v>3578</v>
      </c>
      <c r="H2681" s="449">
        <v>118.56</v>
      </c>
      <c r="I2681" s="448" t="s">
        <v>107</v>
      </c>
      <c r="J2681" s="448" t="s">
        <v>48</v>
      </c>
      <c r="K2681" s="451" t="s">
        <v>5241</v>
      </c>
      <c r="L2681" s="448" t="s">
        <v>143</v>
      </c>
      <c r="M2681" s="448" t="s">
        <v>3324</v>
      </c>
    </row>
    <row r="2682" spans="1:13" ht="84">
      <c r="A2682" s="448">
        <v>2681</v>
      </c>
      <c r="B2682" s="448" t="s">
        <v>5665</v>
      </c>
      <c r="C2682" s="448" t="s">
        <v>1724</v>
      </c>
      <c r="D2682" s="448" t="s">
        <v>5495</v>
      </c>
      <c r="E2682" s="448">
        <v>1</v>
      </c>
      <c r="F2682" s="448" t="s">
        <v>860</v>
      </c>
      <c r="G2682" s="448" t="s">
        <v>3578</v>
      </c>
      <c r="H2682" s="449">
        <v>14.89</v>
      </c>
      <c r="I2682" s="448" t="s">
        <v>107</v>
      </c>
      <c r="J2682" s="448" t="s">
        <v>48</v>
      </c>
      <c r="K2682" s="451" t="s">
        <v>5241</v>
      </c>
      <c r="L2682" s="448" t="s">
        <v>143</v>
      </c>
      <c r="M2682" s="448" t="s">
        <v>3324</v>
      </c>
    </row>
    <row r="2683" spans="1:13" ht="84">
      <c r="A2683" s="448">
        <v>2682</v>
      </c>
      <c r="B2683" s="448" t="s">
        <v>5666</v>
      </c>
      <c r="C2683" s="448" t="s">
        <v>1724</v>
      </c>
      <c r="D2683" s="448" t="s">
        <v>5495</v>
      </c>
      <c r="E2683" s="448">
        <v>37</v>
      </c>
      <c r="F2683" s="448" t="s">
        <v>860</v>
      </c>
      <c r="G2683" s="448" t="s">
        <v>3578</v>
      </c>
      <c r="H2683" s="449">
        <v>792.54</v>
      </c>
      <c r="I2683" s="448" t="s">
        <v>107</v>
      </c>
      <c r="J2683" s="448" t="s">
        <v>48</v>
      </c>
      <c r="K2683" s="451" t="s">
        <v>5241</v>
      </c>
      <c r="L2683" s="448" t="s">
        <v>143</v>
      </c>
      <c r="M2683" s="448" t="s">
        <v>3324</v>
      </c>
    </row>
    <row r="2684" spans="1:13" ht="84">
      <c r="A2684" s="448">
        <v>2683</v>
      </c>
      <c r="B2684" s="448" t="s">
        <v>5667</v>
      </c>
      <c r="C2684" s="448" t="s">
        <v>1724</v>
      </c>
      <c r="D2684" s="448" t="s">
        <v>5495</v>
      </c>
      <c r="E2684" s="448">
        <v>1</v>
      </c>
      <c r="F2684" s="448" t="s">
        <v>860</v>
      </c>
      <c r="G2684" s="448" t="s">
        <v>3578</v>
      </c>
      <c r="H2684" s="449">
        <v>129.55000000000001</v>
      </c>
      <c r="I2684" s="448" t="s">
        <v>107</v>
      </c>
      <c r="J2684" s="448" t="s">
        <v>48</v>
      </c>
      <c r="K2684" s="451" t="s">
        <v>5241</v>
      </c>
      <c r="L2684" s="448" t="s">
        <v>143</v>
      </c>
      <c r="M2684" s="448" t="s">
        <v>3324</v>
      </c>
    </row>
    <row r="2685" spans="1:13" ht="84">
      <c r="A2685" s="448">
        <v>2684</v>
      </c>
      <c r="B2685" s="448" t="s">
        <v>5668</v>
      </c>
      <c r="C2685" s="448" t="s">
        <v>1724</v>
      </c>
      <c r="D2685" s="448" t="s">
        <v>5495</v>
      </c>
      <c r="E2685" s="448">
        <v>2</v>
      </c>
      <c r="F2685" s="448" t="s">
        <v>1728</v>
      </c>
      <c r="G2685" s="448" t="s">
        <v>3578</v>
      </c>
      <c r="H2685" s="449">
        <v>623.44000000000005</v>
      </c>
      <c r="I2685" s="448" t="s">
        <v>107</v>
      </c>
      <c r="J2685" s="448" t="s">
        <v>48</v>
      </c>
      <c r="K2685" s="451" t="s">
        <v>5241</v>
      </c>
      <c r="L2685" s="448" t="s">
        <v>143</v>
      </c>
      <c r="M2685" s="448" t="s">
        <v>3324</v>
      </c>
    </row>
    <row r="2686" spans="1:13" ht="84">
      <c r="A2686" s="448">
        <v>2685</v>
      </c>
      <c r="B2686" s="448" t="s">
        <v>5669</v>
      </c>
      <c r="C2686" s="448" t="s">
        <v>1724</v>
      </c>
      <c r="D2686" s="448" t="s">
        <v>5495</v>
      </c>
      <c r="E2686" s="448">
        <v>25</v>
      </c>
      <c r="F2686" s="448" t="s">
        <v>3676</v>
      </c>
      <c r="G2686" s="448" t="s">
        <v>3578</v>
      </c>
      <c r="H2686" s="449">
        <v>412.25</v>
      </c>
      <c r="I2686" s="448" t="s">
        <v>107</v>
      </c>
      <c r="J2686" s="448" t="s">
        <v>48</v>
      </c>
      <c r="K2686" s="451" t="s">
        <v>5241</v>
      </c>
      <c r="L2686" s="448" t="s">
        <v>143</v>
      </c>
      <c r="M2686" s="448" t="s">
        <v>3324</v>
      </c>
    </row>
    <row r="2687" spans="1:13" ht="84">
      <c r="A2687" s="448">
        <v>2686</v>
      </c>
      <c r="B2687" s="448" t="s">
        <v>5670</v>
      </c>
      <c r="C2687" s="448" t="s">
        <v>1724</v>
      </c>
      <c r="D2687" s="448" t="s">
        <v>5495</v>
      </c>
      <c r="E2687" s="448">
        <v>25</v>
      </c>
      <c r="F2687" s="448" t="s">
        <v>1458</v>
      </c>
      <c r="G2687" s="448" t="s">
        <v>3578</v>
      </c>
      <c r="H2687" s="449">
        <v>490.25</v>
      </c>
      <c r="I2687" s="448" t="s">
        <v>107</v>
      </c>
      <c r="J2687" s="448" t="s">
        <v>48</v>
      </c>
      <c r="K2687" s="451" t="s">
        <v>5241</v>
      </c>
      <c r="L2687" s="448" t="s">
        <v>143</v>
      </c>
      <c r="M2687" s="448" t="s">
        <v>3324</v>
      </c>
    </row>
    <row r="2688" spans="1:13" ht="84">
      <c r="A2688" s="448">
        <v>2687</v>
      </c>
      <c r="B2688" s="448" t="s">
        <v>5671</v>
      </c>
      <c r="C2688" s="448" t="s">
        <v>1724</v>
      </c>
      <c r="D2688" s="448" t="s">
        <v>5495</v>
      </c>
      <c r="E2688" s="448">
        <v>15</v>
      </c>
      <c r="F2688" s="448" t="s">
        <v>860</v>
      </c>
      <c r="G2688" s="448" t="s">
        <v>3578</v>
      </c>
      <c r="H2688" s="449">
        <v>160.65</v>
      </c>
      <c r="I2688" s="448" t="s">
        <v>107</v>
      </c>
      <c r="J2688" s="448" t="s">
        <v>48</v>
      </c>
      <c r="K2688" s="451" t="s">
        <v>5241</v>
      </c>
      <c r="L2688" s="448" t="s">
        <v>143</v>
      </c>
      <c r="M2688" s="448" t="s">
        <v>3324</v>
      </c>
    </row>
    <row r="2689" spans="1:13" ht="84">
      <c r="A2689" s="448">
        <v>2688</v>
      </c>
      <c r="B2689" s="448" t="s">
        <v>5943</v>
      </c>
      <c r="C2689" s="448" t="s">
        <v>1724</v>
      </c>
      <c r="D2689" s="448" t="s">
        <v>5495</v>
      </c>
      <c r="E2689" s="448">
        <v>1</v>
      </c>
      <c r="F2689" s="448" t="s">
        <v>1458</v>
      </c>
      <c r="G2689" s="448" t="s">
        <v>3578</v>
      </c>
      <c r="H2689" s="449">
        <v>160.65</v>
      </c>
      <c r="I2689" s="448" t="s">
        <v>107</v>
      </c>
      <c r="J2689" s="448" t="s">
        <v>48</v>
      </c>
      <c r="K2689" s="451" t="s">
        <v>5241</v>
      </c>
      <c r="L2689" s="448" t="s">
        <v>143</v>
      </c>
      <c r="M2689" s="448" t="s">
        <v>3324</v>
      </c>
    </row>
    <row r="2690" spans="1:13" ht="84">
      <c r="A2690" s="448">
        <v>2689</v>
      </c>
      <c r="B2690" s="448" t="s">
        <v>5944</v>
      </c>
      <c r="C2690" s="448" t="s">
        <v>1724</v>
      </c>
      <c r="D2690" s="448" t="s">
        <v>5495</v>
      </c>
      <c r="E2690" s="448">
        <v>1</v>
      </c>
      <c r="F2690" s="448" t="s">
        <v>1458</v>
      </c>
      <c r="G2690" s="448" t="s">
        <v>3578</v>
      </c>
      <c r="H2690" s="449">
        <v>160.65</v>
      </c>
      <c r="I2690" s="448" t="s">
        <v>107</v>
      </c>
      <c r="J2690" s="448" t="s">
        <v>48</v>
      </c>
      <c r="K2690" s="451" t="s">
        <v>5241</v>
      </c>
      <c r="L2690" s="448" t="s">
        <v>143</v>
      </c>
      <c r="M2690" s="448" t="s">
        <v>3324</v>
      </c>
    </row>
    <row r="2691" spans="1:13" ht="84">
      <c r="A2691" s="448">
        <v>2690</v>
      </c>
      <c r="B2691" s="448" t="s">
        <v>5674</v>
      </c>
      <c r="C2691" s="448" t="s">
        <v>1724</v>
      </c>
      <c r="D2691" s="448" t="s">
        <v>5495</v>
      </c>
      <c r="E2691" s="448">
        <v>1</v>
      </c>
      <c r="F2691" s="448" t="s">
        <v>860</v>
      </c>
      <c r="G2691" s="448" t="s">
        <v>3578</v>
      </c>
      <c r="H2691" s="449">
        <v>18.399999999999999</v>
      </c>
      <c r="I2691" s="448" t="s">
        <v>107</v>
      </c>
      <c r="J2691" s="448" t="s">
        <v>48</v>
      </c>
      <c r="K2691" s="451" t="s">
        <v>5241</v>
      </c>
      <c r="L2691" s="448" t="s">
        <v>143</v>
      </c>
      <c r="M2691" s="448" t="s">
        <v>3324</v>
      </c>
    </row>
    <row r="2692" spans="1:13" ht="84">
      <c r="A2692" s="448">
        <v>2691</v>
      </c>
      <c r="B2692" s="448" t="s">
        <v>5675</v>
      </c>
      <c r="C2692" s="448" t="s">
        <v>1724</v>
      </c>
      <c r="D2692" s="448" t="s">
        <v>5495</v>
      </c>
      <c r="E2692" s="448">
        <v>5</v>
      </c>
      <c r="F2692" s="448" t="s">
        <v>1728</v>
      </c>
      <c r="G2692" s="448" t="s">
        <v>3578</v>
      </c>
      <c r="H2692" s="449">
        <v>423.05</v>
      </c>
      <c r="I2692" s="448" t="s">
        <v>107</v>
      </c>
      <c r="J2692" s="448" t="s">
        <v>48</v>
      </c>
      <c r="K2692" s="451" t="s">
        <v>5241</v>
      </c>
      <c r="L2692" s="448" t="s">
        <v>143</v>
      </c>
      <c r="M2692" s="448" t="s">
        <v>3324</v>
      </c>
    </row>
    <row r="2693" spans="1:13" ht="84">
      <c r="A2693" s="448">
        <v>2692</v>
      </c>
      <c r="B2693" s="448" t="s">
        <v>5676</v>
      </c>
      <c r="C2693" s="448" t="s">
        <v>1724</v>
      </c>
      <c r="D2693" s="448" t="s">
        <v>5495</v>
      </c>
      <c r="E2693" s="448">
        <v>15</v>
      </c>
      <c r="F2693" s="448" t="s">
        <v>1728</v>
      </c>
      <c r="G2693" s="448" t="s">
        <v>3578</v>
      </c>
      <c r="H2693" s="449">
        <v>1269.1500000000001</v>
      </c>
      <c r="I2693" s="448" t="s">
        <v>107</v>
      </c>
      <c r="J2693" s="448" t="s">
        <v>48</v>
      </c>
      <c r="K2693" s="451" t="s">
        <v>5241</v>
      </c>
      <c r="L2693" s="448" t="s">
        <v>143</v>
      </c>
      <c r="M2693" s="448" t="s">
        <v>3324</v>
      </c>
    </row>
    <row r="2694" spans="1:13" ht="84">
      <c r="A2694" s="448">
        <v>2693</v>
      </c>
      <c r="B2694" s="448" t="s">
        <v>5677</v>
      </c>
      <c r="C2694" s="448" t="s">
        <v>1724</v>
      </c>
      <c r="D2694" s="448" t="s">
        <v>5495</v>
      </c>
      <c r="E2694" s="448">
        <v>10</v>
      </c>
      <c r="F2694" s="448" t="s">
        <v>1728</v>
      </c>
      <c r="G2694" s="448" t="s">
        <v>3578</v>
      </c>
      <c r="H2694" s="449">
        <v>846.1</v>
      </c>
      <c r="I2694" s="448" t="s">
        <v>107</v>
      </c>
      <c r="J2694" s="448" t="s">
        <v>48</v>
      </c>
      <c r="K2694" s="451" t="s">
        <v>5241</v>
      </c>
      <c r="L2694" s="448" t="s">
        <v>143</v>
      </c>
      <c r="M2694" s="448" t="s">
        <v>3324</v>
      </c>
    </row>
    <row r="2695" spans="1:13" ht="84">
      <c r="A2695" s="448">
        <v>2694</v>
      </c>
      <c r="B2695" s="448" t="s">
        <v>5678</v>
      </c>
      <c r="C2695" s="448" t="s">
        <v>1724</v>
      </c>
      <c r="D2695" s="448" t="s">
        <v>5495</v>
      </c>
      <c r="E2695" s="448">
        <v>5</v>
      </c>
      <c r="F2695" s="448" t="s">
        <v>1728</v>
      </c>
      <c r="G2695" s="448" t="s">
        <v>3578</v>
      </c>
      <c r="H2695" s="449">
        <v>423.05</v>
      </c>
      <c r="I2695" s="448" t="s">
        <v>107</v>
      </c>
      <c r="J2695" s="448" t="s">
        <v>48</v>
      </c>
      <c r="K2695" s="451" t="s">
        <v>5241</v>
      </c>
      <c r="L2695" s="448" t="s">
        <v>143</v>
      </c>
      <c r="M2695" s="448" t="s">
        <v>3324</v>
      </c>
    </row>
    <row r="2696" spans="1:13" ht="84">
      <c r="A2696" s="448">
        <v>2695</v>
      </c>
      <c r="B2696" s="448" t="s">
        <v>5679</v>
      </c>
      <c r="C2696" s="448" t="s">
        <v>1724</v>
      </c>
      <c r="D2696" s="448" t="s">
        <v>5495</v>
      </c>
      <c r="E2696" s="448">
        <v>5</v>
      </c>
      <c r="F2696" s="448" t="s">
        <v>1728</v>
      </c>
      <c r="G2696" s="448" t="s">
        <v>3578</v>
      </c>
      <c r="H2696" s="449">
        <v>423.05</v>
      </c>
      <c r="I2696" s="448" t="s">
        <v>107</v>
      </c>
      <c r="J2696" s="448" t="s">
        <v>48</v>
      </c>
      <c r="K2696" s="451" t="s">
        <v>5241</v>
      </c>
      <c r="L2696" s="448" t="s">
        <v>143</v>
      </c>
      <c r="M2696" s="448" t="s">
        <v>3324</v>
      </c>
    </row>
    <row r="2697" spans="1:13" ht="84">
      <c r="A2697" s="448">
        <v>2696</v>
      </c>
      <c r="B2697" s="448" t="s">
        <v>5680</v>
      </c>
      <c r="C2697" s="448" t="s">
        <v>1724</v>
      </c>
      <c r="D2697" s="448" t="s">
        <v>5495</v>
      </c>
      <c r="E2697" s="448">
        <v>2</v>
      </c>
      <c r="F2697" s="448" t="s">
        <v>1728</v>
      </c>
      <c r="G2697" s="448" t="s">
        <v>3578</v>
      </c>
      <c r="H2697" s="449">
        <v>183.8</v>
      </c>
      <c r="I2697" s="448" t="s">
        <v>107</v>
      </c>
      <c r="J2697" s="448" t="s">
        <v>48</v>
      </c>
      <c r="K2697" s="451" t="s">
        <v>5241</v>
      </c>
      <c r="L2697" s="448" t="s">
        <v>143</v>
      </c>
      <c r="M2697" s="448" t="s">
        <v>3324</v>
      </c>
    </row>
    <row r="2698" spans="1:13" ht="84">
      <c r="A2698" s="448">
        <v>2697</v>
      </c>
      <c r="B2698" s="448" t="s">
        <v>5681</v>
      </c>
      <c r="C2698" s="448" t="s">
        <v>1724</v>
      </c>
      <c r="D2698" s="448" t="s">
        <v>5495</v>
      </c>
      <c r="E2698" s="448">
        <v>2</v>
      </c>
      <c r="F2698" s="448" t="s">
        <v>1728</v>
      </c>
      <c r="G2698" s="448" t="s">
        <v>3578</v>
      </c>
      <c r="H2698" s="449">
        <v>183.8</v>
      </c>
      <c r="I2698" s="448" t="s">
        <v>107</v>
      </c>
      <c r="J2698" s="448" t="s">
        <v>48</v>
      </c>
      <c r="K2698" s="451" t="s">
        <v>5241</v>
      </c>
      <c r="L2698" s="448" t="s">
        <v>143</v>
      </c>
      <c r="M2698" s="448" t="s">
        <v>3324</v>
      </c>
    </row>
    <row r="2699" spans="1:13" ht="84">
      <c r="A2699" s="448">
        <v>2698</v>
      </c>
      <c r="B2699" s="448" t="s">
        <v>5682</v>
      </c>
      <c r="C2699" s="448" t="s">
        <v>1724</v>
      </c>
      <c r="D2699" s="448" t="s">
        <v>5495</v>
      </c>
      <c r="E2699" s="448">
        <v>25</v>
      </c>
      <c r="F2699" s="448" t="s">
        <v>1728</v>
      </c>
      <c r="G2699" s="448" t="s">
        <v>3578</v>
      </c>
      <c r="H2699" s="449">
        <v>1547.75</v>
      </c>
      <c r="I2699" s="448" t="s">
        <v>107</v>
      </c>
      <c r="J2699" s="448" t="s">
        <v>48</v>
      </c>
      <c r="K2699" s="451" t="s">
        <v>5241</v>
      </c>
      <c r="L2699" s="448" t="s">
        <v>143</v>
      </c>
      <c r="M2699" s="448" t="s">
        <v>3324</v>
      </c>
    </row>
    <row r="2700" spans="1:13" ht="84">
      <c r="A2700" s="448">
        <v>2699</v>
      </c>
      <c r="B2700" s="448" t="s">
        <v>5683</v>
      </c>
      <c r="C2700" s="448" t="s">
        <v>1724</v>
      </c>
      <c r="D2700" s="448" t="s">
        <v>5495</v>
      </c>
      <c r="E2700" s="448">
        <v>12</v>
      </c>
      <c r="F2700" s="448" t="s">
        <v>1728</v>
      </c>
      <c r="G2700" s="448" t="s">
        <v>3578</v>
      </c>
      <c r="H2700" s="449">
        <v>742.92</v>
      </c>
      <c r="I2700" s="448" t="s">
        <v>107</v>
      </c>
      <c r="J2700" s="448" t="s">
        <v>48</v>
      </c>
      <c r="K2700" s="451" t="s">
        <v>5241</v>
      </c>
      <c r="L2700" s="448" t="s">
        <v>143</v>
      </c>
      <c r="M2700" s="448" t="s">
        <v>3324</v>
      </c>
    </row>
    <row r="2701" spans="1:13" ht="84">
      <c r="A2701" s="448">
        <v>2700</v>
      </c>
      <c r="B2701" s="448" t="s">
        <v>5684</v>
      </c>
      <c r="C2701" s="448" t="s">
        <v>1724</v>
      </c>
      <c r="D2701" s="448" t="s">
        <v>5495</v>
      </c>
      <c r="E2701" s="448">
        <v>6</v>
      </c>
      <c r="F2701" s="448" t="s">
        <v>1728</v>
      </c>
      <c r="G2701" s="448" t="s">
        <v>3578</v>
      </c>
      <c r="H2701" s="449">
        <v>334.14</v>
      </c>
      <c r="I2701" s="448" t="s">
        <v>107</v>
      </c>
      <c r="J2701" s="448" t="s">
        <v>48</v>
      </c>
      <c r="K2701" s="451" t="s">
        <v>5241</v>
      </c>
      <c r="L2701" s="448" t="s">
        <v>143</v>
      </c>
      <c r="M2701" s="448" t="s">
        <v>3324</v>
      </c>
    </row>
    <row r="2702" spans="1:13" ht="84">
      <c r="A2702" s="448">
        <v>2701</v>
      </c>
      <c r="B2702" s="448" t="s">
        <v>5685</v>
      </c>
      <c r="C2702" s="448" t="s">
        <v>1724</v>
      </c>
      <c r="D2702" s="448" t="s">
        <v>5495</v>
      </c>
      <c r="E2702" s="448">
        <v>12</v>
      </c>
      <c r="F2702" s="448" t="s">
        <v>1728</v>
      </c>
      <c r="G2702" s="448" t="s">
        <v>3578</v>
      </c>
      <c r="H2702" s="449">
        <v>562.91999999999996</v>
      </c>
      <c r="I2702" s="448" t="s">
        <v>107</v>
      </c>
      <c r="J2702" s="448" t="s">
        <v>48</v>
      </c>
      <c r="K2702" s="451" t="s">
        <v>5241</v>
      </c>
      <c r="L2702" s="448" t="s">
        <v>143</v>
      </c>
      <c r="M2702" s="448" t="s">
        <v>3324</v>
      </c>
    </row>
    <row r="2703" spans="1:13" ht="84">
      <c r="A2703" s="448">
        <v>2702</v>
      </c>
      <c r="B2703" s="448" t="s">
        <v>5686</v>
      </c>
      <c r="C2703" s="448" t="s">
        <v>1724</v>
      </c>
      <c r="D2703" s="448" t="s">
        <v>5495</v>
      </c>
      <c r="E2703" s="448">
        <v>6</v>
      </c>
      <c r="F2703" s="448" t="s">
        <v>1728</v>
      </c>
      <c r="G2703" s="448" t="s">
        <v>3578</v>
      </c>
      <c r="H2703" s="449">
        <v>281.45999999999998</v>
      </c>
      <c r="I2703" s="448" t="s">
        <v>107</v>
      </c>
      <c r="J2703" s="448" t="s">
        <v>48</v>
      </c>
      <c r="K2703" s="451" t="s">
        <v>5241</v>
      </c>
      <c r="L2703" s="448" t="s">
        <v>143</v>
      </c>
      <c r="M2703" s="448" t="s">
        <v>3324</v>
      </c>
    </row>
    <row r="2704" spans="1:13" ht="84">
      <c r="A2704" s="448">
        <v>2703</v>
      </c>
      <c r="B2704" s="448" t="s">
        <v>5687</v>
      </c>
      <c r="C2704" s="448" t="s">
        <v>1724</v>
      </c>
      <c r="D2704" s="448" t="s">
        <v>5495</v>
      </c>
      <c r="E2704" s="448">
        <v>12</v>
      </c>
      <c r="F2704" s="448" t="s">
        <v>1728</v>
      </c>
      <c r="G2704" s="448" t="s">
        <v>3578</v>
      </c>
      <c r="H2704" s="449">
        <v>717.24</v>
      </c>
      <c r="I2704" s="448" t="s">
        <v>107</v>
      </c>
      <c r="J2704" s="448" t="s">
        <v>48</v>
      </c>
      <c r="K2704" s="451" t="s">
        <v>5241</v>
      </c>
      <c r="L2704" s="448" t="s">
        <v>143</v>
      </c>
      <c r="M2704" s="448" t="s">
        <v>3324</v>
      </c>
    </row>
    <row r="2705" spans="1:13" ht="84">
      <c r="A2705" s="448">
        <v>2704</v>
      </c>
      <c r="B2705" s="448" t="s">
        <v>5688</v>
      </c>
      <c r="C2705" s="448" t="s">
        <v>1724</v>
      </c>
      <c r="D2705" s="448" t="s">
        <v>5495</v>
      </c>
      <c r="E2705" s="448">
        <v>5</v>
      </c>
      <c r="F2705" s="448" t="s">
        <v>817</v>
      </c>
      <c r="G2705" s="448" t="s">
        <v>3578</v>
      </c>
      <c r="H2705" s="449">
        <v>414</v>
      </c>
      <c r="I2705" s="448" t="s">
        <v>107</v>
      </c>
      <c r="J2705" s="448" t="s">
        <v>48</v>
      </c>
      <c r="K2705" s="451" t="s">
        <v>5241</v>
      </c>
      <c r="L2705" s="448" t="s">
        <v>143</v>
      </c>
      <c r="M2705" s="448" t="s">
        <v>3324</v>
      </c>
    </row>
    <row r="2706" spans="1:13" ht="84">
      <c r="A2706" s="448">
        <v>2705</v>
      </c>
      <c r="B2706" s="448" t="s">
        <v>5689</v>
      </c>
      <c r="C2706" s="448" t="s">
        <v>1724</v>
      </c>
      <c r="D2706" s="448" t="s">
        <v>5495</v>
      </c>
      <c r="E2706" s="448">
        <v>6</v>
      </c>
      <c r="F2706" s="448" t="s">
        <v>3676</v>
      </c>
      <c r="G2706" s="448" t="s">
        <v>3578</v>
      </c>
      <c r="H2706" s="449">
        <v>44.58</v>
      </c>
      <c r="I2706" s="448" t="s">
        <v>107</v>
      </c>
      <c r="J2706" s="448" t="s">
        <v>48</v>
      </c>
      <c r="K2706" s="451" t="s">
        <v>5241</v>
      </c>
      <c r="L2706" s="448" t="s">
        <v>143</v>
      </c>
      <c r="M2706" s="448" t="s">
        <v>3324</v>
      </c>
    </row>
    <row r="2707" spans="1:13" ht="84">
      <c r="A2707" s="448">
        <v>2706</v>
      </c>
      <c r="B2707" s="448" t="s">
        <v>5690</v>
      </c>
      <c r="C2707" s="448" t="s">
        <v>1724</v>
      </c>
      <c r="D2707" s="448" t="s">
        <v>5495</v>
      </c>
      <c r="E2707" s="448">
        <v>2</v>
      </c>
      <c r="F2707" s="448" t="s">
        <v>1728</v>
      </c>
      <c r="G2707" s="448" t="s">
        <v>3578</v>
      </c>
      <c r="H2707" s="449">
        <v>91.56</v>
      </c>
      <c r="I2707" s="448" t="s">
        <v>107</v>
      </c>
      <c r="J2707" s="448" t="s">
        <v>48</v>
      </c>
      <c r="K2707" s="451" t="s">
        <v>5241</v>
      </c>
      <c r="L2707" s="448" t="s">
        <v>143</v>
      </c>
      <c r="M2707" s="448" t="s">
        <v>3324</v>
      </c>
    </row>
    <row r="2708" spans="1:13" ht="84">
      <c r="A2708" s="448">
        <v>2707</v>
      </c>
      <c r="B2708" s="448" t="s">
        <v>5691</v>
      </c>
      <c r="C2708" s="448" t="s">
        <v>1724</v>
      </c>
      <c r="D2708" s="448" t="s">
        <v>5495</v>
      </c>
      <c r="E2708" s="448">
        <v>2</v>
      </c>
      <c r="F2708" s="448" t="s">
        <v>574</v>
      </c>
      <c r="G2708" s="448" t="s">
        <v>3578</v>
      </c>
      <c r="H2708" s="449">
        <v>547.55999999999995</v>
      </c>
      <c r="I2708" s="448" t="s">
        <v>107</v>
      </c>
      <c r="J2708" s="448" t="s">
        <v>48</v>
      </c>
      <c r="K2708" s="451" t="s">
        <v>5241</v>
      </c>
      <c r="L2708" s="448" t="s">
        <v>143</v>
      </c>
      <c r="M2708" s="448" t="s">
        <v>3324</v>
      </c>
    </row>
    <row r="2709" spans="1:13" ht="84">
      <c r="A2709" s="448">
        <v>2708</v>
      </c>
      <c r="B2709" s="448" t="s">
        <v>5692</v>
      </c>
      <c r="C2709" s="448" t="s">
        <v>1724</v>
      </c>
      <c r="D2709" s="448" t="s">
        <v>5495</v>
      </c>
      <c r="E2709" s="448">
        <v>2</v>
      </c>
      <c r="F2709" s="448" t="s">
        <v>860</v>
      </c>
      <c r="G2709" s="448" t="s">
        <v>3578</v>
      </c>
      <c r="H2709" s="449">
        <v>24.06</v>
      </c>
      <c r="I2709" s="448" t="s">
        <v>107</v>
      </c>
      <c r="J2709" s="448" t="s">
        <v>48</v>
      </c>
      <c r="K2709" s="451" t="s">
        <v>5241</v>
      </c>
      <c r="L2709" s="448" t="s">
        <v>143</v>
      </c>
      <c r="M2709" s="448" t="s">
        <v>3324</v>
      </c>
    </row>
    <row r="2710" spans="1:13" ht="84">
      <c r="A2710" s="448">
        <v>2709</v>
      </c>
      <c r="B2710" s="448" t="s">
        <v>5693</v>
      </c>
      <c r="C2710" s="448" t="s">
        <v>1724</v>
      </c>
      <c r="D2710" s="448" t="s">
        <v>5495</v>
      </c>
      <c r="E2710" s="448">
        <v>25</v>
      </c>
      <c r="F2710" s="448" t="s">
        <v>3676</v>
      </c>
      <c r="G2710" s="448" t="s">
        <v>3578</v>
      </c>
      <c r="H2710" s="449">
        <v>341.75</v>
      </c>
      <c r="I2710" s="448" t="s">
        <v>107</v>
      </c>
      <c r="J2710" s="448" t="s">
        <v>48</v>
      </c>
      <c r="K2710" s="451" t="s">
        <v>5241</v>
      </c>
      <c r="L2710" s="448" t="s">
        <v>143</v>
      </c>
      <c r="M2710" s="448" t="s">
        <v>3324</v>
      </c>
    </row>
    <row r="2711" spans="1:13" ht="84">
      <c r="A2711" s="448">
        <v>2710</v>
      </c>
      <c r="B2711" s="448" t="s">
        <v>5694</v>
      </c>
      <c r="C2711" s="448" t="s">
        <v>1724</v>
      </c>
      <c r="D2711" s="448" t="s">
        <v>5495</v>
      </c>
      <c r="E2711" s="448">
        <v>7</v>
      </c>
      <c r="F2711" s="448" t="s">
        <v>860</v>
      </c>
      <c r="G2711" s="448" t="s">
        <v>3578</v>
      </c>
      <c r="H2711" s="449">
        <v>49.56</v>
      </c>
      <c r="I2711" s="448" t="s">
        <v>107</v>
      </c>
      <c r="J2711" s="448" t="s">
        <v>48</v>
      </c>
      <c r="K2711" s="451" t="s">
        <v>5241</v>
      </c>
      <c r="L2711" s="448" t="s">
        <v>143</v>
      </c>
      <c r="M2711" s="448" t="s">
        <v>3324</v>
      </c>
    </row>
    <row r="2712" spans="1:13" ht="84">
      <c r="A2712" s="448">
        <v>2711</v>
      </c>
      <c r="B2712" s="448" t="s">
        <v>5695</v>
      </c>
      <c r="C2712" s="448" t="s">
        <v>1724</v>
      </c>
      <c r="D2712" s="448" t="s">
        <v>5495</v>
      </c>
      <c r="E2712" s="448">
        <v>5</v>
      </c>
      <c r="F2712" s="448" t="s">
        <v>574</v>
      </c>
      <c r="G2712" s="448" t="s">
        <v>3578</v>
      </c>
      <c r="H2712" s="449">
        <v>88.4</v>
      </c>
      <c r="I2712" s="448" t="s">
        <v>107</v>
      </c>
      <c r="J2712" s="448" t="s">
        <v>48</v>
      </c>
      <c r="K2712" s="451" t="s">
        <v>5241</v>
      </c>
      <c r="L2712" s="448" t="s">
        <v>143</v>
      </c>
      <c r="M2712" s="448" t="s">
        <v>3324</v>
      </c>
    </row>
    <row r="2713" spans="1:13" ht="84">
      <c r="A2713" s="448">
        <v>2712</v>
      </c>
      <c r="B2713" s="448" t="s">
        <v>5696</v>
      </c>
      <c r="C2713" s="448" t="s">
        <v>1724</v>
      </c>
      <c r="D2713" s="448" t="s">
        <v>5495</v>
      </c>
      <c r="E2713" s="448">
        <v>5</v>
      </c>
      <c r="F2713" s="448" t="s">
        <v>574</v>
      </c>
      <c r="G2713" s="448" t="s">
        <v>3578</v>
      </c>
      <c r="H2713" s="449">
        <v>88.4</v>
      </c>
      <c r="I2713" s="448" t="s">
        <v>107</v>
      </c>
      <c r="J2713" s="448" t="s">
        <v>48</v>
      </c>
      <c r="K2713" s="451" t="s">
        <v>5241</v>
      </c>
      <c r="L2713" s="448" t="s">
        <v>143</v>
      </c>
      <c r="M2713" s="448" t="s">
        <v>3324</v>
      </c>
    </row>
    <row r="2714" spans="1:13" ht="84">
      <c r="A2714" s="448">
        <v>2713</v>
      </c>
      <c r="B2714" s="448" t="s">
        <v>5697</v>
      </c>
      <c r="C2714" s="448" t="s">
        <v>1724</v>
      </c>
      <c r="D2714" s="448" t="s">
        <v>5495</v>
      </c>
      <c r="E2714" s="448">
        <v>20</v>
      </c>
      <c r="F2714" s="448" t="s">
        <v>3676</v>
      </c>
      <c r="G2714" s="448" t="s">
        <v>3578</v>
      </c>
      <c r="H2714" s="449">
        <v>332.6</v>
      </c>
      <c r="I2714" s="448" t="s">
        <v>107</v>
      </c>
      <c r="J2714" s="448" t="s">
        <v>48</v>
      </c>
      <c r="K2714" s="451" t="s">
        <v>5241</v>
      </c>
      <c r="L2714" s="448" t="s">
        <v>143</v>
      </c>
      <c r="M2714" s="448" t="s">
        <v>3324</v>
      </c>
    </row>
    <row r="2715" spans="1:13" ht="84">
      <c r="A2715" s="448">
        <v>2714</v>
      </c>
      <c r="B2715" s="448" t="s">
        <v>5698</v>
      </c>
      <c r="C2715" s="448" t="s">
        <v>1724</v>
      </c>
      <c r="D2715" s="448" t="s">
        <v>5495</v>
      </c>
      <c r="E2715" s="448">
        <v>5</v>
      </c>
      <c r="F2715" s="448" t="s">
        <v>574</v>
      </c>
      <c r="G2715" s="448" t="s">
        <v>3578</v>
      </c>
      <c r="H2715" s="449">
        <v>75.400000000000006</v>
      </c>
      <c r="I2715" s="448" t="s">
        <v>107</v>
      </c>
      <c r="J2715" s="448" t="s">
        <v>48</v>
      </c>
      <c r="K2715" s="451" t="s">
        <v>5241</v>
      </c>
      <c r="L2715" s="448" t="s">
        <v>143</v>
      </c>
      <c r="M2715" s="448" t="s">
        <v>3324</v>
      </c>
    </row>
    <row r="2716" spans="1:13" ht="84">
      <c r="A2716" s="448">
        <v>2715</v>
      </c>
      <c r="B2716" s="448" t="s">
        <v>5699</v>
      </c>
      <c r="C2716" s="448" t="s">
        <v>1724</v>
      </c>
      <c r="D2716" s="448" t="s">
        <v>5495</v>
      </c>
      <c r="E2716" s="448">
        <v>5</v>
      </c>
      <c r="F2716" s="448" t="s">
        <v>574</v>
      </c>
      <c r="G2716" s="448" t="s">
        <v>3578</v>
      </c>
      <c r="H2716" s="449">
        <v>75.400000000000006</v>
      </c>
      <c r="I2716" s="448" t="s">
        <v>107</v>
      </c>
      <c r="J2716" s="448" t="s">
        <v>48</v>
      </c>
      <c r="K2716" s="451" t="s">
        <v>5241</v>
      </c>
      <c r="L2716" s="448" t="s">
        <v>143</v>
      </c>
      <c r="M2716" s="448" t="s">
        <v>3324</v>
      </c>
    </row>
    <row r="2717" spans="1:13" ht="84">
      <c r="A2717" s="448">
        <v>2716</v>
      </c>
      <c r="B2717" s="448" t="s">
        <v>5700</v>
      </c>
      <c r="C2717" s="448" t="s">
        <v>1724</v>
      </c>
      <c r="D2717" s="448" t="s">
        <v>5495</v>
      </c>
      <c r="E2717" s="448">
        <v>5</v>
      </c>
      <c r="F2717" s="448" t="s">
        <v>574</v>
      </c>
      <c r="G2717" s="448" t="s">
        <v>3578</v>
      </c>
      <c r="H2717" s="449">
        <v>75.400000000000006</v>
      </c>
      <c r="I2717" s="448" t="s">
        <v>107</v>
      </c>
      <c r="J2717" s="448" t="s">
        <v>48</v>
      </c>
      <c r="K2717" s="451" t="s">
        <v>5241</v>
      </c>
      <c r="L2717" s="448" t="s">
        <v>143</v>
      </c>
      <c r="M2717" s="448" t="s">
        <v>3324</v>
      </c>
    </row>
    <row r="2718" spans="1:13" ht="84">
      <c r="A2718" s="448">
        <v>2717</v>
      </c>
      <c r="B2718" s="448" t="s">
        <v>5701</v>
      </c>
      <c r="C2718" s="448" t="s">
        <v>1724</v>
      </c>
      <c r="D2718" s="448" t="s">
        <v>5495</v>
      </c>
      <c r="E2718" s="448">
        <v>5</v>
      </c>
      <c r="F2718" s="448" t="s">
        <v>574</v>
      </c>
      <c r="G2718" s="448" t="s">
        <v>3578</v>
      </c>
      <c r="H2718" s="449">
        <v>75.400000000000006</v>
      </c>
      <c r="I2718" s="448" t="s">
        <v>107</v>
      </c>
      <c r="J2718" s="448" t="s">
        <v>48</v>
      </c>
      <c r="K2718" s="451" t="s">
        <v>5241</v>
      </c>
      <c r="L2718" s="448" t="s">
        <v>143</v>
      </c>
      <c r="M2718" s="448" t="s">
        <v>3324</v>
      </c>
    </row>
    <row r="2719" spans="1:13" ht="84">
      <c r="A2719" s="448">
        <v>2718</v>
      </c>
      <c r="B2719" s="448" t="s">
        <v>5702</v>
      </c>
      <c r="C2719" s="448" t="s">
        <v>1724</v>
      </c>
      <c r="D2719" s="448" t="s">
        <v>5495</v>
      </c>
      <c r="E2719" s="448">
        <v>5</v>
      </c>
      <c r="F2719" s="448" t="s">
        <v>574</v>
      </c>
      <c r="G2719" s="448" t="s">
        <v>3578</v>
      </c>
      <c r="H2719" s="449">
        <v>75.400000000000006</v>
      </c>
      <c r="I2719" s="448" t="s">
        <v>107</v>
      </c>
      <c r="J2719" s="448" t="s">
        <v>48</v>
      </c>
      <c r="K2719" s="451" t="s">
        <v>5241</v>
      </c>
      <c r="L2719" s="448" t="s">
        <v>143</v>
      </c>
      <c r="M2719" s="448" t="s">
        <v>3324</v>
      </c>
    </row>
    <row r="2720" spans="1:13" ht="84">
      <c r="A2720" s="448">
        <v>2719</v>
      </c>
      <c r="B2720" s="448" t="s">
        <v>5703</v>
      </c>
      <c r="C2720" s="448" t="s">
        <v>1724</v>
      </c>
      <c r="D2720" s="448" t="s">
        <v>5495</v>
      </c>
      <c r="E2720" s="448">
        <v>5</v>
      </c>
      <c r="F2720" s="448" t="s">
        <v>574</v>
      </c>
      <c r="G2720" s="448" t="s">
        <v>3578</v>
      </c>
      <c r="H2720" s="449">
        <v>75.400000000000006</v>
      </c>
      <c r="I2720" s="448" t="s">
        <v>107</v>
      </c>
      <c r="J2720" s="448" t="s">
        <v>48</v>
      </c>
      <c r="K2720" s="451" t="s">
        <v>5241</v>
      </c>
      <c r="L2720" s="448" t="s">
        <v>143</v>
      </c>
      <c r="M2720" s="448" t="s">
        <v>3324</v>
      </c>
    </row>
    <row r="2721" spans="1:13" ht="84">
      <c r="A2721" s="448">
        <v>2720</v>
      </c>
      <c r="B2721" s="448" t="s">
        <v>5704</v>
      </c>
      <c r="C2721" s="448" t="s">
        <v>1724</v>
      </c>
      <c r="D2721" s="448" t="s">
        <v>5495</v>
      </c>
      <c r="E2721" s="448">
        <v>7</v>
      </c>
      <c r="F2721" s="448" t="s">
        <v>1458</v>
      </c>
      <c r="G2721" s="448" t="s">
        <v>3578</v>
      </c>
      <c r="H2721" s="449">
        <v>923.58</v>
      </c>
      <c r="I2721" s="448" t="s">
        <v>107</v>
      </c>
      <c r="J2721" s="448" t="s">
        <v>48</v>
      </c>
      <c r="K2721" s="451" t="s">
        <v>5241</v>
      </c>
      <c r="L2721" s="448" t="s">
        <v>143</v>
      </c>
      <c r="M2721" s="448" t="s">
        <v>3324</v>
      </c>
    </row>
    <row r="2722" spans="1:13" ht="84">
      <c r="A2722" s="448">
        <v>2721</v>
      </c>
      <c r="B2722" s="448" t="s">
        <v>5705</v>
      </c>
      <c r="C2722" s="448" t="s">
        <v>1724</v>
      </c>
      <c r="D2722" s="448" t="s">
        <v>5495</v>
      </c>
      <c r="E2722" s="448">
        <v>20</v>
      </c>
      <c r="F2722" s="448" t="s">
        <v>3474</v>
      </c>
      <c r="G2722" s="448" t="s">
        <v>3578</v>
      </c>
      <c r="H2722" s="449">
        <v>222.6</v>
      </c>
      <c r="I2722" s="448" t="s">
        <v>107</v>
      </c>
      <c r="J2722" s="448" t="s">
        <v>48</v>
      </c>
      <c r="K2722" s="451" t="s">
        <v>5241</v>
      </c>
      <c r="L2722" s="448" t="s">
        <v>143</v>
      </c>
      <c r="M2722" s="448" t="s">
        <v>3324</v>
      </c>
    </row>
    <row r="2723" spans="1:13" ht="84">
      <c r="A2723" s="448">
        <v>2722</v>
      </c>
      <c r="B2723" s="448" t="s">
        <v>5706</v>
      </c>
      <c r="C2723" s="448" t="s">
        <v>1724</v>
      </c>
      <c r="D2723" s="448" t="s">
        <v>5495</v>
      </c>
      <c r="E2723" s="448">
        <v>5</v>
      </c>
      <c r="F2723" s="448" t="s">
        <v>3676</v>
      </c>
      <c r="G2723" s="448" t="s">
        <v>3578</v>
      </c>
      <c r="H2723" s="449">
        <v>204.35</v>
      </c>
      <c r="I2723" s="448" t="s">
        <v>107</v>
      </c>
      <c r="J2723" s="448" t="s">
        <v>48</v>
      </c>
      <c r="K2723" s="451" t="s">
        <v>5241</v>
      </c>
      <c r="L2723" s="448" t="s">
        <v>143</v>
      </c>
      <c r="M2723" s="448" t="s">
        <v>3324</v>
      </c>
    </row>
    <row r="2724" spans="1:13" ht="84">
      <c r="A2724" s="448">
        <v>2723</v>
      </c>
      <c r="B2724" s="448" t="s">
        <v>5707</v>
      </c>
      <c r="C2724" s="448" t="s">
        <v>1724</v>
      </c>
      <c r="D2724" s="448" t="s">
        <v>5495</v>
      </c>
      <c r="E2724" s="448">
        <v>25</v>
      </c>
      <c r="F2724" s="448" t="s">
        <v>1728</v>
      </c>
      <c r="G2724" s="448" t="s">
        <v>3578</v>
      </c>
      <c r="H2724" s="449">
        <v>921.5</v>
      </c>
      <c r="I2724" s="448" t="s">
        <v>107</v>
      </c>
      <c r="J2724" s="448" t="s">
        <v>48</v>
      </c>
      <c r="K2724" s="451" t="s">
        <v>5241</v>
      </c>
      <c r="L2724" s="448" t="s">
        <v>143</v>
      </c>
      <c r="M2724" s="448" t="s">
        <v>3324</v>
      </c>
    </row>
    <row r="2725" spans="1:13" ht="84">
      <c r="A2725" s="448">
        <v>2724</v>
      </c>
      <c r="B2725" s="448" t="s">
        <v>5708</v>
      </c>
      <c r="C2725" s="448" t="s">
        <v>1724</v>
      </c>
      <c r="D2725" s="448" t="s">
        <v>5495</v>
      </c>
      <c r="E2725" s="448">
        <v>6</v>
      </c>
      <c r="F2725" s="448" t="s">
        <v>1728</v>
      </c>
      <c r="G2725" s="448" t="s">
        <v>3578</v>
      </c>
      <c r="H2725" s="449">
        <v>128.52000000000001</v>
      </c>
      <c r="I2725" s="448" t="s">
        <v>107</v>
      </c>
      <c r="J2725" s="448" t="s">
        <v>48</v>
      </c>
      <c r="K2725" s="451" t="s">
        <v>5241</v>
      </c>
      <c r="L2725" s="448" t="s">
        <v>143</v>
      </c>
      <c r="M2725" s="448" t="s">
        <v>3324</v>
      </c>
    </row>
    <row r="2726" spans="1:13" ht="84">
      <c r="A2726" s="448">
        <v>2725</v>
      </c>
      <c r="B2726" s="448" t="s">
        <v>5709</v>
      </c>
      <c r="C2726" s="448" t="s">
        <v>1724</v>
      </c>
      <c r="D2726" s="448" t="s">
        <v>5495</v>
      </c>
      <c r="E2726" s="448">
        <v>5</v>
      </c>
      <c r="F2726" s="448" t="s">
        <v>1728</v>
      </c>
      <c r="G2726" s="448" t="s">
        <v>3578</v>
      </c>
      <c r="H2726" s="449">
        <v>159.1</v>
      </c>
      <c r="I2726" s="448" t="s">
        <v>107</v>
      </c>
      <c r="J2726" s="448" t="s">
        <v>48</v>
      </c>
      <c r="K2726" s="451" t="s">
        <v>5241</v>
      </c>
      <c r="L2726" s="448" t="s">
        <v>143</v>
      </c>
      <c r="M2726" s="448" t="s">
        <v>3324</v>
      </c>
    </row>
    <row r="2727" spans="1:13" ht="84">
      <c r="A2727" s="448">
        <v>2726</v>
      </c>
      <c r="B2727" s="448" t="s">
        <v>5710</v>
      </c>
      <c r="C2727" s="448" t="s">
        <v>1724</v>
      </c>
      <c r="D2727" s="448" t="s">
        <v>5495</v>
      </c>
      <c r="E2727" s="448">
        <v>5</v>
      </c>
      <c r="F2727" s="448" t="s">
        <v>1728</v>
      </c>
      <c r="G2727" s="448" t="s">
        <v>3578</v>
      </c>
      <c r="H2727" s="449">
        <v>159.1</v>
      </c>
      <c r="I2727" s="448" t="s">
        <v>107</v>
      </c>
      <c r="J2727" s="448" t="s">
        <v>48</v>
      </c>
      <c r="K2727" s="451" t="s">
        <v>5241</v>
      </c>
      <c r="L2727" s="448" t="s">
        <v>143</v>
      </c>
      <c r="M2727" s="448" t="s">
        <v>3324</v>
      </c>
    </row>
    <row r="2728" spans="1:13" ht="84">
      <c r="A2728" s="448">
        <v>2727</v>
      </c>
      <c r="B2728" s="448" t="s">
        <v>5711</v>
      </c>
      <c r="C2728" s="448" t="s">
        <v>1724</v>
      </c>
      <c r="D2728" s="448" t="s">
        <v>5495</v>
      </c>
      <c r="E2728" s="448">
        <v>5</v>
      </c>
      <c r="F2728" s="448" t="s">
        <v>1728</v>
      </c>
      <c r="G2728" s="448" t="s">
        <v>3578</v>
      </c>
      <c r="H2728" s="449">
        <v>159.1</v>
      </c>
      <c r="I2728" s="448" t="s">
        <v>107</v>
      </c>
      <c r="J2728" s="448" t="s">
        <v>48</v>
      </c>
      <c r="K2728" s="451" t="s">
        <v>5241</v>
      </c>
      <c r="L2728" s="448" t="s">
        <v>143</v>
      </c>
      <c r="M2728" s="448" t="s">
        <v>3324</v>
      </c>
    </row>
    <row r="2729" spans="1:13" ht="84">
      <c r="A2729" s="448">
        <v>2728</v>
      </c>
      <c r="B2729" s="448" t="s">
        <v>5712</v>
      </c>
      <c r="C2729" s="448" t="s">
        <v>1724</v>
      </c>
      <c r="D2729" s="448" t="s">
        <v>5495</v>
      </c>
      <c r="E2729" s="448">
        <v>5</v>
      </c>
      <c r="F2729" s="448" t="s">
        <v>1728</v>
      </c>
      <c r="G2729" s="448" t="s">
        <v>3578</v>
      </c>
      <c r="H2729" s="449">
        <v>107.1</v>
      </c>
      <c r="I2729" s="448" t="s">
        <v>107</v>
      </c>
      <c r="J2729" s="448" t="s">
        <v>48</v>
      </c>
      <c r="K2729" s="451" t="s">
        <v>5241</v>
      </c>
      <c r="L2729" s="448" t="s">
        <v>143</v>
      </c>
      <c r="M2729" s="448" t="s">
        <v>3324</v>
      </c>
    </row>
    <row r="2730" spans="1:13" ht="84">
      <c r="A2730" s="448">
        <v>2729</v>
      </c>
      <c r="B2730" s="448" t="s">
        <v>5713</v>
      </c>
      <c r="C2730" s="448" t="s">
        <v>1724</v>
      </c>
      <c r="D2730" s="448" t="s">
        <v>5495</v>
      </c>
      <c r="E2730" s="448">
        <v>25</v>
      </c>
      <c r="F2730" s="448" t="s">
        <v>1728</v>
      </c>
      <c r="G2730" s="448" t="s">
        <v>3578</v>
      </c>
      <c r="H2730" s="449">
        <v>535.5</v>
      </c>
      <c r="I2730" s="448" t="s">
        <v>107</v>
      </c>
      <c r="J2730" s="448" t="s">
        <v>48</v>
      </c>
      <c r="K2730" s="451" t="s">
        <v>5241</v>
      </c>
      <c r="L2730" s="448" t="s">
        <v>143</v>
      </c>
      <c r="M2730" s="448" t="s">
        <v>3324</v>
      </c>
    </row>
    <row r="2731" spans="1:13" ht="84">
      <c r="A2731" s="448">
        <v>2730</v>
      </c>
      <c r="B2731" s="448" t="s">
        <v>5714</v>
      </c>
      <c r="C2731" s="448" t="s">
        <v>1724</v>
      </c>
      <c r="D2731" s="448" t="s">
        <v>5495</v>
      </c>
      <c r="E2731" s="448">
        <v>12</v>
      </c>
      <c r="F2731" s="448" t="s">
        <v>1728</v>
      </c>
      <c r="G2731" s="448" t="s">
        <v>3578</v>
      </c>
      <c r="H2731" s="449">
        <v>257.04000000000002</v>
      </c>
      <c r="I2731" s="448" t="s">
        <v>107</v>
      </c>
      <c r="J2731" s="448" t="s">
        <v>48</v>
      </c>
      <c r="K2731" s="451" t="s">
        <v>5241</v>
      </c>
      <c r="L2731" s="448" t="s">
        <v>143</v>
      </c>
      <c r="M2731" s="448" t="s">
        <v>3324</v>
      </c>
    </row>
    <row r="2732" spans="1:13" ht="84">
      <c r="A2732" s="448">
        <v>2731</v>
      </c>
      <c r="B2732" s="448" t="s">
        <v>5715</v>
      </c>
      <c r="C2732" s="448" t="s">
        <v>1724</v>
      </c>
      <c r="D2732" s="448" t="s">
        <v>5495</v>
      </c>
      <c r="E2732" s="448">
        <v>15</v>
      </c>
      <c r="F2732" s="448" t="s">
        <v>1728</v>
      </c>
      <c r="G2732" s="448" t="s">
        <v>3578</v>
      </c>
      <c r="H2732" s="449">
        <v>321.3</v>
      </c>
      <c r="I2732" s="448" t="s">
        <v>107</v>
      </c>
      <c r="J2732" s="448" t="s">
        <v>48</v>
      </c>
      <c r="K2732" s="451" t="s">
        <v>5241</v>
      </c>
      <c r="L2732" s="448" t="s">
        <v>143</v>
      </c>
      <c r="M2732" s="448" t="s">
        <v>3324</v>
      </c>
    </row>
    <row r="2733" spans="1:13" ht="84">
      <c r="A2733" s="448">
        <v>2732</v>
      </c>
      <c r="B2733" s="448" t="s">
        <v>5716</v>
      </c>
      <c r="C2733" s="448" t="s">
        <v>1724</v>
      </c>
      <c r="D2733" s="448" t="s">
        <v>5495</v>
      </c>
      <c r="E2733" s="448">
        <v>12</v>
      </c>
      <c r="F2733" s="448" t="s">
        <v>1728</v>
      </c>
      <c r="G2733" s="448" t="s">
        <v>3578</v>
      </c>
      <c r="H2733" s="449">
        <v>257.04000000000002</v>
      </c>
      <c r="I2733" s="448" t="s">
        <v>107</v>
      </c>
      <c r="J2733" s="448" t="s">
        <v>48</v>
      </c>
      <c r="K2733" s="451" t="s">
        <v>5241</v>
      </c>
      <c r="L2733" s="448" t="s">
        <v>143</v>
      </c>
      <c r="M2733" s="448" t="s">
        <v>3324</v>
      </c>
    </row>
    <row r="2734" spans="1:13" ht="84">
      <c r="A2734" s="448">
        <v>2733</v>
      </c>
      <c r="B2734" s="448" t="s">
        <v>5717</v>
      </c>
      <c r="C2734" s="448" t="s">
        <v>1724</v>
      </c>
      <c r="D2734" s="448" t="s">
        <v>5495</v>
      </c>
      <c r="E2734" s="448">
        <v>12</v>
      </c>
      <c r="F2734" s="448" t="s">
        <v>1728</v>
      </c>
      <c r="G2734" s="448" t="s">
        <v>3578</v>
      </c>
      <c r="H2734" s="449">
        <v>257.04000000000002</v>
      </c>
      <c r="I2734" s="448" t="s">
        <v>107</v>
      </c>
      <c r="J2734" s="448" t="s">
        <v>48</v>
      </c>
      <c r="K2734" s="451" t="s">
        <v>5241</v>
      </c>
      <c r="L2734" s="448" t="s">
        <v>143</v>
      </c>
      <c r="M2734" s="448" t="s">
        <v>3324</v>
      </c>
    </row>
    <row r="2735" spans="1:13" ht="84">
      <c r="A2735" s="448">
        <v>2734</v>
      </c>
      <c r="B2735" s="448" t="s">
        <v>5718</v>
      </c>
      <c r="C2735" s="448" t="s">
        <v>1724</v>
      </c>
      <c r="D2735" s="448" t="s">
        <v>5495</v>
      </c>
      <c r="E2735" s="448">
        <v>12</v>
      </c>
      <c r="F2735" s="448" t="s">
        <v>1728</v>
      </c>
      <c r="G2735" s="448" t="s">
        <v>3578</v>
      </c>
      <c r="H2735" s="449">
        <v>257.04000000000002</v>
      </c>
      <c r="I2735" s="448" t="s">
        <v>107</v>
      </c>
      <c r="J2735" s="448" t="s">
        <v>48</v>
      </c>
      <c r="K2735" s="451" t="s">
        <v>5241</v>
      </c>
      <c r="L2735" s="448" t="s">
        <v>143</v>
      </c>
      <c r="M2735" s="448" t="s">
        <v>3324</v>
      </c>
    </row>
    <row r="2736" spans="1:13" ht="84">
      <c r="A2736" s="448">
        <v>2735</v>
      </c>
      <c r="B2736" s="448" t="s">
        <v>5719</v>
      </c>
      <c r="C2736" s="448" t="s">
        <v>1724</v>
      </c>
      <c r="D2736" s="448" t="s">
        <v>5495</v>
      </c>
      <c r="E2736" s="448">
        <v>12</v>
      </c>
      <c r="F2736" s="448" t="s">
        <v>1728</v>
      </c>
      <c r="G2736" s="448" t="s">
        <v>3578</v>
      </c>
      <c r="H2736" s="449">
        <v>257.04000000000002</v>
      </c>
      <c r="I2736" s="448" t="s">
        <v>107</v>
      </c>
      <c r="J2736" s="448" t="s">
        <v>48</v>
      </c>
      <c r="K2736" s="451" t="s">
        <v>5241</v>
      </c>
      <c r="L2736" s="448" t="s">
        <v>143</v>
      </c>
      <c r="M2736" s="448" t="s">
        <v>3324</v>
      </c>
    </row>
    <row r="2737" spans="1:13" ht="84">
      <c r="A2737" s="448">
        <v>2736</v>
      </c>
      <c r="B2737" s="448" t="s">
        <v>5720</v>
      </c>
      <c r="C2737" s="448" t="s">
        <v>1724</v>
      </c>
      <c r="D2737" s="448" t="s">
        <v>5495</v>
      </c>
      <c r="E2737" s="448">
        <v>7</v>
      </c>
      <c r="F2737" s="448" t="s">
        <v>1728</v>
      </c>
      <c r="G2737" s="448" t="s">
        <v>3578</v>
      </c>
      <c r="H2737" s="449">
        <v>149.94</v>
      </c>
      <c r="I2737" s="448" t="s">
        <v>107</v>
      </c>
      <c r="J2737" s="448" t="s">
        <v>48</v>
      </c>
      <c r="K2737" s="451" t="s">
        <v>5241</v>
      </c>
      <c r="L2737" s="448" t="s">
        <v>143</v>
      </c>
      <c r="M2737" s="448" t="s">
        <v>3324</v>
      </c>
    </row>
    <row r="2738" spans="1:13" ht="84">
      <c r="A2738" s="448">
        <v>2737</v>
      </c>
      <c r="B2738" s="448" t="s">
        <v>5721</v>
      </c>
      <c r="C2738" s="448" t="s">
        <v>1724</v>
      </c>
      <c r="D2738" s="448" t="s">
        <v>5495</v>
      </c>
      <c r="E2738" s="448">
        <v>25</v>
      </c>
      <c r="F2738" s="448" t="s">
        <v>1728</v>
      </c>
      <c r="G2738" s="448" t="s">
        <v>3578</v>
      </c>
      <c r="H2738" s="449">
        <v>535.5</v>
      </c>
      <c r="I2738" s="448" t="s">
        <v>107</v>
      </c>
      <c r="J2738" s="448" t="s">
        <v>48</v>
      </c>
      <c r="K2738" s="451" t="s">
        <v>5241</v>
      </c>
      <c r="L2738" s="448" t="s">
        <v>143</v>
      </c>
      <c r="M2738" s="448" t="s">
        <v>3324</v>
      </c>
    </row>
    <row r="2739" spans="1:13" ht="84">
      <c r="A2739" s="448">
        <v>2738</v>
      </c>
      <c r="B2739" s="448" t="s">
        <v>5722</v>
      </c>
      <c r="C2739" s="448" t="s">
        <v>1724</v>
      </c>
      <c r="D2739" s="448" t="s">
        <v>5495</v>
      </c>
      <c r="E2739" s="448">
        <v>12</v>
      </c>
      <c r="F2739" s="448" t="s">
        <v>1728</v>
      </c>
      <c r="G2739" s="448" t="s">
        <v>3578</v>
      </c>
      <c r="H2739" s="449">
        <v>257.04000000000002</v>
      </c>
      <c r="I2739" s="448" t="s">
        <v>107</v>
      </c>
      <c r="J2739" s="448" t="s">
        <v>48</v>
      </c>
      <c r="K2739" s="451" t="s">
        <v>5241</v>
      </c>
      <c r="L2739" s="448" t="s">
        <v>143</v>
      </c>
      <c r="M2739" s="448" t="s">
        <v>3324</v>
      </c>
    </row>
    <row r="2740" spans="1:13" ht="84">
      <c r="A2740" s="448">
        <v>2739</v>
      </c>
      <c r="B2740" s="448" t="s">
        <v>5723</v>
      </c>
      <c r="C2740" s="448" t="s">
        <v>1724</v>
      </c>
      <c r="D2740" s="448" t="s">
        <v>5495</v>
      </c>
      <c r="E2740" s="448">
        <v>15</v>
      </c>
      <c r="F2740" s="448" t="s">
        <v>1728</v>
      </c>
      <c r="G2740" s="448" t="s">
        <v>3578</v>
      </c>
      <c r="H2740" s="449">
        <v>321.3</v>
      </c>
      <c r="I2740" s="448" t="s">
        <v>107</v>
      </c>
      <c r="J2740" s="448" t="s">
        <v>48</v>
      </c>
      <c r="K2740" s="451" t="s">
        <v>5241</v>
      </c>
      <c r="L2740" s="448" t="s">
        <v>143</v>
      </c>
      <c r="M2740" s="448" t="s">
        <v>3324</v>
      </c>
    </row>
    <row r="2741" spans="1:13" ht="84">
      <c r="A2741" s="448">
        <v>2740</v>
      </c>
      <c r="B2741" s="448" t="s">
        <v>5724</v>
      </c>
      <c r="C2741" s="448" t="s">
        <v>1724</v>
      </c>
      <c r="D2741" s="448" t="s">
        <v>5495</v>
      </c>
      <c r="E2741" s="448">
        <v>37</v>
      </c>
      <c r="F2741" s="448" t="s">
        <v>1728</v>
      </c>
      <c r="G2741" s="448" t="s">
        <v>3578</v>
      </c>
      <c r="H2741" s="449">
        <v>792.54</v>
      </c>
      <c r="I2741" s="448" t="s">
        <v>107</v>
      </c>
      <c r="J2741" s="448" t="s">
        <v>48</v>
      </c>
      <c r="K2741" s="451" t="s">
        <v>5241</v>
      </c>
      <c r="L2741" s="448" t="s">
        <v>143</v>
      </c>
      <c r="M2741" s="448" t="s">
        <v>3324</v>
      </c>
    </row>
    <row r="2742" spans="1:13" ht="84">
      <c r="A2742" s="448">
        <v>2741</v>
      </c>
      <c r="B2742" s="448" t="s">
        <v>5725</v>
      </c>
      <c r="C2742" s="448" t="s">
        <v>1724</v>
      </c>
      <c r="D2742" s="448" t="s">
        <v>5495</v>
      </c>
      <c r="E2742" s="448">
        <v>15</v>
      </c>
      <c r="F2742" s="448" t="s">
        <v>1728</v>
      </c>
      <c r="G2742" s="448" t="s">
        <v>3578</v>
      </c>
      <c r="H2742" s="449">
        <v>321.3</v>
      </c>
      <c r="I2742" s="448" t="s">
        <v>107</v>
      </c>
      <c r="J2742" s="448" t="s">
        <v>48</v>
      </c>
      <c r="K2742" s="451" t="s">
        <v>5241</v>
      </c>
      <c r="L2742" s="448" t="s">
        <v>143</v>
      </c>
      <c r="M2742" s="448" t="s">
        <v>3324</v>
      </c>
    </row>
    <row r="2743" spans="1:13" ht="84">
      <c r="A2743" s="448">
        <v>2742</v>
      </c>
      <c r="B2743" s="448" t="s">
        <v>5726</v>
      </c>
      <c r="C2743" s="448" t="s">
        <v>1724</v>
      </c>
      <c r="D2743" s="448" t="s">
        <v>5495</v>
      </c>
      <c r="E2743" s="448">
        <v>5</v>
      </c>
      <c r="F2743" s="448" t="s">
        <v>1728</v>
      </c>
      <c r="G2743" s="448" t="s">
        <v>3578</v>
      </c>
      <c r="H2743" s="449">
        <v>107.1</v>
      </c>
      <c r="I2743" s="448" t="s">
        <v>107</v>
      </c>
      <c r="J2743" s="448" t="s">
        <v>48</v>
      </c>
      <c r="K2743" s="451" t="s">
        <v>5241</v>
      </c>
      <c r="L2743" s="448" t="s">
        <v>143</v>
      </c>
      <c r="M2743" s="448" t="s">
        <v>3324</v>
      </c>
    </row>
    <row r="2744" spans="1:13" ht="84">
      <c r="A2744" s="448">
        <v>2743</v>
      </c>
      <c r="B2744" s="448" t="s">
        <v>5727</v>
      </c>
      <c r="C2744" s="448" t="s">
        <v>1724</v>
      </c>
      <c r="D2744" s="448" t="s">
        <v>5495</v>
      </c>
      <c r="E2744" s="448">
        <v>7</v>
      </c>
      <c r="F2744" s="448" t="s">
        <v>1728</v>
      </c>
      <c r="G2744" s="448" t="s">
        <v>3578</v>
      </c>
      <c r="H2744" s="449">
        <v>149.94</v>
      </c>
      <c r="I2744" s="448" t="s">
        <v>107</v>
      </c>
      <c r="J2744" s="448" t="s">
        <v>48</v>
      </c>
      <c r="K2744" s="451" t="s">
        <v>5241</v>
      </c>
      <c r="L2744" s="448" t="s">
        <v>143</v>
      </c>
      <c r="M2744" s="448" t="s">
        <v>3324</v>
      </c>
    </row>
    <row r="2745" spans="1:13" ht="84">
      <c r="A2745" s="448">
        <v>2744</v>
      </c>
      <c r="B2745" s="448" t="s">
        <v>5728</v>
      </c>
      <c r="C2745" s="448" t="s">
        <v>1724</v>
      </c>
      <c r="D2745" s="448" t="s">
        <v>5495</v>
      </c>
      <c r="E2745" s="448">
        <v>7</v>
      </c>
      <c r="F2745" s="448" t="s">
        <v>1728</v>
      </c>
      <c r="G2745" s="448" t="s">
        <v>3578</v>
      </c>
      <c r="H2745" s="449">
        <v>149.94</v>
      </c>
      <c r="I2745" s="448" t="s">
        <v>107</v>
      </c>
      <c r="J2745" s="448" t="s">
        <v>48</v>
      </c>
      <c r="K2745" s="451" t="s">
        <v>5241</v>
      </c>
      <c r="L2745" s="448" t="s">
        <v>143</v>
      </c>
      <c r="M2745" s="448" t="s">
        <v>3324</v>
      </c>
    </row>
    <row r="2746" spans="1:13" ht="84">
      <c r="A2746" s="448">
        <v>2745</v>
      </c>
      <c r="B2746" s="448" t="s">
        <v>5729</v>
      </c>
      <c r="C2746" s="448" t="s">
        <v>1724</v>
      </c>
      <c r="D2746" s="448" t="s">
        <v>5495</v>
      </c>
      <c r="E2746" s="448">
        <v>10</v>
      </c>
      <c r="F2746" s="448" t="s">
        <v>1728</v>
      </c>
      <c r="G2746" s="448" t="s">
        <v>3578</v>
      </c>
      <c r="H2746" s="449">
        <v>214.2</v>
      </c>
      <c r="I2746" s="448" t="s">
        <v>107</v>
      </c>
      <c r="J2746" s="448" t="s">
        <v>48</v>
      </c>
      <c r="K2746" s="451" t="s">
        <v>5241</v>
      </c>
      <c r="L2746" s="448" t="s">
        <v>143</v>
      </c>
      <c r="M2746" s="448" t="s">
        <v>3324</v>
      </c>
    </row>
    <row r="2747" spans="1:13" ht="84">
      <c r="A2747" s="448">
        <v>2746</v>
      </c>
      <c r="B2747" s="448" t="s">
        <v>5730</v>
      </c>
      <c r="C2747" s="448" t="s">
        <v>1724</v>
      </c>
      <c r="D2747" s="448" t="s">
        <v>5495</v>
      </c>
      <c r="E2747" s="448">
        <v>10</v>
      </c>
      <c r="F2747" s="448" t="s">
        <v>1728</v>
      </c>
      <c r="G2747" s="448" t="s">
        <v>3578</v>
      </c>
      <c r="H2747" s="449">
        <v>214.2</v>
      </c>
      <c r="I2747" s="448" t="s">
        <v>107</v>
      </c>
      <c r="J2747" s="448" t="s">
        <v>48</v>
      </c>
      <c r="K2747" s="451" t="s">
        <v>5241</v>
      </c>
      <c r="L2747" s="448" t="s">
        <v>143</v>
      </c>
      <c r="M2747" s="448" t="s">
        <v>3324</v>
      </c>
    </row>
    <row r="2748" spans="1:13" ht="84">
      <c r="A2748" s="448">
        <v>2747</v>
      </c>
      <c r="B2748" s="448" t="s">
        <v>5731</v>
      </c>
      <c r="C2748" s="448" t="s">
        <v>1724</v>
      </c>
      <c r="D2748" s="448" t="s">
        <v>5495</v>
      </c>
      <c r="E2748" s="448">
        <v>15</v>
      </c>
      <c r="F2748" s="448" t="s">
        <v>1728</v>
      </c>
      <c r="G2748" s="448" t="s">
        <v>3578</v>
      </c>
      <c r="H2748" s="449">
        <v>321.3</v>
      </c>
      <c r="I2748" s="448" t="s">
        <v>107</v>
      </c>
      <c r="J2748" s="448" t="s">
        <v>48</v>
      </c>
      <c r="K2748" s="451" t="s">
        <v>5241</v>
      </c>
      <c r="L2748" s="448" t="s">
        <v>143</v>
      </c>
      <c r="M2748" s="448" t="s">
        <v>3324</v>
      </c>
    </row>
    <row r="2749" spans="1:13" ht="84">
      <c r="A2749" s="448">
        <v>2748</v>
      </c>
      <c r="B2749" s="448" t="s">
        <v>5732</v>
      </c>
      <c r="C2749" s="448" t="s">
        <v>1724</v>
      </c>
      <c r="D2749" s="448" t="s">
        <v>5495</v>
      </c>
      <c r="E2749" s="448">
        <v>15</v>
      </c>
      <c r="F2749" s="448" t="s">
        <v>1728</v>
      </c>
      <c r="G2749" s="448" t="s">
        <v>3578</v>
      </c>
      <c r="H2749" s="449">
        <v>321.3</v>
      </c>
      <c r="I2749" s="448" t="s">
        <v>107</v>
      </c>
      <c r="J2749" s="448" t="s">
        <v>48</v>
      </c>
      <c r="K2749" s="451" t="s">
        <v>5241</v>
      </c>
      <c r="L2749" s="448" t="s">
        <v>143</v>
      </c>
      <c r="M2749" s="448" t="s">
        <v>3324</v>
      </c>
    </row>
    <row r="2750" spans="1:13" ht="84">
      <c r="A2750" s="448">
        <v>2749</v>
      </c>
      <c r="B2750" s="448" t="s">
        <v>5733</v>
      </c>
      <c r="C2750" s="448" t="s">
        <v>1724</v>
      </c>
      <c r="D2750" s="448" t="s">
        <v>5495</v>
      </c>
      <c r="E2750" s="448">
        <v>10</v>
      </c>
      <c r="F2750" s="448" t="s">
        <v>1728</v>
      </c>
      <c r="G2750" s="448" t="s">
        <v>3578</v>
      </c>
      <c r="H2750" s="449">
        <v>214.2</v>
      </c>
      <c r="I2750" s="448" t="s">
        <v>107</v>
      </c>
      <c r="J2750" s="448" t="s">
        <v>48</v>
      </c>
      <c r="K2750" s="451" t="s">
        <v>5241</v>
      </c>
      <c r="L2750" s="448" t="s">
        <v>143</v>
      </c>
      <c r="M2750" s="448" t="s">
        <v>3324</v>
      </c>
    </row>
    <row r="2751" spans="1:13" ht="84">
      <c r="A2751" s="448">
        <v>2750</v>
      </c>
      <c r="B2751" s="448" t="s">
        <v>5734</v>
      </c>
      <c r="C2751" s="448" t="s">
        <v>1724</v>
      </c>
      <c r="D2751" s="448" t="s">
        <v>5495</v>
      </c>
      <c r="E2751" s="448">
        <v>5</v>
      </c>
      <c r="F2751" s="448" t="s">
        <v>1728</v>
      </c>
      <c r="G2751" s="448" t="s">
        <v>3578</v>
      </c>
      <c r="H2751" s="449">
        <v>107.1</v>
      </c>
      <c r="I2751" s="448" t="s">
        <v>107</v>
      </c>
      <c r="J2751" s="448" t="s">
        <v>48</v>
      </c>
      <c r="K2751" s="451" t="s">
        <v>5241</v>
      </c>
      <c r="L2751" s="448" t="s">
        <v>143</v>
      </c>
      <c r="M2751" s="448" t="s">
        <v>3324</v>
      </c>
    </row>
    <row r="2752" spans="1:13" ht="84">
      <c r="A2752" s="448">
        <v>2751</v>
      </c>
      <c r="B2752" s="448" t="s">
        <v>5735</v>
      </c>
      <c r="C2752" s="448" t="s">
        <v>1724</v>
      </c>
      <c r="D2752" s="448" t="s">
        <v>5495</v>
      </c>
      <c r="E2752" s="448">
        <v>2</v>
      </c>
      <c r="F2752" s="448" t="s">
        <v>1728</v>
      </c>
      <c r="G2752" s="448" t="s">
        <v>3578</v>
      </c>
      <c r="H2752" s="449">
        <v>385.56</v>
      </c>
      <c r="I2752" s="448" t="s">
        <v>107</v>
      </c>
      <c r="J2752" s="448" t="s">
        <v>48</v>
      </c>
      <c r="K2752" s="451" t="s">
        <v>5241</v>
      </c>
      <c r="L2752" s="448" t="s">
        <v>143</v>
      </c>
      <c r="M2752" s="448" t="s">
        <v>3324</v>
      </c>
    </row>
    <row r="2753" spans="1:13" ht="84">
      <c r="A2753" s="448">
        <v>2752</v>
      </c>
      <c r="B2753" s="448" t="s">
        <v>5736</v>
      </c>
      <c r="C2753" s="448" t="s">
        <v>1724</v>
      </c>
      <c r="D2753" s="448" t="s">
        <v>5495</v>
      </c>
      <c r="E2753" s="448">
        <v>2</v>
      </c>
      <c r="F2753" s="448" t="s">
        <v>1728</v>
      </c>
      <c r="G2753" s="448" t="s">
        <v>3578</v>
      </c>
      <c r="H2753" s="449">
        <v>385.56</v>
      </c>
      <c r="I2753" s="448" t="s">
        <v>107</v>
      </c>
      <c r="J2753" s="448" t="s">
        <v>48</v>
      </c>
      <c r="K2753" s="451" t="s">
        <v>5241</v>
      </c>
      <c r="L2753" s="448" t="s">
        <v>143</v>
      </c>
      <c r="M2753" s="448" t="s">
        <v>3324</v>
      </c>
    </row>
    <row r="2754" spans="1:13" ht="84">
      <c r="A2754" s="448">
        <v>2753</v>
      </c>
      <c r="B2754" s="448" t="s">
        <v>5737</v>
      </c>
      <c r="C2754" s="448" t="s">
        <v>1724</v>
      </c>
      <c r="D2754" s="448" t="s">
        <v>5495</v>
      </c>
      <c r="E2754" s="448">
        <v>2</v>
      </c>
      <c r="F2754" s="448" t="s">
        <v>1728</v>
      </c>
      <c r="G2754" s="448" t="s">
        <v>3578</v>
      </c>
      <c r="H2754" s="449">
        <v>385.56</v>
      </c>
      <c r="I2754" s="448" t="s">
        <v>107</v>
      </c>
      <c r="J2754" s="448" t="s">
        <v>48</v>
      </c>
      <c r="K2754" s="451" t="s">
        <v>5241</v>
      </c>
      <c r="L2754" s="448" t="s">
        <v>143</v>
      </c>
      <c r="M2754" s="448" t="s">
        <v>3324</v>
      </c>
    </row>
    <row r="2755" spans="1:13" ht="84">
      <c r="A2755" s="448">
        <v>2754</v>
      </c>
      <c r="B2755" s="448" t="s">
        <v>5738</v>
      </c>
      <c r="C2755" s="448" t="s">
        <v>1724</v>
      </c>
      <c r="D2755" s="448" t="s">
        <v>5495</v>
      </c>
      <c r="E2755" s="448">
        <v>2</v>
      </c>
      <c r="F2755" s="448" t="s">
        <v>1728</v>
      </c>
      <c r="G2755" s="448" t="s">
        <v>3578</v>
      </c>
      <c r="H2755" s="449">
        <v>385.56</v>
      </c>
      <c r="I2755" s="448" t="s">
        <v>107</v>
      </c>
      <c r="J2755" s="448" t="s">
        <v>48</v>
      </c>
      <c r="K2755" s="451" t="s">
        <v>5241</v>
      </c>
      <c r="L2755" s="448" t="s">
        <v>143</v>
      </c>
      <c r="M2755" s="448" t="s">
        <v>3324</v>
      </c>
    </row>
    <row r="2756" spans="1:13" ht="84">
      <c r="A2756" s="448">
        <v>2755</v>
      </c>
      <c r="B2756" s="448" t="s">
        <v>5739</v>
      </c>
      <c r="C2756" s="448" t="s">
        <v>1724</v>
      </c>
      <c r="D2756" s="448" t="s">
        <v>5495</v>
      </c>
      <c r="E2756" s="448">
        <v>2</v>
      </c>
      <c r="F2756" s="448" t="s">
        <v>1728</v>
      </c>
      <c r="G2756" s="448" t="s">
        <v>3578</v>
      </c>
      <c r="H2756" s="449">
        <v>385.56</v>
      </c>
      <c r="I2756" s="448" t="s">
        <v>107</v>
      </c>
      <c r="J2756" s="448" t="s">
        <v>48</v>
      </c>
      <c r="K2756" s="451" t="s">
        <v>5241</v>
      </c>
      <c r="L2756" s="448" t="s">
        <v>143</v>
      </c>
      <c r="M2756" s="448" t="s">
        <v>3324</v>
      </c>
    </row>
    <row r="2757" spans="1:13" ht="84">
      <c r="A2757" s="448">
        <v>2756</v>
      </c>
      <c r="B2757" s="448" t="s">
        <v>5740</v>
      </c>
      <c r="C2757" s="448" t="s">
        <v>1724</v>
      </c>
      <c r="D2757" s="448" t="s">
        <v>5495</v>
      </c>
      <c r="E2757" s="448">
        <v>2</v>
      </c>
      <c r="F2757" s="448" t="s">
        <v>1728</v>
      </c>
      <c r="G2757" s="448" t="s">
        <v>3578</v>
      </c>
      <c r="H2757" s="449">
        <v>385.56</v>
      </c>
      <c r="I2757" s="448" t="s">
        <v>107</v>
      </c>
      <c r="J2757" s="448" t="s">
        <v>48</v>
      </c>
      <c r="K2757" s="451" t="s">
        <v>5241</v>
      </c>
      <c r="L2757" s="448" t="s">
        <v>143</v>
      </c>
      <c r="M2757" s="448" t="s">
        <v>3324</v>
      </c>
    </row>
    <row r="2758" spans="1:13" ht="84">
      <c r="A2758" s="448">
        <v>2757</v>
      </c>
      <c r="B2758" s="448" t="s">
        <v>5741</v>
      </c>
      <c r="C2758" s="448" t="s">
        <v>1724</v>
      </c>
      <c r="D2758" s="448" t="s">
        <v>5495</v>
      </c>
      <c r="E2758" s="448">
        <v>5</v>
      </c>
      <c r="F2758" s="448" t="s">
        <v>1728</v>
      </c>
      <c r="G2758" s="448" t="s">
        <v>3578</v>
      </c>
      <c r="H2758" s="449">
        <v>963.9</v>
      </c>
      <c r="I2758" s="448" t="s">
        <v>107</v>
      </c>
      <c r="J2758" s="448" t="s">
        <v>48</v>
      </c>
      <c r="K2758" s="451" t="s">
        <v>5241</v>
      </c>
      <c r="L2758" s="448" t="s">
        <v>143</v>
      </c>
      <c r="M2758" s="448" t="s">
        <v>3324</v>
      </c>
    </row>
    <row r="2759" spans="1:13" ht="84">
      <c r="A2759" s="448">
        <v>2758</v>
      </c>
      <c r="B2759" s="448" t="s">
        <v>5742</v>
      </c>
      <c r="C2759" s="448" t="s">
        <v>1724</v>
      </c>
      <c r="D2759" s="448" t="s">
        <v>5495</v>
      </c>
      <c r="E2759" s="448">
        <v>5</v>
      </c>
      <c r="F2759" s="448" t="s">
        <v>1728</v>
      </c>
      <c r="G2759" s="448" t="s">
        <v>3578</v>
      </c>
      <c r="H2759" s="449">
        <v>963.9</v>
      </c>
      <c r="I2759" s="448" t="s">
        <v>107</v>
      </c>
      <c r="J2759" s="448" t="s">
        <v>48</v>
      </c>
      <c r="K2759" s="451" t="s">
        <v>5241</v>
      </c>
      <c r="L2759" s="448" t="s">
        <v>143</v>
      </c>
      <c r="M2759" s="448" t="s">
        <v>3324</v>
      </c>
    </row>
    <row r="2760" spans="1:13" ht="84">
      <c r="A2760" s="448">
        <v>2759</v>
      </c>
      <c r="B2760" s="448" t="s">
        <v>5743</v>
      </c>
      <c r="C2760" s="448" t="s">
        <v>1724</v>
      </c>
      <c r="D2760" s="448" t="s">
        <v>5495</v>
      </c>
      <c r="E2760" s="448">
        <v>10</v>
      </c>
      <c r="F2760" s="448" t="s">
        <v>1728</v>
      </c>
      <c r="G2760" s="448" t="s">
        <v>3578</v>
      </c>
      <c r="H2760" s="449">
        <v>1927.8</v>
      </c>
      <c r="I2760" s="448" t="s">
        <v>107</v>
      </c>
      <c r="J2760" s="448" t="s">
        <v>48</v>
      </c>
      <c r="K2760" s="451" t="s">
        <v>5241</v>
      </c>
      <c r="L2760" s="448" t="s">
        <v>143</v>
      </c>
      <c r="M2760" s="448" t="s">
        <v>3324</v>
      </c>
    </row>
    <row r="2761" spans="1:13" ht="84">
      <c r="A2761" s="448">
        <v>2760</v>
      </c>
      <c r="B2761" s="448" t="s">
        <v>5744</v>
      </c>
      <c r="C2761" s="448" t="s">
        <v>1724</v>
      </c>
      <c r="D2761" s="448" t="s">
        <v>5495</v>
      </c>
      <c r="E2761" s="448">
        <v>5</v>
      </c>
      <c r="F2761" s="448" t="s">
        <v>1728</v>
      </c>
      <c r="G2761" s="448" t="s">
        <v>3578</v>
      </c>
      <c r="H2761" s="449">
        <v>876.65</v>
      </c>
      <c r="I2761" s="448" t="s">
        <v>107</v>
      </c>
      <c r="J2761" s="448" t="s">
        <v>48</v>
      </c>
      <c r="K2761" s="451" t="s">
        <v>5241</v>
      </c>
      <c r="L2761" s="448" t="s">
        <v>143</v>
      </c>
      <c r="M2761" s="448" t="s">
        <v>3324</v>
      </c>
    </row>
    <row r="2762" spans="1:13" ht="84">
      <c r="A2762" s="448">
        <v>2761</v>
      </c>
      <c r="B2762" s="448" t="s">
        <v>5745</v>
      </c>
      <c r="C2762" s="448" t="s">
        <v>1724</v>
      </c>
      <c r="D2762" s="448" t="s">
        <v>5495</v>
      </c>
      <c r="E2762" s="448">
        <v>10</v>
      </c>
      <c r="F2762" s="448" t="s">
        <v>1728</v>
      </c>
      <c r="G2762" s="448" t="s">
        <v>3578</v>
      </c>
      <c r="H2762" s="449">
        <v>1753.3</v>
      </c>
      <c r="I2762" s="448" t="s">
        <v>107</v>
      </c>
      <c r="J2762" s="448" t="s">
        <v>48</v>
      </c>
      <c r="K2762" s="451" t="s">
        <v>5241</v>
      </c>
      <c r="L2762" s="448" t="s">
        <v>143</v>
      </c>
      <c r="M2762" s="448" t="s">
        <v>3324</v>
      </c>
    </row>
    <row r="2763" spans="1:13" ht="84">
      <c r="A2763" s="448">
        <v>2762</v>
      </c>
      <c r="B2763" s="448" t="s">
        <v>5746</v>
      </c>
      <c r="C2763" s="448" t="s">
        <v>1724</v>
      </c>
      <c r="D2763" s="448" t="s">
        <v>5495</v>
      </c>
      <c r="E2763" s="448">
        <v>7</v>
      </c>
      <c r="F2763" s="448" t="s">
        <v>1728</v>
      </c>
      <c r="G2763" s="448" t="s">
        <v>3578</v>
      </c>
      <c r="H2763" s="449">
        <v>1274.49</v>
      </c>
      <c r="I2763" s="448" t="s">
        <v>107</v>
      </c>
      <c r="J2763" s="448" t="s">
        <v>48</v>
      </c>
      <c r="K2763" s="451" t="s">
        <v>5241</v>
      </c>
      <c r="L2763" s="448" t="s">
        <v>143</v>
      </c>
      <c r="M2763" s="448" t="s">
        <v>3324</v>
      </c>
    </row>
    <row r="2764" spans="1:13" ht="84">
      <c r="A2764" s="448">
        <v>2763</v>
      </c>
      <c r="B2764" s="448" t="s">
        <v>5747</v>
      </c>
      <c r="C2764" s="448" t="s">
        <v>1724</v>
      </c>
      <c r="D2764" s="448" t="s">
        <v>5495</v>
      </c>
      <c r="E2764" s="448">
        <v>15</v>
      </c>
      <c r="F2764" s="448" t="s">
        <v>1728</v>
      </c>
      <c r="G2764" s="448" t="s">
        <v>3578</v>
      </c>
      <c r="H2764" s="449">
        <v>2731.05</v>
      </c>
      <c r="I2764" s="448" t="s">
        <v>107</v>
      </c>
      <c r="J2764" s="448" t="s">
        <v>48</v>
      </c>
      <c r="K2764" s="451" t="s">
        <v>5241</v>
      </c>
      <c r="L2764" s="448" t="s">
        <v>143</v>
      </c>
      <c r="M2764" s="448" t="s">
        <v>3324</v>
      </c>
    </row>
    <row r="2765" spans="1:13" ht="84">
      <c r="A2765" s="448">
        <v>2764</v>
      </c>
      <c r="B2765" s="448" t="s">
        <v>5748</v>
      </c>
      <c r="C2765" s="448" t="s">
        <v>1724</v>
      </c>
      <c r="D2765" s="448" t="s">
        <v>5495</v>
      </c>
      <c r="E2765" s="448">
        <v>7</v>
      </c>
      <c r="F2765" s="448" t="s">
        <v>1728</v>
      </c>
      <c r="G2765" s="448" t="s">
        <v>3578</v>
      </c>
      <c r="H2765" s="449">
        <v>1274.49</v>
      </c>
      <c r="I2765" s="448" t="s">
        <v>107</v>
      </c>
      <c r="J2765" s="448" t="s">
        <v>48</v>
      </c>
      <c r="K2765" s="451" t="s">
        <v>5241</v>
      </c>
      <c r="L2765" s="448" t="s">
        <v>143</v>
      </c>
      <c r="M2765" s="448" t="s">
        <v>3324</v>
      </c>
    </row>
    <row r="2766" spans="1:13" ht="84">
      <c r="A2766" s="448">
        <v>2765</v>
      </c>
      <c r="B2766" s="448" t="s">
        <v>5749</v>
      </c>
      <c r="C2766" s="448" t="s">
        <v>1724</v>
      </c>
      <c r="D2766" s="448" t="s">
        <v>5495</v>
      </c>
      <c r="E2766" s="448">
        <v>30</v>
      </c>
      <c r="F2766" s="448" t="s">
        <v>1728</v>
      </c>
      <c r="G2766" s="448" t="s">
        <v>3578</v>
      </c>
      <c r="H2766" s="449">
        <v>5760.3</v>
      </c>
      <c r="I2766" s="448" t="s">
        <v>107</v>
      </c>
      <c r="J2766" s="448" t="s">
        <v>48</v>
      </c>
      <c r="K2766" s="451" t="s">
        <v>5241</v>
      </c>
      <c r="L2766" s="448" t="s">
        <v>143</v>
      </c>
      <c r="M2766" s="448" t="s">
        <v>3324</v>
      </c>
    </row>
    <row r="2767" spans="1:13" ht="84">
      <c r="A2767" s="448">
        <v>2766</v>
      </c>
      <c r="B2767" s="448" t="s">
        <v>5750</v>
      </c>
      <c r="C2767" s="448" t="s">
        <v>1724</v>
      </c>
      <c r="D2767" s="448" t="s">
        <v>5495</v>
      </c>
      <c r="E2767" s="448">
        <v>60</v>
      </c>
      <c r="F2767" s="448" t="s">
        <v>1728</v>
      </c>
      <c r="G2767" s="448" t="s">
        <v>3578</v>
      </c>
      <c r="H2767" s="449">
        <v>11220</v>
      </c>
      <c r="I2767" s="448" t="s">
        <v>107</v>
      </c>
      <c r="J2767" s="448" t="s">
        <v>48</v>
      </c>
      <c r="K2767" s="451" t="s">
        <v>5241</v>
      </c>
      <c r="L2767" s="448" t="s">
        <v>143</v>
      </c>
      <c r="M2767" s="448" t="s">
        <v>3324</v>
      </c>
    </row>
    <row r="2768" spans="1:13" ht="84">
      <c r="A2768" s="448">
        <v>2767</v>
      </c>
      <c r="B2768" s="448" t="s">
        <v>5751</v>
      </c>
      <c r="C2768" s="448" t="s">
        <v>1724</v>
      </c>
      <c r="D2768" s="448" t="s">
        <v>5495</v>
      </c>
      <c r="E2768" s="448">
        <v>30</v>
      </c>
      <c r="F2768" s="448" t="s">
        <v>1728</v>
      </c>
      <c r="G2768" s="448" t="s">
        <v>3578</v>
      </c>
      <c r="H2768" s="449">
        <v>5580</v>
      </c>
      <c r="I2768" s="448" t="s">
        <v>107</v>
      </c>
      <c r="J2768" s="448" t="s">
        <v>48</v>
      </c>
      <c r="K2768" s="451" t="s">
        <v>5241</v>
      </c>
      <c r="L2768" s="448" t="s">
        <v>143</v>
      </c>
      <c r="M2768" s="448" t="s">
        <v>3324</v>
      </c>
    </row>
    <row r="2769" spans="1:13" ht="84">
      <c r="A2769" s="448">
        <v>2768</v>
      </c>
      <c r="B2769" s="448" t="s">
        <v>5753</v>
      </c>
      <c r="C2769" s="448" t="s">
        <v>1724</v>
      </c>
      <c r="D2769" s="448" t="s">
        <v>5495</v>
      </c>
      <c r="E2769" s="448">
        <v>3</v>
      </c>
      <c r="F2769" s="448" t="s">
        <v>1728</v>
      </c>
      <c r="G2769" s="448" t="s">
        <v>3578</v>
      </c>
      <c r="H2769" s="449">
        <v>556.5</v>
      </c>
      <c r="I2769" s="448" t="s">
        <v>107</v>
      </c>
      <c r="J2769" s="448" t="s">
        <v>48</v>
      </c>
      <c r="K2769" s="451" t="s">
        <v>5241</v>
      </c>
      <c r="L2769" s="448" t="s">
        <v>143</v>
      </c>
      <c r="M2769" s="448" t="s">
        <v>3324</v>
      </c>
    </row>
    <row r="2770" spans="1:13" ht="84">
      <c r="A2770" s="448">
        <v>2769</v>
      </c>
      <c r="B2770" s="448" t="s">
        <v>5754</v>
      </c>
      <c r="C2770" s="448" t="s">
        <v>1724</v>
      </c>
      <c r="D2770" s="448" t="s">
        <v>5495</v>
      </c>
      <c r="E2770" s="448">
        <v>3</v>
      </c>
      <c r="F2770" s="448" t="s">
        <v>1728</v>
      </c>
      <c r="G2770" s="448" t="s">
        <v>3578</v>
      </c>
      <c r="H2770" s="449">
        <v>556.5</v>
      </c>
      <c r="I2770" s="448" t="s">
        <v>107</v>
      </c>
      <c r="J2770" s="448" t="s">
        <v>48</v>
      </c>
      <c r="K2770" s="451" t="s">
        <v>5241</v>
      </c>
      <c r="L2770" s="448" t="s">
        <v>143</v>
      </c>
      <c r="M2770" s="448" t="s">
        <v>3324</v>
      </c>
    </row>
    <row r="2771" spans="1:13" ht="84">
      <c r="A2771" s="448">
        <v>2770</v>
      </c>
      <c r="B2771" s="448" t="s">
        <v>5756</v>
      </c>
      <c r="C2771" s="448" t="s">
        <v>1724</v>
      </c>
      <c r="D2771" s="448" t="s">
        <v>5495</v>
      </c>
      <c r="E2771" s="448">
        <v>1</v>
      </c>
      <c r="F2771" s="448" t="s">
        <v>1728</v>
      </c>
      <c r="G2771" s="448" t="s">
        <v>3578</v>
      </c>
      <c r="H2771" s="449">
        <v>185.5</v>
      </c>
      <c r="I2771" s="448" t="s">
        <v>107</v>
      </c>
      <c r="J2771" s="448" t="s">
        <v>48</v>
      </c>
      <c r="K2771" s="451" t="s">
        <v>5241</v>
      </c>
      <c r="L2771" s="448" t="s">
        <v>143</v>
      </c>
      <c r="M2771" s="448" t="s">
        <v>3324</v>
      </c>
    </row>
    <row r="2772" spans="1:13" ht="84">
      <c r="A2772" s="448">
        <v>2771</v>
      </c>
      <c r="B2772" s="448" t="s">
        <v>5757</v>
      </c>
      <c r="C2772" s="448" t="s">
        <v>1724</v>
      </c>
      <c r="D2772" s="448" t="s">
        <v>5495</v>
      </c>
      <c r="E2772" s="448">
        <v>1</v>
      </c>
      <c r="F2772" s="448" t="s">
        <v>571</v>
      </c>
      <c r="G2772" s="448" t="s">
        <v>3578</v>
      </c>
      <c r="H2772" s="449">
        <v>185.5</v>
      </c>
      <c r="I2772" s="448" t="s">
        <v>107</v>
      </c>
      <c r="J2772" s="448" t="s">
        <v>48</v>
      </c>
      <c r="K2772" s="451" t="s">
        <v>5241</v>
      </c>
      <c r="L2772" s="448" t="s">
        <v>143</v>
      </c>
      <c r="M2772" s="448" t="s">
        <v>3324</v>
      </c>
    </row>
    <row r="2773" spans="1:13" ht="84">
      <c r="A2773" s="448">
        <v>2772</v>
      </c>
      <c r="B2773" s="448" t="s">
        <v>5758</v>
      </c>
      <c r="C2773" s="448" t="s">
        <v>1724</v>
      </c>
      <c r="D2773" s="448" t="s">
        <v>5495</v>
      </c>
      <c r="E2773" s="448">
        <v>200</v>
      </c>
      <c r="F2773" s="448" t="s">
        <v>3474</v>
      </c>
      <c r="G2773" s="448" t="s">
        <v>3578</v>
      </c>
      <c r="H2773" s="449">
        <v>1632</v>
      </c>
      <c r="I2773" s="448" t="s">
        <v>107</v>
      </c>
      <c r="J2773" s="448" t="s">
        <v>48</v>
      </c>
      <c r="K2773" s="451" t="s">
        <v>5241</v>
      </c>
      <c r="L2773" s="448" t="s">
        <v>143</v>
      </c>
      <c r="M2773" s="448" t="s">
        <v>3324</v>
      </c>
    </row>
    <row r="2774" spans="1:13" ht="84">
      <c r="A2774" s="448">
        <v>2773</v>
      </c>
      <c r="B2774" s="448" t="s">
        <v>5761</v>
      </c>
      <c r="C2774" s="448" t="s">
        <v>1724</v>
      </c>
      <c r="D2774" s="448" t="s">
        <v>5495</v>
      </c>
      <c r="E2774" s="448">
        <v>30</v>
      </c>
      <c r="F2774" s="448" t="s">
        <v>3676</v>
      </c>
      <c r="G2774" s="448" t="s">
        <v>3578</v>
      </c>
      <c r="H2774" s="449">
        <v>219.6</v>
      </c>
      <c r="I2774" s="448" t="s">
        <v>107</v>
      </c>
      <c r="J2774" s="448" t="s">
        <v>48</v>
      </c>
      <c r="K2774" s="451" t="s">
        <v>5241</v>
      </c>
      <c r="L2774" s="448" t="s">
        <v>143</v>
      </c>
      <c r="M2774" s="448" t="s">
        <v>3324</v>
      </c>
    </row>
    <row r="2775" spans="1:13" ht="84">
      <c r="A2775" s="448">
        <v>2774</v>
      </c>
      <c r="B2775" s="448" t="s">
        <v>5762</v>
      </c>
      <c r="C2775" s="448" t="s">
        <v>1724</v>
      </c>
      <c r="D2775" s="448" t="s">
        <v>5495</v>
      </c>
      <c r="E2775" s="448">
        <v>20</v>
      </c>
      <c r="F2775" s="448" t="s">
        <v>860</v>
      </c>
      <c r="G2775" s="448" t="s">
        <v>3578</v>
      </c>
      <c r="H2775" s="449">
        <v>252.4</v>
      </c>
      <c r="I2775" s="448" t="s">
        <v>107</v>
      </c>
      <c r="J2775" s="448" t="s">
        <v>48</v>
      </c>
      <c r="K2775" s="451" t="s">
        <v>5241</v>
      </c>
      <c r="L2775" s="448" t="s">
        <v>143</v>
      </c>
      <c r="M2775" s="448" t="s">
        <v>3324</v>
      </c>
    </row>
    <row r="2776" spans="1:13" ht="84">
      <c r="A2776" s="448">
        <v>2775</v>
      </c>
      <c r="B2776" s="448" t="s">
        <v>5763</v>
      </c>
      <c r="C2776" s="448" t="s">
        <v>1724</v>
      </c>
      <c r="D2776" s="448" t="s">
        <v>5495</v>
      </c>
      <c r="E2776" s="448">
        <v>11</v>
      </c>
      <c r="F2776" s="448" t="s">
        <v>1728</v>
      </c>
      <c r="G2776" s="448" t="s">
        <v>3578</v>
      </c>
      <c r="H2776" s="449">
        <v>807.84</v>
      </c>
      <c r="I2776" s="448" t="s">
        <v>107</v>
      </c>
      <c r="J2776" s="448" t="s">
        <v>48</v>
      </c>
      <c r="K2776" s="451" t="s">
        <v>5241</v>
      </c>
      <c r="L2776" s="448" t="s">
        <v>143</v>
      </c>
      <c r="M2776" s="448" t="s">
        <v>3324</v>
      </c>
    </row>
    <row r="2777" spans="1:13" ht="84">
      <c r="A2777" s="448">
        <v>2776</v>
      </c>
      <c r="B2777" s="448" t="s">
        <v>5764</v>
      </c>
      <c r="C2777" s="448" t="s">
        <v>1724</v>
      </c>
      <c r="D2777" s="448" t="s">
        <v>5495</v>
      </c>
      <c r="E2777" s="448">
        <v>11</v>
      </c>
      <c r="F2777" s="448" t="s">
        <v>1728</v>
      </c>
      <c r="G2777" s="448" t="s">
        <v>3578</v>
      </c>
      <c r="H2777" s="449">
        <v>807.84</v>
      </c>
      <c r="I2777" s="448" t="s">
        <v>107</v>
      </c>
      <c r="J2777" s="448" t="s">
        <v>48</v>
      </c>
      <c r="K2777" s="451" t="s">
        <v>5241</v>
      </c>
      <c r="L2777" s="448" t="s">
        <v>143</v>
      </c>
      <c r="M2777" s="448" t="s">
        <v>3324</v>
      </c>
    </row>
    <row r="2778" spans="1:13" ht="84">
      <c r="A2778" s="448">
        <v>2777</v>
      </c>
      <c r="B2778" s="448" t="s">
        <v>5765</v>
      </c>
      <c r="C2778" s="448" t="s">
        <v>1724</v>
      </c>
      <c r="D2778" s="448" t="s">
        <v>5495</v>
      </c>
      <c r="E2778" s="448">
        <v>11</v>
      </c>
      <c r="F2778" s="448" t="s">
        <v>1728</v>
      </c>
      <c r="G2778" s="448" t="s">
        <v>3578</v>
      </c>
      <c r="H2778" s="449">
        <v>807.84</v>
      </c>
      <c r="I2778" s="448" t="s">
        <v>107</v>
      </c>
      <c r="J2778" s="448" t="s">
        <v>48</v>
      </c>
      <c r="K2778" s="451" t="s">
        <v>5241</v>
      </c>
      <c r="L2778" s="448" t="s">
        <v>143</v>
      </c>
      <c r="M2778" s="448" t="s">
        <v>3324</v>
      </c>
    </row>
    <row r="2779" spans="1:13" ht="84">
      <c r="A2779" s="448">
        <v>2778</v>
      </c>
      <c r="B2779" s="448" t="s">
        <v>5766</v>
      </c>
      <c r="C2779" s="448" t="s">
        <v>1724</v>
      </c>
      <c r="D2779" s="448" t="s">
        <v>5495</v>
      </c>
      <c r="E2779" s="448">
        <v>11</v>
      </c>
      <c r="F2779" s="448" t="s">
        <v>1728</v>
      </c>
      <c r="G2779" s="448" t="s">
        <v>3578</v>
      </c>
      <c r="H2779" s="449">
        <v>583.44000000000005</v>
      </c>
      <c r="I2779" s="448" t="s">
        <v>107</v>
      </c>
      <c r="J2779" s="448" t="s">
        <v>48</v>
      </c>
      <c r="K2779" s="451" t="s">
        <v>5241</v>
      </c>
      <c r="L2779" s="448" t="s">
        <v>143</v>
      </c>
      <c r="M2779" s="448" t="s">
        <v>3324</v>
      </c>
    </row>
    <row r="2780" spans="1:13" ht="84">
      <c r="A2780" s="448">
        <v>2779</v>
      </c>
      <c r="B2780" s="448" t="s">
        <v>5767</v>
      </c>
      <c r="C2780" s="448" t="s">
        <v>1724</v>
      </c>
      <c r="D2780" s="448" t="s">
        <v>5495</v>
      </c>
      <c r="E2780" s="448">
        <v>11</v>
      </c>
      <c r="F2780" s="448" t="s">
        <v>1728</v>
      </c>
      <c r="G2780" s="448" t="s">
        <v>3578</v>
      </c>
      <c r="H2780" s="449">
        <v>583.44000000000005</v>
      </c>
      <c r="I2780" s="448" t="s">
        <v>107</v>
      </c>
      <c r="J2780" s="448" t="s">
        <v>48</v>
      </c>
      <c r="K2780" s="451" t="s">
        <v>5241</v>
      </c>
      <c r="L2780" s="448" t="s">
        <v>143</v>
      </c>
      <c r="M2780" s="448" t="s">
        <v>3324</v>
      </c>
    </row>
    <row r="2781" spans="1:13" ht="84">
      <c r="A2781" s="448">
        <v>2780</v>
      </c>
      <c r="B2781" s="448" t="s">
        <v>5768</v>
      </c>
      <c r="C2781" s="448" t="s">
        <v>1724</v>
      </c>
      <c r="D2781" s="448" t="s">
        <v>5495</v>
      </c>
      <c r="E2781" s="448">
        <v>6</v>
      </c>
      <c r="F2781" s="448" t="s">
        <v>1728</v>
      </c>
      <c r="G2781" s="448" t="s">
        <v>3578</v>
      </c>
      <c r="H2781" s="449">
        <v>353.76</v>
      </c>
      <c r="I2781" s="448" t="s">
        <v>107</v>
      </c>
      <c r="J2781" s="448" t="s">
        <v>48</v>
      </c>
      <c r="K2781" s="451" t="s">
        <v>5241</v>
      </c>
      <c r="L2781" s="448" t="s">
        <v>143</v>
      </c>
      <c r="M2781" s="448" t="s">
        <v>3324</v>
      </c>
    </row>
    <row r="2782" spans="1:13" ht="84">
      <c r="A2782" s="448">
        <v>2781</v>
      </c>
      <c r="B2782" s="448" t="s">
        <v>5769</v>
      </c>
      <c r="C2782" s="448" t="s">
        <v>1724</v>
      </c>
      <c r="D2782" s="448" t="s">
        <v>5495</v>
      </c>
      <c r="E2782" s="448">
        <v>5</v>
      </c>
      <c r="F2782" s="448" t="s">
        <v>1728</v>
      </c>
      <c r="G2782" s="448" t="s">
        <v>3578</v>
      </c>
      <c r="H2782" s="449">
        <v>294.8</v>
      </c>
      <c r="I2782" s="448" t="s">
        <v>107</v>
      </c>
      <c r="J2782" s="448" t="s">
        <v>48</v>
      </c>
      <c r="K2782" s="451" t="s">
        <v>5241</v>
      </c>
      <c r="L2782" s="448" t="s">
        <v>143</v>
      </c>
      <c r="M2782" s="448" t="s">
        <v>3324</v>
      </c>
    </row>
    <row r="2783" spans="1:13" ht="84">
      <c r="A2783" s="448">
        <v>2782</v>
      </c>
      <c r="B2783" s="448" t="s">
        <v>5770</v>
      </c>
      <c r="C2783" s="448" t="s">
        <v>1724</v>
      </c>
      <c r="D2783" s="448" t="s">
        <v>5495</v>
      </c>
      <c r="E2783" s="448">
        <v>10</v>
      </c>
      <c r="F2783" s="448" t="s">
        <v>1728</v>
      </c>
      <c r="G2783" s="448" t="s">
        <v>3578</v>
      </c>
      <c r="H2783" s="449">
        <v>671.2</v>
      </c>
      <c r="I2783" s="448" t="s">
        <v>107</v>
      </c>
      <c r="J2783" s="448" t="s">
        <v>48</v>
      </c>
      <c r="K2783" s="451" t="s">
        <v>5241</v>
      </c>
      <c r="L2783" s="448" t="s">
        <v>143</v>
      </c>
      <c r="M2783" s="448" t="s">
        <v>3324</v>
      </c>
    </row>
    <row r="2784" spans="1:13" ht="84">
      <c r="A2784" s="448">
        <v>2783</v>
      </c>
      <c r="B2784" s="448" t="s">
        <v>5771</v>
      </c>
      <c r="C2784" s="448" t="s">
        <v>1724</v>
      </c>
      <c r="D2784" s="448" t="s">
        <v>5495</v>
      </c>
      <c r="E2784" s="448">
        <v>10</v>
      </c>
      <c r="F2784" s="448" t="s">
        <v>1728</v>
      </c>
      <c r="G2784" s="448" t="s">
        <v>3578</v>
      </c>
      <c r="H2784" s="449">
        <v>671.2</v>
      </c>
      <c r="I2784" s="448" t="s">
        <v>107</v>
      </c>
      <c r="J2784" s="448" t="s">
        <v>48</v>
      </c>
      <c r="K2784" s="451" t="s">
        <v>5241</v>
      </c>
      <c r="L2784" s="448" t="s">
        <v>143</v>
      </c>
      <c r="M2784" s="448" t="s">
        <v>3324</v>
      </c>
    </row>
    <row r="2785" spans="1:13" ht="84">
      <c r="A2785" s="448">
        <v>2784</v>
      </c>
      <c r="B2785" s="448" t="s">
        <v>5772</v>
      </c>
      <c r="C2785" s="448" t="s">
        <v>1724</v>
      </c>
      <c r="D2785" s="448" t="s">
        <v>5495</v>
      </c>
      <c r="E2785" s="448">
        <v>7</v>
      </c>
      <c r="F2785" s="448" t="s">
        <v>1728</v>
      </c>
      <c r="G2785" s="448" t="s">
        <v>3578</v>
      </c>
      <c r="H2785" s="449">
        <v>569.79999999999995</v>
      </c>
      <c r="I2785" s="448" t="s">
        <v>107</v>
      </c>
      <c r="J2785" s="448" t="s">
        <v>48</v>
      </c>
      <c r="K2785" s="451" t="s">
        <v>5241</v>
      </c>
      <c r="L2785" s="448" t="s">
        <v>143</v>
      </c>
      <c r="M2785" s="448" t="s">
        <v>3324</v>
      </c>
    </row>
    <row r="2786" spans="1:13" ht="84">
      <c r="A2786" s="448">
        <v>2785</v>
      </c>
      <c r="B2786" s="448" t="s">
        <v>5773</v>
      </c>
      <c r="C2786" s="448" t="s">
        <v>1724</v>
      </c>
      <c r="D2786" s="448" t="s">
        <v>5495</v>
      </c>
      <c r="E2786" s="448">
        <v>7</v>
      </c>
      <c r="F2786" s="448" t="s">
        <v>1728</v>
      </c>
      <c r="G2786" s="448" t="s">
        <v>3578</v>
      </c>
      <c r="H2786" s="449">
        <v>569.79999999999995</v>
      </c>
      <c r="I2786" s="448" t="s">
        <v>107</v>
      </c>
      <c r="J2786" s="448" t="s">
        <v>48</v>
      </c>
      <c r="K2786" s="451" t="s">
        <v>5241</v>
      </c>
      <c r="L2786" s="448" t="s">
        <v>143</v>
      </c>
      <c r="M2786" s="448" t="s">
        <v>3324</v>
      </c>
    </row>
    <row r="2787" spans="1:13" ht="84">
      <c r="A2787" s="448">
        <v>2786</v>
      </c>
      <c r="B2787" s="448" t="s">
        <v>5774</v>
      </c>
      <c r="C2787" s="448" t="s">
        <v>1724</v>
      </c>
      <c r="D2787" s="448" t="s">
        <v>5495</v>
      </c>
      <c r="E2787" s="448">
        <v>11</v>
      </c>
      <c r="F2787" s="448" t="s">
        <v>1728</v>
      </c>
      <c r="G2787" s="448" t="s">
        <v>3578</v>
      </c>
      <c r="H2787" s="449">
        <v>895.4</v>
      </c>
      <c r="I2787" s="448" t="s">
        <v>107</v>
      </c>
      <c r="J2787" s="448" t="s">
        <v>48</v>
      </c>
      <c r="K2787" s="451" t="s">
        <v>5241</v>
      </c>
      <c r="L2787" s="448" t="s">
        <v>143</v>
      </c>
      <c r="M2787" s="448" t="s">
        <v>3324</v>
      </c>
    </row>
    <row r="2788" spans="1:13" ht="84">
      <c r="A2788" s="448">
        <v>2787</v>
      </c>
      <c r="B2788" s="448" t="s">
        <v>5775</v>
      </c>
      <c r="C2788" s="448" t="s">
        <v>1724</v>
      </c>
      <c r="D2788" s="448" t="s">
        <v>5495</v>
      </c>
      <c r="E2788" s="448">
        <v>11</v>
      </c>
      <c r="F2788" s="448" t="s">
        <v>1728</v>
      </c>
      <c r="G2788" s="448" t="s">
        <v>3578</v>
      </c>
      <c r="H2788" s="449">
        <v>895.4</v>
      </c>
      <c r="I2788" s="448" t="s">
        <v>107</v>
      </c>
      <c r="J2788" s="448" t="s">
        <v>48</v>
      </c>
      <c r="K2788" s="451" t="s">
        <v>5241</v>
      </c>
      <c r="L2788" s="448" t="s">
        <v>143</v>
      </c>
      <c r="M2788" s="448" t="s">
        <v>3324</v>
      </c>
    </row>
    <row r="2789" spans="1:13" ht="84">
      <c r="A2789" s="448">
        <v>2788</v>
      </c>
      <c r="B2789" s="448" t="s">
        <v>5776</v>
      </c>
      <c r="C2789" s="448" t="s">
        <v>1724</v>
      </c>
      <c r="D2789" s="448" t="s">
        <v>5495</v>
      </c>
      <c r="E2789" s="448">
        <v>11</v>
      </c>
      <c r="F2789" s="448" t="s">
        <v>1728</v>
      </c>
      <c r="G2789" s="448" t="s">
        <v>3578</v>
      </c>
      <c r="H2789" s="449">
        <v>895.4</v>
      </c>
      <c r="I2789" s="448" t="s">
        <v>107</v>
      </c>
      <c r="J2789" s="448" t="s">
        <v>48</v>
      </c>
      <c r="K2789" s="451" t="s">
        <v>5241</v>
      </c>
      <c r="L2789" s="448" t="s">
        <v>143</v>
      </c>
      <c r="M2789" s="448" t="s">
        <v>3324</v>
      </c>
    </row>
    <row r="2790" spans="1:13" ht="84">
      <c r="A2790" s="448">
        <v>2789</v>
      </c>
      <c r="B2790" s="448" t="s">
        <v>5778</v>
      </c>
      <c r="C2790" s="448" t="s">
        <v>1724</v>
      </c>
      <c r="D2790" s="448" t="s">
        <v>5495</v>
      </c>
      <c r="E2790" s="448">
        <v>1250</v>
      </c>
      <c r="F2790" s="448" t="s">
        <v>860</v>
      </c>
      <c r="G2790" s="448" t="s">
        <v>3578</v>
      </c>
      <c r="H2790" s="449">
        <v>550</v>
      </c>
      <c r="I2790" s="448" t="s">
        <v>107</v>
      </c>
      <c r="J2790" s="448" t="s">
        <v>48</v>
      </c>
      <c r="K2790" s="451" t="s">
        <v>5241</v>
      </c>
      <c r="L2790" s="448" t="s">
        <v>143</v>
      </c>
      <c r="M2790" s="448" t="s">
        <v>3324</v>
      </c>
    </row>
    <row r="2791" spans="1:13" ht="84">
      <c r="A2791" s="448">
        <v>2790</v>
      </c>
      <c r="B2791" s="448" t="s">
        <v>5779</v>
      </c>
      <c r="C2791" s="448" t="s">
        <v>1724</v>
      </c>
      <c r="D2791" s="448" t="s">
        <v>5495</v>
      </c>
      <c r="E2791" s="448">
        <v>10</v>
      </c>
      <c r="F2791" s="448" t="s">
        <v>3474</v>
      </c>
      <c r="G2791" s="448" t="s">
        <v>3578</v>
      </c>
      <c r="H2791" s="449">
        <v>95.8</v>
      </c>
      <c r="I2791" s="448" t="s">
        <v>107</v>
      </c>
      <c r="J2791" s="448" t="s">
        <v>48</v>
      </c>
      <c r="K2791" s="451" t="s">
        <v>5241</v>
      </c>
      <c r="L2791" s="448" t="s">
        <v>143</v>
      </c>
      <c r="M2791" s="448" t="s">
        <v>3324</v>
      </c>
    </row>
    <row r="2792" spans="1:13" ht="84">
      <c r="A2792" s="448">
        <v>2791</v>
      </c>
      <c r="B2792" s="448" t="s">
        <v>5780</v>
      </c>
      <c r="C2792" s="448" t="s">
        <v>1724</v>
      </c>
      <c r="D2792" s="448" t="s">
        <v>5495</v>
      </c>
      <c r="E2792" s="448">
        <v>12</v>
      </c>
      <c r="F2792" s="448" t="s">
        <v>860</v>
      </c>
      <c r="G2792" s="448" t="s">
        <v>3578</v>
      </c>
      <c r="H2792" s="449">
        <v>719.52</v>
      </c>
      <c r="I2792" s="448" t="s">
        <v>107</v>
      </c>
      <c r="J2792" s="448" t="s">
        <v>48</v>
      </c>
      <c r="K2792" s="451" t="s">
        <v>5241</v>
      </c>
      <c r="L2792" s="448" t="s">
        <v>143</v>
      </c>
      <c r="M2792" s="448" t="s">
        <v>3324</v>
      </c>
    </row>
    <row r="2793" spans="1:13" ht="84">
      <c r="A2793" s="448">
        <v>2792</v>
      </c>
      <c r="B2793" s="448" t="s">
        <v>5781</v>
      </c>
      <c r="C2793" s="448" t="s">
        <v>1724</v>
      </c>
      <c r="D2793" s="448" t="s">
        <v>5495</v>
      </c>
      <c r="E2793" s="448">
        <v>62</v>
      </c>
      <c r="F2793" s="448" t="s">
        <v>571</v>
      </c>
      <c r="G2793" s="448" t="s">
        <v>3578</v>
      </c>
      <c r="H2793" s="449">
        <v>2300.8200000000002</v>
      </c>
      <c r="I2793" s="448" t="s">
        <v>107</v>
      </c>
      <c r="J2793" s="448" t="s">
        <v>48</v>
      </c>
      <c r="K2793" s="451" t="s">
        <v>5241</v>
      </c>
      <c r="L2793" s="448" t="s">
        <v>143</v>
      </c>
      <c r="M2793" s="448" t="s">
        <v>3324</v>
      </c>
    </row>
    <row r="2794" spans="1:13" ht="84">
      <c r="A2794" s="448">
        <v>2793</v>
      </c>
      <c r="B2794" s="448" t="s">
        <v>5782</v>
      </c>
      <c r="C2794" s="448" t="s">
        <v>1724</v>
      </c>
      <c r="D2794" s="448" t="s">
        <v>5495</v>
      </c>
      <c r="E2794" s="448">
        <v>125</v>
      </c>
      <c r="F2794" s="448" t="s">
        <v>571</v>
      </c>
      <c r="G2794" s="448" t="s">
        <v>3578</v>
      </c>
      <c r="H2794" s="449">
        <v>7836.25</v>
      </c>
      <c r="I2794" s="448" t="s">
        <v>107</v>
      </c>
      <c r="J2794" s="448" t="s">
        <v>48</v>
      </c>
      <c r="K2794" s="451" t="s">
        <v>5241</v>
      </c>
      <c r="L2794" s="448" t="s">
        <v>143</v>
      </c>
      <c r="M2794" s="448" t="s">
        <v>3324</v>
      </c>
    </row>
    <row r="2795" spans="1:13" ht="84">
      <c r="A2795" s="448">
        <v>2794</v>
      </c>
      <c r="B2795" s="448" t="s">
        <v>5783</v>
      </c>
      <c r="C2795" s="448" t="s">
        <v>1724</v>
      </c>
      <c r="D2795" s="448" t="s">
        <v>5495</v>
      </c>
      <c r="E2795" s="448">
        <v>50</v>
      </c>
      <c r="F2795" s="448" t="s">
        <v>571</v>
      </c>
      <c r="G2795" s="448" t="s">
        <v>3578</v>
      </c>
      <c r="H2795" s="449">
        <v>464</v>
      </c>
      <c r="I2795" s="448" t="s">
        <v>107</v>
      </c>
      <c r="J2795" s="448" t="s">
        <v>48</v>
      </c>
      <c r="K2795" s="451" t="s">
        <v>5241</v>
      </c>
      <c r="L2795" s="448" t="s">
        <v>143</v>
      </c>
      <c r="M2795" s="448" t="s">
        <v>3324</v>
      </c>
    </row>
    <row r="2796" spans="1:13" ht="84">
      <c r="A2796" s="448">
        <v>2795</v>
      </c>
      <c r="B2796" s="448" t="s">
        <v>5784</v>
      </c>
      <c r="C2796" s="448" t="s">
        <v>1724</v>
      </c>
      <c r="D2796" s="448" t="s">
        <v>5495</v>
      </c>
      <c r="E2796" s="448">
        <v>10</v>
      </c>
      <c r="F2796" s="448" t="s">
        <v>860</v>
      </c>
      <c r="G2796" s="448" t="s">
        <v>3578</v>
      </c>
      <c r="H2796" s="449">
        <v>42.8</v>
      </c>
      <c r="I2796" s="448" t="s">
        <v>107</v>
      </c>
      <c r="J2796" s="448" t="s">
        <v>48</v>
      </c>
      <c r="K2796" s="451" t="s">
        <v>5241</v>
      </c>
      <c r="L2796" s="448" t="s">
        <v>143</v>
      </c>
      <c r="M2796" s="448" t="s">
        <v>3324</v>
      </c>
    </row>
    <row r="2797" spans="1:13" ht="84">
      <c r="A2797" s="448">
        <v>2796</v>
      </c>
      <c r="B2797" s="448" t="s">
        <v>5785</v>
      </c>
      <c r="C2797" s="448" t="s">
        <v>1724</v>
      </c>
      <c r="D2797" s="448" t="s">
        <v>5495</v>
      </c>
      <c r="E2797" s="448">
        <v>125</v>
      </c>
      <c r="F2797" s="448" t="s">
        <v>1245</v>
      </c>
      <c r="G2797" s="448" t="s">
        <v>3578</v>
      </c>
      <c r="H2797" s="449">
        <v>713.75</v>
      </c>
      <c r="I2797" s="448" t="s">
        <v>107</v>
      </c>
      <c r="J2797" s="448" t="s">
        <v>48</v>
      </c>
      <c r="K2797" s="451" t="s">
        <v>5241</v>
      </c>
      <c r="L2797" s="448" t="s">
        <v>143</v>
      </c>
      <c r="M2797" s="448" t="s">
        <v>3324</v>
      </c>
    </row>
    <row r="2798" spans="1:13" ht="84">
      <c r="A2798" s="448">
        <v>2797</v>
      </c>
      <c r="B2798" s="448" t="s">
        <v>5786</v>
      </c>
      <c r="C2798" s="448" t="s">
        <v>1724</v>
      </c>
      <c r="D2798" s="448" t="s">
        <v>5495</v>
      </c>
      <c r="E2798" s="448">
        <v>2</v>
      </c>
      <c r="F2798" s="448" t="s">
        <v>574</v>
      </c>
      <c r="G2798" s="448" t="s">
        <v>3578</v>
      </c>
      <c r="H2798" s="449">
        <v>671.16</v>
      </c>
      <c r="I2798" s="448" t="s">
        <v>107</v>
      </c>
      <c r="J2798" s="448" t="s">
        <v>48</v>
      </c>
      <c r="K2798" s="451" t="s">
        <v>5241</v>
      </c>
      <c r="L2798" s="448" t="s">
        <v>143</v>
      </c>
      <c r="M2798" s="448" t="s">
        <v>3324</v>
      </c>
    </row>
    <row r="2799" spans="1:13" ht="84">
      <c r="A2799" s="448">
        <v>2798</v>
      </c>
      <c r="B2799" s="448" t="s">
        <v>5787</v>
      </c>
      <c r="C2799" s="448" t="s">
        <v>1724</v>
      </c>
      <c r="D2799" s="448" t="s">
        <v>5495</v>
      </c>
      <c r="E2799" s="448">
        <v>125</v>
      </c>
      <c r="F2799" s="448" t="s">
        <v>1245</v>
      </c>
      <c r="G2799" s="448" t="s">
        <v>3578</v>
      </c>
      <c r="H2799" s="449">
        <v>3326.25</v>
      </c>
      <c r="I2799" s="448" t="s">
        <v>107</v>
      </c>
      <c r="J2799" s="448" t="s">
        <v>48</v>
      </c>
      <c r="K2799" s="451" t="s">
        <v>5241</v>
      </c>
      <c r="L2799" s="448" t="s">
        <v>143</v>
      </c>
      <c r="M2799" s="448" t="s">
        <v>3324</v>
      </c>
    </row>
    <row r="2800" spans="1:13" ht="84">
      <c r="A2800" s="448">
        <v>2799</v>
      </c>
      <c r="B2800" s="448" t="s">
        <v>5788</v>
      </c>
      <c r="C2800" s="448" t="s">
        <v>1724</v>
      </c>
      <c r="D2800" s="448" t="s">
        <v>5495</v>
      </c>
      <c r="E2800" s="448">
        <v>100</v>
      </c>
      <c r="F2800" s="448" t="s">
        <v>1245</v>
      </c>
      <c r="G2800" s="448" t="s">
        <v>3578</v>
      </c>
      <c r="H2800" s="449">
        <v>4259</v>
      </c>
      <c r="I2800" s="448" t="s">
        <v>107</v>
      </c>
      <c r="J2800" s="448" t="s">
        <v>48</v>
      </c>
      <c r="K2800" s="451" t="s">
        <v>5241</v>
      </c>
      <c r="L2800" s="448" t="s">
        <v>143</v>
      </c>
      <c r="M2800" s="448" t="s">
        <v>3324</v>
      </c>
    </row>
    <row r="2801" spans="1:13" ht="84">
      <c r="A2801" s="448">
        <v>2800</v>
      </c>
      <c r="B2801" s="448" t="s">
        <v>5789</v>
      </c>
      <c r="C2801" s="448" t="s">
        <v>1724</v>
      </c>
      <c r="D2801" s="448" t="s">
        <v>5495</v>
      </c>
      <c r="E2801" s="448">
        <v>100</v>
      </c>
      <c r="F2801" s="448" t="s">
        <v>860</v>
      </c>
      <c r="G2801" s="448" t="s">
        <v>3578</v>
      </c>
      <c r="H2801" s="449">
        <v>5324</v>
      </c>
      <c r="I2801" s="448" t="s">
        <v>107</v>
      </c>
      <c r="J2801" s="448" t="s">
        <v>48</v>
      </c>
      <c r="K2801" s="451" t="s">
        <v>5241</v>
      </c>
      <c r="L2801" s="448" t="s">
        <v>143</v>
      </c>
      <c r="M2801" s="448" t="s">
        <v>3324</v>
      </c>
    </row>
    <row r="2802" spans="1:13" ht="84">
      <c r="A2802" s="448">
        <v>2801</v>
      </c>
      <c r="B2802" s="448" t="s">
        <v>5790</v>
      </c>
      <c r="C2802" s="448" t="s">
        <v>1724</v>
      </c>
      <c r="D2802" s="448" t="s">
        <v>5495</v>
      </c>
      <c r="E2802" s="448">
        <v>75</v>
      </c>
      <c r="F2802" s="448" t="s">
        <v>1245</v>
      </c>
      <c r="G2802" s="448" t="s">
        <v>3578</v>
      </c>
      <c r="H2802" s="449">
        <v>5988</v>
      </c>
      <c r="I2802" s="448" t="s">
        <v>107</v>
      </c>
      <c r="J2802" s="448" t="s">
        <v>48</v>
      </c>
      <c r="K2802" s="451" t="s">
        <v>5241</v>
      </c>
      <c r="L2802" s="448" t="s">
        <v>143</v>
      </c>
      <c r="M2802" s="448" t="s">
        <v>3324</v>
      </c>
    </row>
    <row r="2803" spans="1:13" ht="84">
      <c r="A2803" s="448">
        <v>2802</v>
      </c>
      <c r="B2803" s="448" t="s">
        <v>5791</v>
      </c>
      <c r="C2803" s="448" t="s">
        <v>1724</v>
      </c>
      <c r="D2803" s="448" t="s">
        <v>5495</v>
      </c>
      <c r="E2803" s="448">
        <v>25</v>
      </c>
      <c r="F2803" s="448" t="s">
        <v>1245</v>
      </c>
      <c r="G2803" s="448" t="s">
        <v>3578</v>
      </c>
      <c r="H2803" s="449">
        <v>2661.5</v>
      </c>
      <c r="I2803" s="448" t="s">
        <v>107</v>
      </c>
      <c r="J2803" s="448" t="s">
        <v>48</v>
      </c>
      <c r="K2803" s="451" t="s">
        <v>5241</v>
      </c>
      <c r="L2803" s="448" t="s">
        <v>143</v>
      </c>
      <c r="M2803" s="448" t="s">
        <v>3324</v>
      </c>
    </row>
    <row r="2804" spans="1:13" ht="84">
      <c r="A2804" s="448">
        <v>2803</v>
      </c>
      <c r="B2804" s="448" t="s">
        <v>5792</v>
      </c>
      <c r="C2804" s="448" t="s">
        <v>1724</v>
      </c>
      <c r="D2804" s="448" t="s">
        <v>5495</v>
      </c>
      <c r="E2804" s="448">
        <v>75</v>
      </c>
      <c r="F2804" s="448" t="s">
        <v>1728</v>
      </c>
      <c r="G2804" s="448" t="s">
        <v>3578</v>
      </c>
      <c r="H2804" s="449">
        <v>2205.75</v>
      </c>
      <c r="I2804" s="448" t="s">
        <v>107</v>
      </c>
      <c r="J2804" s="448" t="s">
        <v>48</v>
      </c>
      <c r="K2804" s="451" t="s">
        <v>5241</v>
      </c>
      <c r="L2804" s="448" t="s">
        <v>143</v>
      </c>
      <c r="M2804" s="448" t="s">
        <v>3324</v>
      </c>
    </row>
    <row r="2805" spans="1:13" ht="84">
      <c r="A2805" s="448">
        <v>2804</v>
      </c>
      <c r="B2805" s="448" t="s">
        <v>5945</v>
      </c>
      <c r="C2805" s="448" t="s">
        <v>1724</v>
      </c>
      <c r="D2805" s="448" t="s">
        <v>5495</v>
      </c>
      <c r="E2805" s="448">
        <v>75</v>
      </c>
      <c r="F2805" s="448" t="s">
        <v>3676</v>
      </c>
      <c r="G2805" s="448" t="s">
        <v>3578</v>
      </c>
      <c r="H2805" s="449">
        <v>2042.25</v>
      </c>
      <c r="I2805" s="448" t="s">
        <v>107</v>
      </c>
      <c r="J2805" s="448" t="s">
        <v>48</v>
      </c>
      <c r="K2805" s="451" t="s">
        <v>5241</v>
      </c>
      <c r="L2805" s="448" t="s">
        <v>143</v>
      </c>
      <c r="M2805" s="448" t="s">
        <v>3324</v>
      </c>
    </row>
    <row r="2806" spans="1:13" ht="84">
      <c r="A2806" s="448">
        <v>2805</v>
      </c>
      <c r="B2806" s="448" t="s">
        <v>5946</v>
      </c>
      <c r="C2806" s="448" t="s">
        <v>1724</v>
      </c>
      <c r="D2806" s="448" t="s">
        <v>5495</v>
      </c>
      <c r="E2806" s="448">
        <v>750</v>
      </c>
      <c r="F2806" s="448" t="s">
        <v>4352</v>
      </c>
      <c r="G2806" s="448" t="s">
        <v>3578</v>
      </c>
      <c r="H2806" s="449">
        <v>11122.5</v>
      </c>
      <c r="I2806" s="448" t="s">
        <v>107</v>
      </c>
      <c r="J2806" s="448" t="s">
        <v>48</v>
      </c>
      <c r="K2806" s="451" t="s">
        <v>5241</v>
      </c>
      <c r="L2806" s="448" t="s">
        <v>143</v>
      </c>
      <c r="M2806" s="448" t="s">
        <v>3324</v>
      </c>
    </row>
    <row r="2807" spans="1:13" ht="84">
      <c r="A2807" s="448">
        <v>2806</v>
      </c>
      <c r="B2807" s="448" t="s">
        <v>5947</v>
      </c>
      <c r="C2807" s="448" t="s">
        <v>1724</v>
      </c>
      <c r="D2807" s="448" t="s">
        <v>5495</v>
      </c>
      <c r="E2807" s="448">
        <v>25</v>
      </c>
      <c r="F2807" s="448" t="s">
        <v>3676</v>
      </c>
      <c r="G2807" s="448" t="s">
        <v>3578</v>
      </c>
      <c r="H2807" s="449">
        <v>3573.5</v>
      </c>
      <c r="I2807" s="448" t="s">
        <v>107</v>
      </c>
      <c r="J2807" s="448" t="s">
        <v>48</v>
      </c>
      <c r="K2807" s="451" t="s">
        <v>5241</v>
      </c>
      <c r="L2807" s="448" t="s">
        <v>143</v>
      </c>
      <c r="M2807" s="448" t="s">
        <v>3324</v>
      </c>
    </row>
    <row r="2808" spans="1:13" ht="84">
      <c r="A2808" s="448">
        <v>2807</v>
      </c>
      <c r="B2808" s="448" t="s">
        <v>5948</v>
      </c>
      <c r="C2808" s="448" t="s">
        <v>1724</v>
      </c>
      <c r="D2808" s="448" t="s">
        <v>5495</v>
      </c>
      <c r="E2808" s="448">
        <v>7</v>
      </c>
      <c r="F2808" s="448" t="s">
        <v>860</v>
      </c>
      <c r="G2808" s="448" t="s">
        <v>3578</v>
      </c>
      <c r="H2808" s="449">
        <v>70</v>
      </c>
      <c r="I2808" s="448" t="s">
        <v>107</v>
      </c>
      <c r="J2808" s="448" t="s">
        <v>48</v>
      </c>
      <c r="K2808" s="451" t="s">
        <v>5241</v>
      </c>
      <c r="L2808" s="448" t="s">
        <v>143</v>
      </c>
      <c r="M2808" s="448" t="s">
        <v>3324</v>
      </c>
    </row>
    <row r="2809" spans="1:13" ht="84">
      <c r="A2809" s="448">
        <v>2808</v>
      </c>
      <c r="B2809" s="448" t="s">
        <v>5949</v>
      </c>
      <c r="C2809" s="448" t="s">
        <v>1724</v>
      </c>
      <c r="D2809" s="448" t="s">
        <v>5495</v>
      </c>
      <c r="E2809" s="448">
        <v>37</v>
      </c>
      <c r="F2809" s="448" t="s">
        <v>1245</v>
      </c>
      <c r="G2809" s="448" t="s">
        <v>3578</v>
      </c>
      <c r="H2809" s="449">
        <v>5283.6</v>
      </c>
      <c r="I2809" s="448" t="s">
        <v>107</v>
      </c>
      <c r="J2809" s="448" t="s">
        <v>48</v>
      </c>
      <c r="K2809" s="451" t="s">
        <v>5241</v>
      </c>
      <c r="L2809" s="448" t="s">
        <v>143</v>
      </c>
      <c r="M2809" s="448" t="s">
        <v>3324</v>
      </c>
    </row>
    <row r="2810" spans="1:13" ht="84">
      <c r="A2810" s="448">
        <v>2809</v>
      </c>
      <c r="B2810" s="448" t="s">
        <v>5950</v>
      </c>
      <c r="C2810" s="448" t="s">
        <v>1724</v>
      </c>
      <c r="D2810" s="448" t="s">
        <v>5495</v>
      </c>
      <c r="E2810" s="448">
        <v>200</v>
      </c>
      <c r="F2810" s="448" t="s">
        <v>3474</v>
      </c>
      <c r="G2810" s="448" t="s">
        <v>3578</v>
      </c>
      <c r="H2810" s="449">
        <v>2542</v>
      </c>
      <c r="I2810" s="448" t="s">
        <v>107</v>
      </c>
      <c r="J2810" s="448" t="s">
        <v>48</v>
      </c>
      <c r="K2810" s="451" t="s">
        <v>5241</v>
      </c>
      <c r="L2810" s="448" t="s">
        <v>143</v>
      </c>
      <c r="M2810" s="448" t="s">
        <v>3324</v>
      </c>
    </row>
    <row r="2811" spans="1:13" ht="84">
      <c r="A2811" s="448">
        <v>2810</v>
      </c>
      <c r="B2811" s="448" t="s">
        <v>5951</v>
      </c>
      <c r="C2811" s="448" t="s">
        <v>1724</v>
      </c>
      <c r="D2811" s="448" t="s">
        <v>5495</v>
      </c>
      <c r="E2811" s="448">
        <v>50</v>
      </c>
      <c r="F2811" s="448" t="s">
        <v>860</v>
      </c>
      <c r="G2811" s="448" t="s">
        <v>3578</v>
      </c>
      <c r="H2811" s="449">
        <v>138</v>
      </c>
      <c r="I2811" s="448" t="s">
        <v>107</v>
      </c>
      <c r="J2811" s="448" t="s">
        <v>48</v>
      </c>
      <c r="K2811" s="451" t="s">
        <v>5241</v>
      </c>
      <c r="L2811" s="448" t="s">
        <v>143</v>
      </c>
      <c r="M2811" s="448" t="s">
        <v>3324</v>
      </c>
    </row>
    <row r="2812" spans="1:13" ht="84">
      <c r="A2812" s="448">
        <v>2811</v>
      </c>
      <c r="B2812" s="448" t="s">
        <v>5952</v>
      </c>
      <c r="C2812" s="448" t="s">
        <v>1724</v>
      </c>
      <c r="D2812" s="448" t="s">
        <v>5495</v>
      </c>
      <c r="E2812" s="448">
        <v>5</v>
      </c>
      <c r="F2812" s="448" t="s">
        <v>574</v>
      </c>
      <c r="G2812" s="448" t="s">
        <v>3578</v>
      </c>
      <c r="H2812" s="449">
        <v>178.5</v>
      </c>
      <c r="I2812" s="448" t="s">
        <v>107</v>
      </c>
      <c r="J2812" s="448" t="s">
        <v>48</v>
      </c>
      <c r="K2812" s="451" t="s">
        <v>5241</v>
      </c>
      <c r="L2812" s="448" t="s">
        <v>143</v>
      </c>
      <c r="M2812" s="448" t="s">
        <v>3324</v>
      </c>
    </row>
    <row r="2813" spans="1:13" ht="84">
      <c r="A2813" s="448">
        <v>2812</v>
      </c>
      <c r="B2813" s="448" t="s">
        <v>5953</v>
      </c>
      <c r="C2813" s="448" t="s">
        <v>1724</v>
      </c>
      <c r="D2813" s="448" t="s">
        <v>5495</v>
      </c>
      <c r="E2813" s="448">
        <v>20</v>
      </c>
      <c r="F2813" s="448" t="s">
        <v>3474</v>
      </c>
      <c r="G2813" s="448" t="s">
        <v>3578</v>
      </c>
      <c r="H2813" s="449">
        <v>796.8</v>
      </c>
      <c r="I2813" s="448" t="s">
        <v>107</v>
      </c>
      <c r="J2813" s="448" t="s">
        <v>48</v>
      </c>
      <c r="K2813" s="451" t="s">
        <v>5241</v>
      </c>
      <c r="L2813" s="448" t="s">
        <v>143</v>
      </c>
      <c r="M2813" s="448" t="s">
        <v>3324</v>
      </c>
    </row>
    <row r="2814" spans="1:13" ht="84">
      <c r="A2814" s="448">
        <v>2813</v>
      </c>
      <c r="B2814" s="448" t="s">
        <v>5954</v>
      </c>
      <c r="C2814" s="448" t="s">
        <v>1724</v>
      </c>
      <c r="D2814" s="448" t="s">
        <v>5495</v>
      </c>
      <c r="E2814" s="448">
        <v>12</v>
      </c>
      <c r="F2814" s="448" t="s">
        <v>860</v>
      </c>
      <c r="G2814" s="448" t="s">
        <v>3578</v>
      </c>
      <c r="H2814" s="449">
        <v>114.96</v>
      </c>
      <c r="I2814" s="448" t="s">
        <v>107</v>
      </c>
      <c r="J2814" s="448" t="s">
        <v>48</v>
      </c>
      <c r="K2814" s="451" t="s">
        <v>5241</v>
      </c>
      <c r="L2814" s="448" t="s">
        <v>143</v>
      </c>
      <c r="M2814" s="448" t="s">
        <v>3324</v>
      </c>
    </row>
    <row r="2815" spans="1:13" ht="84">
      <c r="A2815" s="448">
        <v>2814</v>
      </c>
      <c r="B2815" s="448" t="s">
        <v>5955</v>
      </c>
      <c r="C2815" s="448" t="s">
        <v>1724</v>
      </c>
      <c r="D2815" s="448" t="s">
        <v>5495</v>
      </c>
      <c r="E2815" s="448">
        <v>2000</v>
      </c>
      <c r="F2815" s="448" t="s">
        <v>860</v>
      </c>
      <c r="G2815" s="448" t="s">
        <v>3578</v>
      </c>
      <c r="H2815" s="449">
        <v>2260</v>
      </c>
      <c r="I2815" s="448" t="s">
        <v>107</v>
      </c>
      <c r="J2815" s="448" t="s">
        <v>48</v>
      </c>
      <c r="K2815" s="451" t="s">
        <v>5241</v>
      </c>
      <c r="L2815" s="448" t="s">
        <v>143</v>
      </c>
      <c r="M2815" s="448" t="s">
        <v>3324</v>
      </c>
    </row>
    <row r="2816" spans="1:13" ht="84">
      <c r="A2816" s="448">
        <v>2815</v>
      </c>
      <c r="B2816" s="448" t="s">
        <v>5956</v>
      </c>
      <c r="C2816" s="448" t="s">
        <v>1724</v>
      </c>
      <c r="D2816" s="448" t="s">
        <v>5495</v>
      </c>
      <c r="E2816" s="448">
        <v>30</v>
      </c>
      <c r="F2816" s="448" t="s">
        <v>3676</v>
      </c>
      <c r="G2816" s="448" t="s">
        <v>3578</v>
      </c>
      <c r="H2816" s="449">
        <v>239.7</v>
      </c>
      <c r="I2816" s="448" t="s">
        <v>107</v>
      </c>
      <c r="J2816" s="448" t="s">
        <v>48</v>
      </c>
      <c r="K2816" s="451" t="s">
        <v>5241</v>
      </c>
      <c r="L2816" s="448" t="s">
        <v>143</v>
      </c>
      <c r="M2816" s="448" t="s">
        <v>3324</v>
      </c>
    </row>
    <row r="2817" spans="1:13" ht="84">
      <c r="A2817" s="448">
        <v>2816</v>
      </c>
      <c r="B2817" s="448" t="s">
        <v>5957</v>
      </c>
      <c r="C2817" s="448" t="s">
        <v>1724</v>
      </c>
      <c r="D2817" s="448" t="s">
        <v>5495</v>
      </c>
      <c r="E2817" s="448">
        <v>500</v>
      </c>
      <c r="F2817" s="448" t="s">
        <v>860</v>
      </c>
      <c r="G2817" s="448" t="s">
        <v>3578</v>
      </c>
      <c r="H2817" s="449">
        <v>1500</v>
      </c>
      <c r="I2817" s="448" t="s">
        <v>107</v>
      </c>
      <c r="J2817" s="448" t="s">
        <v>48</v>
      </c>
      <c r="K2817" s="451" t="s">
        <v>5241</v>
      </c>
      <c r="L2817" s="448" t="s">
        <v>143</v>
      </c>
      <c r="M2817" s="448" t="s">
        <v>3324</v>
      </c>
    </row>
    <row r="2818" spans="1:13" ht="84">
      <c r="A2818" s="448">
        <v>2817</v>
      </c>
      <c r="B2818" s="448" t="s">
        <v>5958</v>
      </c>
      <c r="C2818" s="448" t="s">
        <v>1724</v>
      </c>
      <c r="D2818" s="448" t="s">
        <v>5495</v>
      </c>
      <c r="E2818" s="448">
        <v>30</v>
      </c>
      <c r="F2818" s="448" t="s">
        <v>501</v>
      </c>
      <c r="G2818" s="448" t="s">
        <v>3578</v>
      </c>
      <c r="H2818" s="449">
        <v>152.1</v>
      </c>
      <c r="I2818" s="448" t="s">
        <v>107</v>
      </c>
      <c r="J2818" s="448" t="s">
        <v>48</v>
      </c>
      <c r="K2818" s="451" t="s">
        <v>5241</v>
      </c>
      <c r="L2818" s="448" t="s">
        <v>143</v>
      </c>
      <c r="M2818" s="448" t="s">
        <v>3324</v>
      </c>
    </row>
    <row r="2819" spans="1:13" ht="84">
      <c r="A2819" s="448">
        <v>2818</v>
      </c>
      <c r="B2819" s="448" t="s">
        <v>5959</v>
      </c>
      <c r="C2819" s="448" t="s">
        <v>1724</v>
      </c>
      <c r="D2819" s="448" t="s">
        <v>5495</v>
      </c>
      <c r="E2819" s="448">
        <v>10</v>
      </c>
      <c r="F2819" s="448" t="s">
        <v>574</v>
      </c>
      <c r="G2819" s="448" t="s">
        <v>3578</v>
      </c>
      <c r="H2819" s="449">
        <v>599.79999999999995</v>
      </c>
      <c r="I2819" s="448" t="s">
        <v>107</v>
      </c>
      <c r="J2819" s="448" t="s">
        <v>48</v>
      </c>
      <c r="K2819" s="451" t="s">
        <v>5241</v>
      </c>
      <c r="L2819" s="448" t="s">
        <v>143</v>
      </c>
      <c r="M2819" s="448" t="s">
        <v>3324</v>
      </c>
    </row>
    <row r="2820" spans="1:13" ht="84">
      <c r="A2820" s="448">
        <v>2819</v>
      </c>
      <c r="B2820" s="448" t="s">
        <v>5960</v>
      </c>
      <c r="C2820" s="448" t="s">
        <v>1724</v>
      </c>
      <c r="D2820" s="448" t="s">
        <v>5495</v>
      </c>
      <c r="E2820" s="448">
        <v>10</v>
      </c>
      <c r="F2820" s="448" t="s">
        <v>574</v>
      </c>
      <c r="G2820" s="448" t="s">
        <v>3578</v>
      </c>
      <c r="H2820" s="449">
        <v>152.6</v>
      </c>
      <c r="I2820" s="448" t="s">
        <v>107</v>
      </c>
      <c r="J2820" s="448" t="s">
        <v>48</v>
      </c>
      <c r="K2820" s="451" t="s">
        <v>5241</v>
      </c>
      <c r="L2820" s="448" t="s">
        <v>143</v>
      </c>
      <c r="M2820" s="448" t="s">
        <v>3324</v>
      </c>
    </row>
    <row r="2821" spans="1:13" ht="84">
      <c r="A2821" s="448">
        <v>2820</v>
      </c>
      <c r="B2821" s="448" t="s">
        <v>5961</v>
      </c>
      <c r="C2821" s="448" t="s">
        <v>1724</v>
      </c>
      <c r="D2821" s="448" t="s">
        <v>5495</v>
      </c>
      <c r="E2821" s="448">
        <v>10</v>
      </c>
      <c r="F2821" s="448" t="s">
        <v>574</v>
      </c>
      <c r="G2821" s="448" t="s">
        <v>3578</v>
      </c>
      <c r="H2821" s="449">
        <v>480.3</v>
      </c>
      <c r="I2821" s="448" t="s">
        <v>107</v>
      </c>
      <c r="J2821" s="448" t="s">
        <v>48</v>
      </c>
      <c r="K2821" s="451" t="s">
        <v>5241</v>
      </c>
      <c r="L2821" s="448" t="s">
        <v>143</v>
      </c>
      <c r="M2821" s="448" t="s">
        <v>3324</v>
      </c>
    </row>
    <row r="2822" spans="1:13" ht="84">
      <c r="A2822" s="448">
        <v>2821</v>
      </c>
      <c r="B2822" s="448" t="s">
        <v>5962</v>
      </c>
      <c r="C2822" s="448" t="s">
        <v>1724</v>
      </c>
      <c r="D2822" s="448" t="s">
        <v>5495</v>
      </c>
      <c r="E2822" s="448">
        <v>10</v>
      </c>
      <c r="F2822" s="448" t="s">
        <v>860</v>
      </c>
      <c r="G2822" s="448" t="s">
        <v>3578</v>
      </c>
      <c r="H2822" s="449">
        <v>1352</v>
      </c>
      <c r="I2822" s="448" t="s">
        <v>107</v>
      </c>
      <c r="J2822" s="448" t="s">
        <v>48</v>
      </c>
      <c r="K2822" s="451" t="s">
        <v>5241</v>
      </c>
      <c r="L2822" s="448" t="s">
        <v>143</v>
      </c>
      <c r="M2822" s="448" t="s">
        <v>3324</v>
      </c>
    </row>
    <row r="2823" spans="1:13" ht="84">
      <c r="A2823" s="448">
        <v>2822</v>
      </c>
      <c r="B2823" s="448" t="s">
        <v>5793</v>
      </c>
      <c r="C2823" s="448" t="s">
        <v>1724</v>
      </c>
      <c r="D2823" s="448" t="s">
        <v>5495</v>
      </c>
      <c r="E2823" s="448">
        <v>25</v>
      </c>
      <c r="F2823" s="448" t="s">
        <v>860</v>
      </c>
      <c r="G2823" s="448" t="s">
        <v>3578</v>
      </c>
      <c r="H2823" s="449">
        <v>221.25</v>
      </c>
      <c r="I2823" s="448" t="s">
        <v>107</v>
      </c>
      <c r="J2823" s="448" t="s">
        <v>48</v>
      </c>
      <c r="K2823" s="451" t="s">
        <v>5241</v>
      </c>
      <c r="L2823" s="448" t="s">
        <v>143</v>
      </c>
      <c r="M2823" s="448" t="s">
        <v>3324</v>
      </c>
    </row>
    <row r="2824" spans="1:13" ht="84">
      <c r="A2824" s="448">
        <v>2823</v>
      </c>
      <c r="B2824" s="448" t="s">
        <v>5794</v>
      </c>
      <c r="C2824" s="448" t="s">
        <v>1724</v>
      </c>
      <c r="D2824" s="448" t="s">
        <v>5495</v>
      </c>
      <c r="E2824" s="448">
        <v>12</v>
      </c>
      <c r="F2824" s="448" t="s">
        <v>574</v>
      </c>
      <c r="G2824" s="448" t="s">
        <v>3578</v>
      </c>
      <c r="H2824" s="449">
        <v>820.8</v>
      </c>
      <c r="I2824" s="448" t="s">
        <v>107</v>
      </c>
      <c r="J2824" s="448" t="s">
        <v>48</v>
      </c>
      <c r="K2824" s="451" t="s">
        <v>5241</v>
      </c>
      <c r="L2824" s="448" t="s">
        <v>143</v>
      </c>
      <c r="M2824" s="448" t="s">
        <v>3324</v>
      </c>
    </row>
    <row r="2825" spans="1:13" ht="84">
      <c r="A2825" s="448">
        <v>2824</v>
      </c>
      <c r="B2825" s="448" t="s">
        <v>5796</v>
      </c>
      <c r="C2825" s="448" t="s">
        <v>1724</v>
      </c>
      <c r="D2825" s="448" t="s">
        <v>5495</v>
      </c>
      <c r="E2825" s="448">
        <v>50</v>
      </c>
      <c r="F2825" s="448" t="s">
        <v>1728</v>
      </c>
      <c r="G2825" s="448" t="s">
        <v>3578</v>
      </c>
      <c r="H2825" s="449">
        <v>1028.5</v>
      </c>
      <c r="I2825" s="448" t="s">
        <v>107</v>
      </c>
      <c r="J2825" s="448" t="s">
        <v>48</v>
      </c>
      <c r="K2825" s="451" t="s">
        <v>5241</v>
      </c>
      <c r="L2825" s="448" t="s">
        <v>143</v>
      </c>
      <c r="M2825" s="448" t="s">
        <v>3324</v>
      </c>
    </row>
    <row r="2826" spans="1:13" ht="84">
      <c r="A2826" s="448">
        <v>2825</v>
      </c>
      <c r="B2826" s="448" t="s">
        <v>5797</v>
      </c>
      <c r="C2826" s="448" t="s">
        <v>1724</v>
      </c>
      <c r="D2826" s="448" t="s">
        <v>5495</v>
      </c>
      <c r="E2826" s="448">
        <v>1</v>
      </c>
      <c r="F2826" s="448" t="s">
        <v>1728</v>
      </c>
      <c r="G2826" s="448" t="s">
        <v>3578</v>
      </c>
      <c r="H2826" s="449">
        <v>21.42</v>
      </c>
      <c r="I2826" s="448" t="s">
        <v>107</v>
      </c>
      <c r="J2826" s="448" t="s">
        <v>48</v>
      </c>
      <c r="K2826" s="451" t="s">
        <v>5241</v>
      </c>
      <c r="L2826" s="448" t="s">
        <v>143</v>
      </c>
      <c r="M2826" s="448" t="s">
        <v>3324</v>
      </c>
    </row>
    <row r="2827" spans="1:13" ht="84">
      <c r="A2827" s="448">
        <v>2826</v>
      </c>
      <c r="B2827" s="448" t="s">
        <v>5798</v>
      </c>
      <c r="C2827" s="448" t="s">
        <v>1724</v>
      </c>
      <c r="D2827" s="448" t="s">
        <v>5495</v>
      </c>
      <c r="E2827" s="448">
        <v>50</v>
      </c>
      <c r="F2827" s="448" t="s">
        <v>1728</v>
      </c>
      <c r="G2827" s="448" t="s">
        <v>3578</v>
      </c>
      <c r="H2827" s="449">
        <v>964</v>
      </c>
      <c r="I2827" s="448" t="s">
        <v>107</v>
      </c>
      <c r="J2827" s="448" t="s">
        <v>48</v>
      </c>
      <c r="K2827" s="451" t="s">
        <v>5241</v>
      </c>
      <c r="L2827" s="448" t="s">
        <v>143</v>
      </c>
      <c r="M2827" s="448" t="s">
        <v>3324</v>
      </c>
    </row>
    <row r="2828" spans="1:13" ht="84">
      <c r="A2828" s="448">
        <v>2827</v>
      </c>
      <c r="B2828" s="448" t="s">
        <v>5799</v>
      </c>
      <c r="C2828" s="448" t="s">
        <v>1724</v>
      </c>
      <c r="D2828" s="448" t="s">
        <v>5495</v>
      </c>
      <c r="E2828" s="448">
        <v>250</v>
      </c>
      <c r="F2828" s="448" t="s">
        <v>501</v>
      </c>
      <c r="G2828" s="448" t="s">
        <v>3578</v>
      </c>
      <c r="H2828" s="449">
        <v>1320</v>
      </c>
      <c r="I2828" s="448" t="s">
        <v>107</v>
      </c>
      <c r="J2828" s="448" t="s">
        <v>48</v>
      </c>
      <c r="K2828" s="451" t="s">
        <v>5241</v>
      </c>
      <c r="L2828" s="448" t="s">
        <v>143</v>
      </c>
      <c r="M2828" s="448" t="s">
        <v>3324</v>
      </c>
    </row>
    <row r="2829" spans="1:13" ht="84">
      <c r="A2829" s="448">
        <v>2828</v>
      </c>
      <c r="B2829" s="448" t="s">
        <v>5800</v>
      </c>
      <c r="C2829" s="448" t="s">
        <v>1724</v>
      </c>
      <c r="D2829" s="448" t="s">
        <v>5495</v>
      </c>
      <c r="E2829" s="448">
        <v>62</v>
      </c>
      <c r="F2829" s="448" t="s">
        <v>501</v>
      </c>
      <c r="G2829" s="448" t="s">
        <v>3578</v>
      </c>
      <c r="H2829" s="449">
        <v>473.68</v>
      </c>
      <c r="I2829" s="448" t="s">
        <v>107</v>
      </c>
      <c r="J2829" s="448" t="s">
        <v>48</v>
      </c>
      <c r="K2829" s="451" t="s">
        <v>5241</v>
      </c>
      <c r="L2829" s="448" t="s">
        <v>143</v>
      </c>
      <c r="M2829" s="448" t="s">
        <v>3324</v>
      </c>
    </row>
    <row r="2830" spans="1:13" ht="84">
      <c r="A2830" s="448">
        <v>2829</v>
      </c>
      <c r="B2830" s="448" t="s">
        <v>5801</v>
      </c>
      <c r="C2830" s="448" t="s">
        <v>1724</v>
      </c>
      <c r="D2830" s="448" t="s">
        <v>5495</v>
      </c>
      <c r="E2830" s="448">
        <v>7</v>
      </c>
      <c r="F2830" s="448" t="s">
        <v>3474</v>
      </c>
      <c r="G2830" s="448" t="s">
        <v>3578</v>
      </c>
      <c r="H2830" s="449">
        <v>108.78</v>
      </c>
      <c r="I2830" s="448" t="s">
        <v>107</v>
      </c>
      <c r="J2830" s="448" t="s">
        <v>48</v>
      </c>
      <c r="K2830" s="451" t="s">
        <v>5241</v>
      </c>
      <c r="L2830" s="448" t="s">
        <v>143</v>
      </c>
      <c r="M2830" s="448" t="s">
        <v>3324</v>
      </c>
    </row>
    <row r="2831" spans="1:13" ht="84">
      <c r="A2831" s="448">
        <v>2830</v>
      </c>
      <c r="B2831" s="448" t="s">
        <v>5802</v>
      </c>
      <c r="C2831" s="448" t="s">
        <v>1724</v>
      </c>
      <c r="D2831" s="448" t="s">
        <v>5495</v>
      </c>
      <c r="E2831" s="448">
        <v>1</v>
      </c>
      <c r="F2831" s="448" t="s">
        <v>860</v>
      </c>
      <c r="G2831" s="448" t="s">
        <v>3578</v>
      </c>
      <c r="H2831" s="449">
        <v>7.06</v>
      </c>
      <c r="I2831" s="448" t="s">
        <v>107</v>
      </c>
      <c r="J2831" s="448" t="s">
        <v>48</v>
      </c>
      <c r="K2831" s="451" t="s">
        <v>5241</v>
      </c>
      <c r="L2831" s="448" t="s">
        <v>143</v>
      </c>
      <c r="M2831" s="448" t="s">
        <v>3324</v>
      </c>
    </row>
    <row r="2832" spans="1:13" ht="84">
      <c r="A2832" s="448">
        <v>2831</v>
      </c>
      <c r="B2832" s="448" t="s">
        <v>5803</v>
      </c>
      <c r="C2832" s="448" t="s">
        <v>1724</v>
      </c>
      <c r="D2832" s="448" t="s">
        <v>5495</v>
      </c>
      <c r="E2832" s="448">
        <v>1</v>
      </c>
      <c r="F2832" s="448" t="s">
        <v>860</v>
      </c>
      <c r="G2832" s="448" t="s">
        <v>3578</v>
      </c>
      <c r="H2832" s="449">
        <v>6.67</v>
      </c>
      <c r="I2832" s="448" t="s">
        <v>107</v>
      </c>
      <c r="J2832" s="448" t="s">
        <v>48</v>
      </c>
      <c r="K2832" s="451" t="s">
        <v>5241</v>
      </c>
      <c r="L2832" s="448" t="s">
        <v>143</v>
      </c>
      <c r="M2832" s="448" t="s">
        <v>3324</v>
      </c>
    </row>
    <row r="2833" spans="1:13" ht="84">
      <c r="A2833" s="448">
        <v>2832</v>
      </c>
      <c r="B2833" s="448" t="s">
        <v>5804</v>
      </c>
      <c r="C2833" s="448" t="s">
        <v>1724</v>
      </c>
      <c r="D2833" s="448" t="s">
        <v>5495</v>
      </c>
      <c r="E2833" s="448">
        <v>7</v>
      </c>
      <c r="F2833" s="448" t="s">
        <v>860</v>
      </c>
      <c r="G2833" s="448" t="s">
        <v>3578</v>
      </c>
      <c r="H2833" s="449">
        <v>1710.03</v>
      </c>
      <c r="I2833" s="448" t="s">
        <v>107</v>
      </c>
      <c r="J2833" s="448" t="s">
        <v>48</v>
      </c>
      <c r="K2833" s="451" t="s">
        <v>5241</v>
      </c>
      <c r="L2833" s="448" t="s">
        <v>143</v>
      </c>
      <c r="M2833" s="448" t="s">
        <v>3324</v>
      </c>
    </row>
    <row r="2834" spans="1:13" ht="84">
      <c r="A2834" s="448">
        <v>2833</v>
      </c>
      <c r="B2834" s="448" t="s">
        <v>5805</v>
      </c>
      <c r="C2834" s="448" t="s">
        <v>1724</v>
      </c>
      <c r="D2834" s="448" t="s">
        <v>5495</v>
      </c>
      <c r="E2834" s="448">
        <v>37</v>
      </c>
      <c r="F2834" s="448" t="s">
        <v>1728</v>
      </c>
      <c r="G2834" s="448" t="s">
        <v>3578</v>
      </c>
      <c r="H2834" s="449">
        <v>1564.36</v>
      </c>
      <c r="I2834" s="448" t="s">
        <v>107</v>
      </c>
      <c r="J2834" s="448" t="s">
        <v>48</v>
      </c>
      <c r="K2834" s="451" t="s">
        <v>5241</v>
      </c>
      <c r="L2834" s="448" t="s">
        <v>143</v>
      </c>
      <c r="M2834" s="448" t="s">
        <v>3324</v>
      </c>
    </row>
    <row r="2835" spans="1:13" ht="84">
      <c r="A2835" s="448">
        <v>2834</v>
      </c>
      <c r="B2835" s="448" t="s">
        <v>5806</v>
      </c>
      <c r="C2835" s="448" t="s">
        <v>1724</v>
      </c>
      <c r="D2835" s="448" t="s">
        <v>5495</v>
      </c>
      <c r="E2835" s="448">
        <v>1</v>
      </c>
      <c r="F2835" s="448" t="s">
        <v>860</v>
      </c>
      <c r="G2835" s="448" t="s">
        <v>3578</v>
      </c>
      <c r="H2835" s="449">
        <v>2.72</v>
      </c>
      <c r="I2835" s="448" t="s">
        <v>107</v>
      </c>
      <c r="J2835" s="448" t="s">
        <v>48</v>
      </c>
      <c r="K2835" s="451" t="s">
        <v>5241</v>
      </c>
      <c r="L2835" s="448" t="s">
        <v>143</v>
      </c>
      <c r="M2835" s="448" t="s">
        <v>3324</v>
      </c>
    </row>
    <row r="2836" spans="1:13" ht="84">
      <c r="A2836" s="448">
        <v>2835</v>
      </c>
      <c r="B2836" s="448" t="s">
        <v>5807</v>
      </c>
      <c r="C2836" s="448" t="s">
        <v>1724</v>
      </c>
      <c r="D2836" s="448" t="s">
        <v>5495</v>
      </c>
      <c r="E2836" s="448">
        <v>1</v>
      </c>
      <c r="F2836" s="448" t="s">
        <v>860</v>
      </c>
      <c r="G2836" s="448" t="s">
        <v>3578</v>
      </c>
      <c r="H2836" s="449">
        <v>2.72</v>
      </c>
      <c r="I2836" s="448" t="s">
        <v>107</v>
      </c>
      <c r="J2836" s="448" t="s">
        <v>48</v>
      </c>
      <c r="K2836" s="451" t="s">
        <v>5241</v>
      </c>
      <c r="L2836" s="448" t="s">
        <v>143</v>
      </c>
      <c r="M2836" s="448" t="s">
        <v>3324</v>
      </c>
    </row>
    <row r="2837" spans="1:13" ht="84">
      <c r="A2837" s="448">
        <v>2836</v>
      </c>
      <c r="B2837" s="448" t="s">
        <v>5808</v>
      </c>
      <c r="C2837" s="448" t="s">
        <v>1724</v>
      </c>
      <c r="D2837" s="448" t="s">
        <v>5495</v>
      </c>
      <c r="E2837" s="448">
        <v>225</v>
      </c>
      <c r="F2837" s="448" t="s">
        <v>860</v>
      </c>
      <c r="G2837" s="448" t="s">
        <v>3578</v>
      </c>
      <c r="H2837" s="449">
        <v>6853.5</v>
      </c>
      <c r="I2837" s="448" t="s">
        <v>107</v>
      </c>
      <c r="J2837" s="448" t="s">
        <v>48</v>
      </c>
      <c r="K2837" s="451" t="s">
        <v>5241</v>
      </c>
      <c r="L2837" s="448" t="s">
        <v>143</v>
      </c>
      <c r="M2837" s="448" t="s">
        <v>3324</v>
      </c>
    </row>
    <row r="2838" spans="1:13" ht="84">
      <c r="A2838" s="448">
        <v>2837</v>
      </c>
      <c r="B2838" s="448" t="s">
        <v>5809</v>
      </c>
      <c r="C2838" s="448" t="s">
        <v>1724</v>
      </c>
      <c r="D2838" s="448" t="s">
        <v>5495</v>
      </c>
      <c r="E2838" s="448">
        <v>1</v>
      </c>
      <c r="F2838" s="448" t="s">
        <v>860</v>
      </c>
      <c r="G2838" s="448" t="s">
        <v>3578</v>
      </c>
      <c r="H2838" s="449">
        <v>13.23</v>
      </c>
      <c r="I2838" s="448" t="s">
        <v>107</v>
      </c>
      <c r="J2838" s="448" t="s">
        <v>48</v>
      </c>
      <c r="K2838" s="451" t="s">
        <v>5241</v>
      </c>
      <c r="L2838" s="448" t="s">
        <v>143</v>
      </c>
      <c r="M2838" s="448" t="s">
        <v>3324</v>
      </c>
    </row>
    <row r="2839" spans="1:13" ht="84">
      <c r="A2839" s="448">
        <v>2838</v>
      </c>
      <c r="B2839" s="448" t="s">
        <v>5810</v>
      </c>
      <c r="C2839" s="448" t="s">
        <v>1724</v>
      </c>
      <c r="D2839" s="448" t="s">
        <v>5495</v>
      </c>
      <c r="E2839" s="448">
        <v>1</v>
      </c>
      <c r="F2839" s="448" t="s">
        <v>3676</v>
      </c>
      <c r="G2839" s="448" t="s">
        <v>3578</v>
      </c>
      <c r="H2839" s="449">
        <v>28.42</v>
      </c>
      <c r="I2839" s="448" t="s">
        <v>107</v>
      </c>
      <c r="J2839" s="448" t="s">
        <v>48</v>
      </c>
      <c r="K2839" s="451" t="s">
        <v>5241</v>
      </c>
      <c r="L2839" s="448" t="s">
        <v>143</v>
      </c>
      <c r="M2839" s="448" t="s">
        <v>3324</v>
      </c>
    </row>
    <row r="2840" spans="1:13" ht="84">
      <c r="A2840" s="448">
        <v>2839</v>
      </c>
      <c r="B2840" s="448" t="s">
        <v>5811</v>
      </c>
      <c r="C2840" s="448" t="s">
        <v>1724</v>
      </c>
      <c r="D2840" s="448" t="s">
        <v>5495</v>
      </c>
      <c r="E2840" s="448">
        <v>37</v>
      </c>
      <c r="F2840" s="448" t="s">
        <v>1458</v>
      </c>
      <c r="G2840" s="448" t="s">
        <v>3578</v>
      </c>
      <c r="H2840" s="449">
        <v>25889.27</v>
      </c>
      <c r="I2840" s="448" t="s">
        <v>107</v>
      </c>
      <c r="J2840" s="448" t="s">
        <v>48</v>
      </c>
      <c r="K2840" s="451" t="s">
        <v>5241</v>
      </c>
      <c r="L2840" s="448" t="s">
        <v>143</v>
      </c>
      <c r="M2840" s="448" t="s">
        <v>3324</v>
      </c>
    </row>
    <row r="2841" spans="1:13" ht="84">
      <c r="A2841" s="448">
        <v>2840</v>
      </c>
      <c r="B2841" s="448" t="s">
        <v>5812</v>
      </c>
      <c r="C2841" s="448" t="s">
        <v>1724</v>
      </c>
      <c r="D2841" s="448" t="s">
        <v>5495</v>
      </c>
      <c r="E2841" s="448">
        <v>1</v>
      </c>
      <c r="F2841" s="448" t="s">
        <v>3474</v>
      </c>
      <c r="G2841" s="448" t="s">
        <v>3578</v>
      </c>
      <c r="H2841" s="449">
        <v>28.04</v>
      </c>
      <c r="I2841" s="448" t="s">
        <v>107</v>
      </c>
      <c r="J2841" s="448" t="s">
        <v>48</v>
      </c>
      <c r="K2841" s="451" t="s">
        <v>5241</v>
      </c>
      <c r="L2841" s="448" t="s">
        <v>143</v>
      </c>
      <c r="M2841" s="448" t="s">
        <v>3324</v>
      </c>
    </row>
    <row r="2842" spans="1:13" ht="84">
      <c r="A2842" s="448">
        <v>2841</v>
      </c>
      <c r="B2842" s="448" t="s">
        <v>5813</v>
      </c>
      <c r="C2842" s="448" t="s">
        <v>1724</v>
      </c>
      <c r="D2842" s="448" t="s">
        <v>5495</v>
      </c>
      <c r="E2842" s="448">
        <v>15</v>
      </c>
      <c r="F2842" s="448" t="s">
        <v>860</v>
      </c>
      <c r="G2842" s="448" t="s">
        <v>3578</v>
      </c>
      <c r="H2842" s="449">
        <v>428.4</v>
      </c>
      <c r="I2842" s="448" t="s">
        <v>107</v>
      </c>
      <c r="J2842" s="448" t="s">
        <v>48</v>
      </c>
      <c r="K2842" s="451" t="s">
        <v>5241</v>
      </c>
      <c r="L2842" s="448" t="s">
        <v>143</v>
      </c>
      <c r="M2842" s="448" t="s">
        <v>3324</v>
      </c>
    </row>
    <row r="2843" spans="1:13" ht="84">
      <c r="A2843" s="448">
        <v>2842</v>
      </c>
      <c r="B2843" s="448" t="s">
        <v>5814</v>
      </c>
      <c r="C2843" s="448" t="s">
        <v>1724</v>
      </c>
      <c r="D2843" s="448" t="s">
        <v>5495</v>
      </c>
      <c r="E2843" s="448">
        <v>50</v>
      </c>
      <c r="F2843" s="448" t="s">
        <v>571</v>
      </c>
      <c r="G2843" s="448" t="s">
        <v>3578</v>
      </c>
      <c r="H2843" s="449">
        <v>2211.5</v>
      </c>
      <c r="I2843" s="448" t="s">
        <v>107</v>
      </c>
      <c r="J2843" s="448" t="s">
        <v>48</v>
      </c>
      <c r="K2843" s="451" t="s">
        <v>5241</v>
      </c>
      <c r="L2843" s="448" t="s">
        <v>143</v>
      </c>
      <c r="M2843" s="448" t="s">
        <v>3324</v>
      </c>
    </row>
    <row r="2844" spans="1:13" ht="84">
      <c r="A2844" s="448">
        <v>2843</v>
      </c>
      <c r="B2844" s="448" t="s">
        <v>5815</v>
      </c>
      <c r="C2844" s="448" t="s">
        <v>1724</v>
      </c>
      <c r="D2844" s="448" t="s">
        <v>5495</v>
      </c>
      <c r="E2844" s="448">
        <v>12</v>
      </c>
      <c r="F2844" s="448" t="s">
        <v>571</v>
      </c>
      <c r="G2844" s="448" t="s">
        <v>3578</v>
      </c>
      <c r="H2844" s="449">
        <v>580.91999999999996</v>
      </c>
      <c r="I2844" s="448" t="s">
        <v>107</v>
      </c>
      <c r="J2844" s="448" t="s">
        <v>48</v>
      </c>
      <c r="K2844" s="451" t="s">
        <v>5241</v>
      </c>
      <c r="L2844" s="448" t="s">
        <v>143</v>
      </c>
      <c r="M2844" s="448" t="s">
        <v>3324</v>
      </c>
    </row>
    <row r="2845" spans="1:13" ht="84">
      <c r="A2845" s="448">
        <v>2844</v>
      </c>
      <c r="B2845" s="448" t="s">
        <v>5816</v>
      </c>
      <c r="C2845" s="448" t="s">
        <v>1724</v>
      </c>
      <c r="D2845" s="448" t="s">
        <v>5495</v>
      </c>
      <c r="E2845" s="448">
        <v>7</v>
      </c>
      <c r="F2845" s="448" t="s">
        <v>1728</v>
      </c>
      <c r="G2845" s="448" t="s">
        <v>3578</v>
      </c>
      <c r="H2845" s="449">
        <v>175.91</v>
      </c>
      <c r="I2845" s="448" t="s">
        <v>107</v>
      </c>
      <c r="J2845" s="448" t="s">
        <v>48</v>
      </c>
      <c r="K2845" s="451" t="s">
        <v>5241</v>
      </c>
      <c r="L2845" s="448" t="s">
        <v>143</v>
      </c>
      <c r="M2845" s="448" t="s">
        <v>3324</v>
      </c>
    </row>
    <row r="2846" spans="1:13" ht="84">
      <c r="A2846" s="448">
        <v>2845</v>
      </c>
      <c r="B2846" s="448" t="s">
        <v>5817</v>
      </c>
      <c r="C2846" s="448" t="s">
        <v>1724</v>
      </c>
      <c r="D2846" s="448" t="s">
        <v>5495</v>
      </c>
      <c r="E2846" s="448">
        <v>10</v>
      </c>
      <c r="F2846" s="448" t="s">
        <v>860</v>
      </c>
      <c r="G2846" s="448" t="s">
        <v>3578</v>
      </c>
      <c r="H2846" s="449">
        <v>109.9</v>
      </c>
      <c r="I2846" s="448" t="s">
        <v>107</v>
      </c>
      <c r="J2846" s="448" t="s">
        <v>48</v>
      </c>
      <c r="K2846" s="451" t="s">
        <v>5241</v>
      </c>
      <c r="L2846" s="448" t="s">
        <v>143</v>
      </c>
      <c r="M2846" s="448" t="s">
        <v>3324</v>
      </c>
    </row>
    <row r="2847" spans="1:13" ht="84">
      <c r="A2847" s="448">
        <v>2846</v>
      </c>
      <c r="B2847" s="448" t="s">
        <v>5818</v>
      </c>
      <c r="C2847" s="448" t="s">
        <v>1724</v>
      </c>
      <c r="D2847" s="448" t="s">
        <v>5495</v>
      </c>
      <c r="E2847" s="448">
        <v>6</v>
      </c>
      <c r="F2847" s="448" t="s">
        <v>860</v>
      </c>
      <c r="G2847" s="448" t="s">
        <v>3578</v>
      </c>
      <c r="H2847" s="449">
        <v>48</v>
      </c>
      <c r="I2847" s="448" t="s">
        <v>107</v>
      </c>
      <c r="J2847" s="448" t="s">
        <v>48</v>
      </c>
      <c r="K2847" s="451" t="s">
        <v>5241</v>
      </c>
      <c r="L2847" s="448" t="s">
        <v>143</v>
      </c>
      <c r="M2847" s="448" t="s">
        <v>3324</v>
      </c>
    </row>
    <row r="2848" spans="1:13" ht="84">
      <c r="A2848" s="448">
        <v>2847</v>
      </c>
      <c r="B2848" s="448" t="s">
        <v>5819</v>
      </c>
      <c r="C2848" s="448" t="s">
        <v>1724</v>
      </c>
      <c r="D2848" s="448" t="s">
        <v>5495</v>
      </c>
      <c r="E2848" s="448">
        <v>2</v>
      </c>
      <c r="F2848" s="448" t="s">
        <v>860</v>
      </c>
      <c r="G2848" s="448" t="s">
        <v>3578</v>
      </c>
      <c r="H2848" s="449">
        <v>11.42</v>
      </c>
      <c r="I2848" s="448" t="s">
        <v>107</v>
      </c>
      <c r="J2848" s="448" t="s">
        <v>48</v>
      </c>
      <c r="K2848" s="451" t="s">
        <v>5241</v>
      </c>
      <c r="L2848" s="448" t="s">
        <v>143</v>
      </c>
      <c r="M2848" s="448" t="s">
        <v>3324</v>
      </c>
    </row>
    <row r="2849" spans="1:13" ht="84">
      <c r="A2849" s="448">
        <v>2848</v>
      </c>
      <c r="B2849" s="448" t="s">
        <v>5820</v>
      </c>
      <c r="C2849" s="448" t="s">
        <v>1724</v>
      </c>
      <c r="D2849" s="448" t="s">
        <v>5495</v>
      </c>
      <c r="E2849" s="448">
        <v>2</v>
      </c>
      <c r="F2849" s="448" t="s">
        <v>860</v>
      </c>
      <c r="G2849" s="448" t="s">
        <v>3578</v>
      </c>
      <c r="H2849" s="449">
        <v>60</v>
      </c>
      <c r="I2849" s="448" t="s">
        <v>107</v>
      </c>
      <c r="J2849" s="448" t="s">
        <v>48</v>
      </c>
      <c r="K2849" s="451" t="s">
        <v>5241</v>
      </c>
      <c r="L2849" s="448" t="s">
        <v>143</v>
      </c>
      <c r="M2849" s="448" t="s">
        <v>3324</v>
      </c>
    </row>
    <row r="2850" spans="1:13" ht="84">
      <c r="A2850" s="448">
        <v>2849</v>
      </c>
      <c r="B2850" s="448" t="s">
        <v>5821</v>
      </c>
      <c r="C2850" s="448" t="s">
        <v>1724</v>
      </c>
      <c r="D2850" s="448" t="s">
        <v>5495</v>
      </c>
      <c r="E2850" s="448">
        <v>2</v>
      </c>
      <c r="F2850" s="448" t="s">
        <v>860</v>
      </c>
      <c r="G2850" s="448" t="s">
        <v>3578</v>
      </c>
      <c r="H2850" s="449">
        <v>60</v>
      </c>
      <c r="I2850" s="448" t="s">
        <v>107</v>
      </c>
      <c r="J2850" s="448" t="s">
        <v>48</v>
      </c>
      <c r="K2850" s="451" t="s">
        <v>5241</v>
      </c>
      <c r="L2850" s="448" t="s">
        <v>143</v>
      </c>
      <c r="M2850" s="448" t="s">
        <v>3324</v>
      </c>
    </row>
    <row r="2851" spans="1:13" ht="84">
      <c r="A2851" s="448">
        <v>2850</v>
      </c>
      <c r="B2851" s="448" t="s">
        <v>5822</v>
      </c>
      <c r="C2851" s="448" t="s">
        <v>1724</v>
      </c>
      <c r="D2851" s="448" t="s">
        <v>5495</v>
      </c>
      <c r="E2851" s="448">
        <v>2</v>
      </c>
      <c r="F2851" s="448" t="s">
        <v>860</v>
      </c>
      <c r="G2851" s="448" t="s">
        <v>3578</v>
      </c>
      <c r="H2851" s="449">
        <v>60</v>
      </c>
      <c r="I2851" s="448" t="s">
        <v>107</v>
      </c>
      <c r="J2851" s="448" t="s">
        <v>48</v>
      </c>
      <c r="K2851" s="451" t="s">
        <v>5241</v>
      </c>
      <c r="L2851" s="448" t="s">
        <v>143</v>
      </c>
      <c r="M2851" s="448" t="s">
        <v>3324</v>
      </c>
    </row>
    <row r="2852" spans="1:13" ht="84">
      <c r="A2852" s="448">
        <v>2851</v>
      </c>
      <c r="B2852" s="448" t="s">
        <v>5823</v>
      </c>
      <c r="C2852" s="448" t="s">
        <v>1724</v>
      </c>
      <c r="D2852" s="448" t="s">
        <v>5495</v>
      </c>
      <c r="E2852" s="448">
        <v>12</v>
      </c>
      <c r="F2852" s="448" t="s">
        <v>860</v>
      </c>
      <c r="G2852" s="448" t="s">
        <v>3578</v>
      </c>
      <c r="H2852" s="449">
        <v>215.76</v>
      </c>
      <c r="I2852" s="448" t="s">
        <v>107</v>
      </c>
      <c r="J2852" s="448" t="s">
        <v>48</v>
      </c>
      <c r="K2852" s="451" t="s">
        <v>5241</v>
      </c>
      <c r="L2852" s="448" t="s">
        <v>143</v>
      </c>
      <c r="M2852" s="448" t="s">
        <v>3324</v>
      </c>
    </row>
    <row r="2853" spans="1:13" ht="84">
      <c r="A2853" s="448">
        <v>2852</v>
      </c>
      <c r="B2853" s="448" t="s">
        <v>5825</v>
      </c>
      <c r="C2853" s="448" t="s">
        <v>1724</v>
      </c>
      <c r="D2853" s="448" t="s">
        <v>5495</v>
      </c>
      <c r="E2853" s="448">
        <v>2</v>
      </c>
      <c r="F2853" s="448" t="s">
        <v>860</v>
      </c>
      <c r="G2853" s="448" t="s">
        <v>3578</v>
      </c>
      <c r="H2853" s="449">
        <v>77.98</v>
      </c>
      <c r="I2853" s="448" t="s">
        <v>107</v>
      </c>
      <c r="J2853" s="448" t="s">
        <v>48</v>
      </c>
      <c r="K2853" s="451" t="s">
        <v>5241</v>
      </c>
      <c r="L2853" s="448" t="s">
        <v>143</v>
      </c>
      <c r="M2853" s="448" t="s">
        <v>3324</v>
      </c>
    </row>
    <row r="2854" spans="1:13" ht="84">
      <c r="A2854" s="448">
        <v>2853</v>
      </c>
      <c r="B2854" s="448" t="s">
        <v>5826</v>
      </c>
      <c r="C2854" s="448" t="s">
        <v>1724</v>
      </c>
      <c r="D2854" s="448" t="s">
        <v>5495</v>
      </c>
      <c r="E2854" s="448">
        <v>2</v>
      </c>
      <c r="F2854" s="448" t="s">
        <v>860</v>
      </c>
      <c r="G2854" s="448" t="s">
        <v>3578</v>
      </c>
      <c r="H2854" s="449">
        <v>66.84</v>
      </c>
      <c r="I2854" s="448" t="s">
        <v>107</v>
      </c>
      <c r="J2854" s="448" t="s">
        <v>48</v>
      </c>
      <c r="K2854" s="451" t="s">
        <v>5241</v>
      </c>
      <c r="L2854" s="448" t="s">
        <v>143</v>
      </c>
      <c r="M2854" s="448" t="s">
        <v>3324</v>
      </c>
    </row>
    <row r="2855" spans="1:13" ht="84">
      <c r="A2855" s="448">
        <v>2854</v>
      </c>
      <c r="B2855" s="448" t="s">
        <v>5827</v>
      </c>
      <c r="C2855" s="448" t="s">
        <v>1724</v>
      </c>
      <c r="D2855" s="448" t="s">
        <v>5495</v>
      </c>
      <c r="E2855" s="448">
        <v>2</v>
      </c>
      <c r="F2855" s="448" t="s">
        <v>860</v>
      </c>
      <c r="G2855" s="448" t="s">
        <v>3578</v>
      </c>
      <c r="H2855" s="449">
        <v>102.82</v>
      </c>
      <c r="I2855" s="448" t="s">
        <v>107</v>
      </c>
      <c r="J2855" s="448" t="s">
        <v>48</v>
      </c>
      <c r="K2855" s="451" t="s">
        <v>5241</v>
      </c>
      <c r="L2855" s="448" t="s">
        <v>143</v>
      </c>
      <c r="M2855" s="448" t="s">
        <v>3324</v>
      </c>
    </row>
    <row r="2856" spans="1:13" ht="84">
      <c r="A2856" s="448">
        <v>2855</v>
      </c>
      <c r="B2856" s="448" t="s">
        <v>5828</v>
      </c>
      <c r="C2856" s="448" t="s">
        <v>1724</v>
      </c>
      <c r="D2856" s="448" t="s">
        <v>5495</v>
      </c>
      <c r="E2856" s="448">
        <v>2</v>
      </c>
      <c r="F2856" s="448" t="s">
        <v>860</v>
      </c>
      <c r="G2856" s="448" t="s">
        <v>3578</v>
      </c>
      <c r="H2856" s="449">
        <v>21.82</v>
      </c>
      <c r="I2856" s="448" t="s">
        <v>107</v>
      </c>
      <c r="J2856" s="448" t="s">
        <v>48</v>
      </c>
      <c r="K2856" s="451" t="s">
        <v>5241</v>
      </c>
      <c r="L2856" s="448" t="s">
        <v>143</v>
      </c>
      <c r="M2856" s="448" t="s">
        <v>3324</v>
      </c>
    </row>
    <row r="2857" spans="1:13" ht="84">
      <c r="A2857" s="448">
        <v>2856</v>
      </c>
      <c r="B2857" s="448" t="s">
        <v>5829</v>
      </c>
      <c r="C2857" s="448" t="s">
        <v>1724</v>
      </c>
      <c r="D2857" s="448" t="s">
        <v>5495</v>
      </c>
      <c r="E2857" s="448">
        <v>1</v>
      </c>
      <c r="F2857" s="448" t="s">
        <v>860</v>
      </c>
      <c r="G2857" s="448" t="s">
        <v>3578</v>
      </c>
      <c r="H2857" s="449">
        <v>11.13</v>
      </c>
      <c r="I2857" s="448" t="s">
        <v>107</v>
      </c>
      <c r="J2857" s="448" t="s">
        <v>48</v>
      </c>
      <c r="K2857" s="451" t="s">
        <v>5241</v>
      </c>
      <c r="L2857" s="448" t="s">
        <v>143</v>
      </c>
      <c r="M2857" s="448" t="s">
        <v>3324</v>
      </c>
    </row>
    <row r="2858" spans="1:13" ht="84">
      <c r="A2858" s="448">
        <v>2857</v>
      </c>
      <c r="B2858" s="448" t="s">
        <v>5830</v>
      </c>
      <c r="C2858" s="448" t="s">
        <v>1724</v>
      </c>
      <c r="D2858" s="448" t="s">
        <v>5495</v>
      </c>
      <c r="E2858" s="448">
        <v>1</v>
      </c>
      <c r="F2858" s="448" t="s">
        <v>860</v>
      </c>
      <c r="G2858" s="448" t="s">
        <v>3578</v>
      </c>
      <c r="H2858" s="449">
        <v>13.15</v>
      </c>
      <c r="I2858" s="448" t="s">
        <v>107</v>
      </c>
      <c r="J2858" s="448" t="s">
        <v>48</v>
      </c>
      <c r="K2858" s="451" t="s">
        <v>5241</v>
      </c>
      <c r="L2858" s="448" t="s">
        <v>143</v>
      </c>
      <c r="M2858" s="448" t="s">
        <v>3324</v>
      </c>
    </row>
    <row r="2859" spans="1:13" ht="84">
      <c r="A2859" s="448">
        <v>2858</v>
      </c>
      <c r="B2859" s="448" t="s">
        <v>5831</v>
      </c>
      <c r="C2859" s="448" t="s">
        <v>1724</v>
      </c>
      <c r="D2859" s="448" t="s">
        <v>5495</v>
      </c>
      <c r="E2859" s="448">
        <v>20</v>
      </c>
      <c r="F2859" s="448" t="s">
        <v>860</v>
      </c>
      <c r="G2859" s="448" t="s">
        <v>3578</v>
      </c>
      <c r="H2859" s="449">
        <v>28.6</v>
      </c>
      <c r="I2859" s="448" t="s">
        <v>107</v>
      </c>
      <c r="J2859" s="448" t="s">
        <v>48</v>
      </c>
      <c r="K2859" s="451" t="s">
        <v>5241</v>
      </c>
      <c r="L2859" s="448" t="s">
        <v>143</v>
      </c>
      <c r="M2859" s="448" t="s">
        <v>3324</v>
      </c>
    </row>
    <row r="2860" spans="1:13" ht="84">
      <c r="A2860" s="448">
        <v>2859</v>
      </c>
      <c r="B2860" s="448" t="s">
        <v>5832</v>
      </c>
      <c r="C2860" s="448" t="s">
        <v>1724</v>
      </c>
      <c r="D2860" s="448" t="s">
        <v>5495</v>
      </c>
      <c r="E2860" s="448">
        <v>62</v>
      </c>
      <c r="F2860" s="448" t="s">
        <v>860</v>
      </c>
      <c r="G2860" s="448" t="s">
        <v>3578</v>
      </c>
      <c r="H2860" s="449">
        <v>88.66</v>
      </c>
      <c r="I2860" s="448" t="s">
        <v>107</v>
      </c>
      <c r="J2860" s="448" t="s">
        <v>48</v>
      </c>
      <c r="K2860" s="451" t="s">
        <v>5241</v>
      </c>
      <c r="L2860" s="448" t="s">
        <v>143</v>
      </c>
      <c r="M2860" s="448" t="s">
        <v>3324</v>
      </c>
    </row>
    <row r="2861" spans="1:13" ht="84">
      <c r="A2861" s="448">
        <v>2860</v>
      </c>
      <c r="B2861" s="448" t="s">
        <v>5833</v>
      </c>
      <c r="C2861" s="448" t="s">
        <v>1724</v>
      </c>
      <c r="D2861" s="448" t="s">
        <v>5495</v>
      </c>
      <c r="E2861" s="448">
        <v>3</v>
      </c>
      <c r="F2861" s="448" t="s">
        <v>3474</v>
      </c>
      <c r="G2861" s="448" t="s">
        <v>3578</v>
      </c>
      <c r="H2861" s="449">
        <v>349.14</v>
      </c>
      <c r="I2861" s="448" t="s">
        <v>107</v>
      </c>
      <c r="J2861" s="448" t="s">
        <v>48</v>
      </c>
      <c r="K2861" s="451" t="s">
        <v>5241</v>
      </c>
      <c r="L2861" s="448" t="s">
        <v>143</v>
      </c>
      <c r="M2861" s="448" t="s">
        <v>3324</v>
      </c>
    </row>
    <row r="2862" spans="1:13" ht="84">
      <c r="A2862" s="448">
        <v>2861</v>
      </c>
      <c r="B2862" s="448" t="s">
        <v>5834</v>
      </c>
      <c r="C2862" s="448" t="s">
        <v>1724</v>
      </c>
      <c r="D2862" s="448" t="s">
        <v>5495</v>
      </c>
      <c r="E2862" s="448">
        <v>3</v>
      </c>
      <c r="F2862" s="448" t="s">
        <v>3474</v>
      </c>
      <c r="G2862" s="448" t="s">
        <v>3578</v>
      </c>
      <c r="H2862" s="449">
        <v>355.56</v>
      </c>
      <c r="I2862" s="448" t="s">
        <v>107</v>
      </c>
      <c r="J2862" s="448" t="s">
        <v>48</v>
      </c>
      <c r="K2862" s="451" t="s">
        <v>5241</v>
      </c>
      <c r="L2862" s="448" t="s">
        <v>143</v>
      </c>
      <c r="M2862" s="448" t="s">
        <v>3324</v>
      </c>
    </row>
    <row r="2863" spans="1:13" ht="84">
      <c r="A2863" s="448">
        <v>2862</v>
      </c>
      <c r="B2863" s="448" t="s">
        <v>5835</v>
      </c>
      <c r="C2863" s="448" t="s">
        <v>1724</v>
      </c>
      <c r="D2863" s="448" t="s">
        <v>5495</v>
      </c>
      <c r="E2863" s="448">
        <v>2</v>
      </c>
      <c r="F2863" s="448" t="s">
        <v>1728</v>
      </c>
      <c r="G2863" s="448" t="s">
        <v>3578</v>
      </c>
      <c r="H2863" s="449">
        <v>193.4</v>
      </c>
      <c r="I2863" s="448" t="s">
        <v>107</v>
      </c>
      <c r="J2863" s="448" t="s">
        <v>48</v>
      </c>
      <c r="K2863" s="451" t="s">
        <v>5241</v>
      </c>
      <c r="L2863" s="448" t="s">
        <v>143</v>
      </c>
      <c r="M2863" s="448" t="s">
        <v>3324</v>
      </c>
    </row>
    <row r="2864" spans="1:13" ht="84">
      <c r="A2864" s="448">
        <v>2863</v>
      </c>
      <c r="B2864" s="448" t="s">
        <v>5836</v>
      </c>
      <c r="C2864" s="448" t="s">
        <v>1724</v>
      </c>
      <c r="D2864" s="448" t="s">
        <v>5495</v>
      </c>
      <c r="E2864" s="448">
        <v>15</v>
      </c>
      <c r="F2864" s="448" t="s">
        <v>1728</v>
      </c>
      <c r="G2864" s="448" t="s">
        <v>3578</v>
      </c>
      <c r="H2864" s="449">
        <v>1450.5</v>
      </c>
      <c r="I2864" s="448" t="s">
        <v>107</v>
      </c>
      <c r="J2864" s="448" t="s">
        <v>48</v>
      </c>
      <c r="K2864" s="451" t="s">
        <v>5241</v>
      </c>
      <c r="L2864" s="448" t="s">
        <v>143</v>
      </c>
      <c r="M2864" s="448" t="s">
        <v>3324</v>
      </c>
    </row>
    <row r="2865" spans="1:13" ht="84">
      <c r="A2865" s="448">
        <v>2864</v>
      </c>
      <c r="B2865" s="448" t="s">
        <v>5837</v>
      </c>
      <c r="C2865" s="448" t="s">
        <v>1724</v>
      </c>
      <c r="D2865" s="448" t="s">
        <v>5495</v>
      </c>
      <c r="E2865" s="448">
        <v>1</v>
      </c>
      <c r="F2865" s="448" t="s">
        <v>501</v>
      </c>
      <c r="G2865" s="448" t="s">
        <v>3578</v>
      </c>
      <c r="H2865" s="449">
        <v>121.38</v>
      </c>
      <c r="I2865" s="448" t="s">
        <v>107</v>
      </c>
      <c r="J2865" s="448" t="s">
        <v>48</v>
      </c>
      <c r="K2865" s="451" t="s">
        <v>5241</v>
      </c>
      <c r="L2865" s="448" t="s">
        <v>143</v>
      </c>
      <c r="M2865" s="448" t="s">
        <v>3324</v>
      </c>
    </row>
    <row r="2866" spans="1:13" ht="84">
      <c r="A2866" s="448">
        <v>2865</v>
      </c>
      <c r="B2866" s="448" t="s">
        <v>5838</v>
      </c>
      <c r="C2866" s="448" t="s">
        <v>1724</v>
      </c>
      <c r="D2866" s="448" t="s">
        <v>5495</v>
      </c>
      <c r="E2866" s="448">
        <v>1</v>
      </c>
      <c r="F2866" s="448" t="s">
        <v>3676</v>
      </c>
      <c r="G2866" s="448" t="s">
        <v>3578</v>
      </c>
      <c r="H2866" s="449">
        <v>118.38</v>
      </c>
      <c r="I2866" s="448" t="s">
        <v>107</v>
      </c>
      <c r="J2866" s="448" t="s">
        <v>48</v>
      </c>
      <c r="K2866" s="451" t="s">
        <v>5241</v>
      </c>
      <c r="L2866" s="448" t="s">
        <v>143</v>
      </c>
      <c r="M2866" s="448" t="s">
        <v>3324</v>
      </c>
    </row>
    <row r="2867" spans="1:13" ht="84">
      <c r="A2867" s="448">
        <v>2866</v>
      </c>
      <c r="B2867" s="448" t="s">
        <v>5839</v>
      </c>
      <c r="C2867" s="448" t="s">
        <v>1724</v>
      </c>
      <c r="D2867" s="448" t="s">
        <v>5495</v>
      </c>
      <c r="E2867" s="448">
        <v>1</v>
      </c>
      <c r="F2867" s="448" t="s">
        <v>501</v>
      </c>
      <c r="G2867" s="448" t="s">
        <v>3578</v>
      </c>
      <c r="H2867" s="449">
        <v>118.38</v>
      </c>
      <c r="I2867" s="448" t="s">
        <v>107</v>
      </c>
      <c r="J2867" s="448" t="s">
        <v>48</v>
      </c>
      <c r="K2867" s="451" t="s">
        <v>5241</v>
      </c>
      <c r="L2867" s="448" t="s">
        <v>143</v>
      </c>
      <c r="M2867" s="448" t="s">
        <v>3324</v>
      </c>
    </row>
    <row r="2868" spans="1:13" ht="84">
      <c r="A2868" s="448">
        <v>2867</v>
      </c>
      <c r="B2868" s="448" t="s">
        <v>5840</v>
      </c>
      <c r="C2868" s="448" t="s">
        <v>1724</v>
      </c>
      <c r="D2868" s="448" t="s">
        <v>5495</v>
      </c>
      <c r="E2868" s="448">
        <v>5</v>
      </c>
      <c r="F2868" s="448" t="s">
        <v>501</v>
      </c>
      <c r="G2868" s="448" t="s">
        <v>3578</v>
      </c>
      <c r="H2868" s="449">
        <v>606.9</v>
      </c>
      <c r="I2868" s="448" t="s">
        <v>107</v>
      </c>
      <c r="J2868" s="448" t="s">
        <v>48</v>
      </c>
      <c r="K2868" s="451" t="s">
        <v>5241</v>
      </c>
      <c r="L2868" s="448" t="s">
        <v>143</v>
      </c>
      <c r="M2868" s="448" t="s">
        <v>3324</v>
      </c>
    </row>
    <row r="2869" spans="1:13" ht="84">
      <c r="A2869" s="448">
        <v>2868</v>
      </c>
      <c r="B2869" s="448" t="s">
        <v>5963</v>
      </c>
      <c r="C2869" s="448" t="s">
        <v>1724</v>
      </c>
      <c r="D2869" s="448" t="s">
        <v>5495</v>
      </c>
      <c r="E2869" s="448">
        <v>20</v>
      </c>
      <c r="F2869" s="448" t="s">
        <v>1728</v>
      </c>
      <c r="G2869" s="448" t="s">
        <v>3578</v>
      </c>
      <c r="H2869" s="449">
        <v>6883</v>
      </c>
      <c r="I2869" s="448" t="s">
        <v>107</v>
      </c>
      <c r="J2869" s="448" t="s">
        <v>48</v>
      </c>
      <c r="K2869" s="451" t="s">
        <v>5241</v>
      </c>
      <c r="L2869" s="448" t="s">
        <v>143</v>
      </c>
      <c r="M2869" s="448" t="s">
        <v>3324</v>
      </c>
    </row>
    <row r="2870" spans="1:13" ht="84">
      <c r="A2870" s="448">
        <v>2869</v>
      </c>
      <c r="B2870" s="448" t="s">
        <v>5964</v>
      </c>
      <c r="C2870" s="448" t="s">
        <v>1724</v>
      </c>
      <c r="D2870" s="448" t="s">
        <v>5495</v>
      </c>
      <c r="E2870" s="448">
        <v>60</v>
      </c>
      <c r="F2870" s="448" t="s">
        <v>1728</v>
      </c>
      <c r="G2870" s="448" t="s">
        <v>3578</v>
      </c>
      <c r="H2870" s="449">
        <v>14223</v>
      </c>
      <c r="I2870" s="448" t="s">
        <v>107</v>
      </c>
      <c r="J2870" s="448" t="s">
        <v>48</v>
      </c>
      <c r="K2870" s="451" t="s">
        <v>5241</v>
      </c>
      <c r="L2870" s="448" t="s">
        <v>143</v>
      </c>
      <c r="M2870" s="448" t="s">
        <v>3324</v>
      </c>
    </row>
    <row r="2871" spans="1:13" ht="84">
      <c r="A2871" s="448">
        <v>2870</v>
      </c>
      <c r="B2871" s="448" t="s">
        <v>5965</v>
      </c>
      <c r="C2871" s="448" t="s">
        <v>1724</v>
      </c>
      <c r="D2871" s="448" t="s">
        <v>5495</v>
      </c>
      <c r="E2871" s="448">
        <v>150</v>
      </c>
      <c r="F2871" s="448" t="s">
        <v>1728</v>
      </c>
      <c r="G2871" s="448" t="s">
        <v>3578</v>
      </c>
      <c r="H2871" s="449">
        <v>2025</v>
      </c>
      <c r="I2871" s="448" t="s">
        <v>107</v>
      </c>
      <c r="J2871" s="448" t="s">
        <v>48</v>
      </c>
      <c r="K2871" s="451" t="s">
        <v>5241</v>
      </c>
      <c r="L2871" s="448" t="s">
        <v>143</v>
      </c>
      <c r="M2871" s="448" t="s">
        <v>3324</v>
      </c>
    </row>
    <row r="2872" spans="1:13" ht="84">
      <c r="A2872" s="448">
        <v>2871</v>
      </c>
      <c r="B2872" s="448" t="s">
        <v>5966</v>
      </c>
      <c r="C2872" s="448" t="s">
        <v>1724</v>
      </c>
      <c r="D2872" s="448" t="s">
        <v>5495</v>
      </c>
      <c r="E2872" s="448">
        <v>10</v>
      </c>
      <c r="F2872" s="448" t="s">
        <v>1458</v>
      </c>
      <c r="G2872" s="448" t="s">
        <v>3578</v>
      </c>
      <c r="H2872" s="449">
        <v>592.20000000000005</v>
      </c>
      <c r="I2872" s="448" t="s">
        <v>107</v>
      </c>
      <c r="J2872" s="448" t="s">
        <v>48</v>
      </c>
      <c r="K2872" s="451" t="s">
        <v>5241</v>
      </c>
      <c r="L2872" s="448" t="s">
        <v>143</v>
      </c>
      <c r="M2872" s="448" t="s">
        <v>3324</v>
      </c>
    </row>
    <row r="2873" spans="1:13" ht="84">
      <c r="A2873" s="448">
        <v>2872</v>
      </c>
      <c r="B2873" s="448" t="s">
        <v>5967</v>
      </c>
      <c r="C2873" s="448" t="s">
        <v>1724</v>
      </c>
      <c r="D2873" s="448" t="s">
        <v>5495</v>
      </c>
      <c r="E2873" s="448">
        <v>10</v>
      </c>
      <c r="F2873" s="448" t="s">
        <v>1458</v>
      </c>
      <c r="G2873" s="448" t="s">
        <v>3578</v>
      </c>
      <c r="H2873" s="449">
        <v>592.20000000000005</v>
      </c>
      <c r="I2873" s="448" t="s">
        <v>107</v>
      </c>
      <c r="J2873" s="448" t="s">
        <v>48</v>
      </c>
      <c r="K2873" s="451" t="s">
        <v>5241</v>
      </c>
      <c r="L2873" s="448" t="s">
        <v>143</v>
      </c>
      <c r="M2873" s="448" t="s">
        <v>3324</v>
      </c>
    </row>
    <row r="2874" spans="1:13" ht="84">
      <c r="A2874" s="448">
        <v>2873</v>
      </c>
      <c r="B2874" s="448" t="s">
        <v>5968</v>
      </c>
      <c r="C2874" s="448" t="s">
        <v>1724</v>
      </c>
      <c r="D2874" s="448" t="s">
        <v>5495</v>
      </c>
      <c r="E2874" s="448">
        <v>150</v>
      </c>
      <c r="F2874" s="448" t="s">
        <v>1728</v>
      </c>
      <c r="G2874" s="448" t="s">
        <v>3578</v>
      </c>
      <c r="H2874" s="449">
        <v>2025</v>
      </c>
      <c r="I2874" s="448" t="s">
        <v>107</v>
      </c>
      <c r="J2874" s="448" t="s">
        <v>48</v>
      </c>
      <c r="K2874" s="451" t="s">
        <v>5241</v>
      </c>
      <c r="L2874" s="448" t="s">
        <v>143</v>
      </c>
      <c r="M2874" s="448" t="s">
        <v>3324</v>
      </c>
    </row>
    <row r="2875" spans="1:13" ht="84">
      <c r="A2875" s="448">
        <v>2874</v>
      </c>
      <c r="B2875" s="448" t="s">
        <v>5841</v>
      </c>
      <c r="C2875" s="448" t="s">
        <v>1724</v>
      </c>
      <c r="D2875" s="448" t="s">
        <v>5495</v>
      </c>
      <c r="E2875" s="448">
        <v>62</v>
      </c>
      <c r="F2875" s="448" t="s">
        <v>571</v>
      </c>
      <c r="G2875" s="448" t="s">
        <v>3578</v>
      </c>
      <c r="H2875" s="449">
        <v>273.42</v>
      </c>
      <c r="I2875" s="448" t="s">
        <v>107</v>
      </c>
      <c r="J2875" s="448" t="s">
        <v>48</v>
      </c>
      <c r="K2875" s="451" t="s">
        <v>5241</v>
      </c>
      <c r="L2875" s="448" t="s">
        <v>143</v>
      </c>
      <c r="M2875" s="448" t="s">
        <v>3324</v>
      </c>
    </row>
    <row r="2876" spans="1:13" ht="84">
      <c r="A2876" s="448">
        <v>2875</v>
      </c>
      <c r="B2876" s="448" t="s">
        <v>5842</v>
      </c>
      <c r="C2876" s="448" t="s">
        <v>1724</v>
      </c>
      <c r="D2876" s="448" t="s">
        <v>5495</v>
      </c>
      <c r="E2876" s="448">
        <v>50</v>
      </c>
      <c r="F2876" s="448" t="s">
        <v>1728</v>
      </c>
      <c r="G2876" s="448" t="s">
        <v>3578</v>
      </c>
      <c r="H2876" s="449">
        <v>668.5</v>
      </c>
      <c r="I2876" s="448" t="s">
        <v>107</v>
      </c>
      <c r="J2876" s="448" t="s">
        <v>48</v>
      </c>
      <c r="K2876" s="451" t="s">
        <v>5241</v>
      </c>
      <c r="L2876" s="448" t="s">
        <v>143</v>
      </c>
      <c r="M2876" s="448" t="s">
        <v>3324</v>
      </c>
    </row>
    <row r="2877" spans="1:13" ht="84">
      <c r="A2877" s="448">
        <v>2876</v>
      </c>
      <c r="B2877" s="448" t="s">
        <v>5843</v>
      </c>
      <c r="C2877" s="448" t="s">
        <v>1724</v>
      </c>
      <c r="D2877" s="448" t="s">
        <v>5495</v>
      </c>
      <c r="E2877" s="448">
        <v>50</v>
      </c>
      <c r="F2877" s="448" t="s">
        <v>860</v>
      </c>
      <c r="G2877" s="448" t="s">
        <v>3578</v>
      </c>
      <c r="H2877" s="449">
        <v>82</v>
      </c>
      <c r="I2877" s="448" t="s">
        <v>107</v>
      </c>
      <c r="J2877" s="448" t="s">
        <v>48</v>
      </c>
      <c r="K2877" s="451" t="s">
        <v>5241</v>
      </c>
      <c r="L2877" s="448" t="s">
        <v>143</v>
      </c>
      <c r="M2877" s="448" t="s">
        <v>3324</v>
      </c>
    </row>
    <row r="2878" spans="1:13" ht="84">
      <c r="A2878" s="448">
        <v>2877</v>
      </c>
      <c r="B2878" s="448" t="s">
        <v>5844</v>
      </c>
      <c r="C2878" s="448" t="s">
        <v>1724</v>
      </c>
      <c r="D2878" s="448" t="s">
        <v>5495</v>
      </c>
      <c r="E2878" s="448">
        <v>750</v>
      </c>
      <c r="F2878" s="448" t="s">
        <v>3676</v>
      </c>
      <c r="G2878" s="448" t="s">
        <v>3578</v>
      </c>
      <c r="H2878" s="449">
        <v>6660</v>
      </c>
      <c r="I2878" s="448" t="s">
        <v>107</v>
      </c>
      <c r="J2878" s="448" t="s">
        <v>48</v>
      </c>
      <c r="K2878" s="451" t="s">
        <v>5241</v>
      </c>
      <c r="L2878" s="448" t="s">
        <v>143</v>
      </c>
      <c r="M2878" s="448" t="s">
        <v>3324</v>
      </c>
    </row>
    <row r="2879" spans="1:13" ht="84">
      <c r="A2879" s="448">
        <v>2878</v>
      </c>
      <c r="B2879" s="448" t="s">
        <v>5845</v>
      </c>
      <c r="C2879" s="448" t="s">
        <v>1724</v>
      </c>
      <c r="D2879" s="448" t="s">
        <v>5495</v>
      </c>
      <c r="E2879" s="448">
        <v>37</v>
      </c>
      <c r="F2879" s="448" t="s">
        <v>574</v>
      </c>
      <c r="G2879" s="448" t="s">
        <v>3578</v>
      </c>
      <c r="H2879" s="449">
        <v>185</v>
      </c>
      <c r="I2879" s="448" t="s">
        <v>107</v>
      </c>
      <c r="J2879" s="448" t="s">
        <v>48</v>
      </c>
      <c r="K2879" s="451" t="s">
        <v>5241</v>
      </c>
      <c r="L2879" s="448" t="s">
        <v>143</v>
      </c>
      <c r="M2879" s="448" t="s">
        <v>3324</v>
      </c>
    </row>
    <row r="2880" spans="1:13" ht="84">
      <c r="A2880" s="448">
        <v>2879</v>
      </c>
      <c r="B2880" s="448" t="s">
        <v>5846</v>
      </c>
      <c r="C2880" s="448" t="s">
        <v>1724</v>
      </c>
      <c r="D2880" s="448" t="s">
        <v>5495</v>
      </c>
      <c r="E2880" s="448">
        <v>37</v>
      </c>
      <c r="F2880" s="448" t="s">
        <v>574</v>
      </c>
      <c r="G2880" s="448" t="s">
        <v>3578</v>
      </c>
      <c r="H2880" s="449">
        <v>129.5</v>
      </c>
      <c r="I2880" s="448" t="s">
        <v>107</v>
      </c>
      <c r="J2880" s="448" t="s">
        <v>48</v>
      </c>
      <c r="K2880" s="451" t="s">
        <v>5241</v>
      </c>
      <c r="L2880" s="448" t="s">
        <v>143</v>
      </c>
      <c r="M2880" s="448" t="s">
        <v>3324</v>
      </c>
    </row>
    <row r="2881" spans="1:13" ht="84">
      <c r="A2881" s="448">
        <v>2880</v>
      </c>
      <c r="B2881" s="448" t="s">
        <v>5847</v>
      </c>
      <c r="C2881" s="448" t="s">
        <v>1724</v>
      </c>
      <c r="D2881" s="448" t="s">
        <v>5495</v>
      </c>
      <c r="E2881" s="448">
        <v>25</v>
      </c>
      <c r="F2881" s="448" t="s">
        <v>5848</v>
      </c>
      <c r="G2881" s="448" t="s">
        <v>3578</v>
      </c>
      <c r="H2881" s="449">
        <v>125</v>
      </c>
      <c r="I2881" s="448" t="s">
        <v>107</v>
      </c>
      <c r="J2881" s="448" t="s">
        <v>48</v>
      </c>
      <c r="K2881" s="451" t="s">
        <v>5241</v>
      </c>
      <c r="L2881" s="448" t="s">
        <v>143</v>
      </c>
      <c r="M2881" s="448" t="s">
        <v>3324</v>
      </c>
    </row>
    <row r="2882" spans="1:13" ht="84">
      <c r="A2882" s="448">
        <v>2881</v>
      </c>
      <c r="B2882" s="448" t="s">
        <v>5849</v>
      </c>
      <c r="C2882" s="448" t="s">
        <v>1724</v>
      </c>
      <c r="D2882" s="448" t="s">
        <v>5495</v>
      </c>
      <c r="E2882" s="448">
        <v>12</v>
      </c>
      <c r="F2882" s="448" t="s">
        <v>574</v>
      </c>
      <c r="G2882" s="448" t="s">
        <v>3578</v>
      </c>
      <c r="H2882" s="449">
        <v>60</v>
      </c>
      <c r="I2882" s="448" t="s">
        <v>107</v>
      </c>
      <c r="J2882" s="448" t="s">
        <v>48</v>
      </c>
      <c r="K2882" s="451" t="s">
        <v>5241</v>
      </c>
      <c r="L2882" s="448" t="s">
        <v>143</v>
      </c>
      <c r="M2882" s="448" t="s">
        <v>3324</v>
      </c>
    </row>
    <row r="2883" spans="1:13" ht="84">
      <c r="A2883" s="448">
        <v>2882</v>
      </c>
      <c r="B2883" s="448" t="s">
        <v>5850</v>
      </c>
      <c r="C2883" s="448" t="s">
        <v>1724</v>
      </c>
      <c r="D2883" s="448" t="s">
        <v>5495</v>
      </c>
      <c r="E2883" s="448">
        <v>25</v>
      </c>
      <c r="F2883" s="448" t="s">
        <v>574</v>
      </c>
      <c r="G2883" s="448" t="s">
        <v>3578</v>
      </c>
      <c r="H2883" s="449">
        <v>800</v>
      </c>
      <c r="I2883" s="448" t="s">
        <v>107</v>
      </c>
      <c r="J2883" s="448" t="s">
        <v>48</v>
      </c>
      <c r="K2883" s="451" t="s">
        <v>5241</v>
      </c>
      <c r="L2883" s="448" t="s">
        <v>143</v>
      </c>
      <c r="M2883" s="448" t="s">
        <v>3324</v>
      </c>
    </row>
    <row r="2884" spans="1:13" ht="84">
      <c r="A2884" s="448">
        <v>2883</v>
      </c>
      <c r="B2884" s="448" t="s">
        <v>5852</v>
      </c>
      <c r="C2884" s="448" t="s">
        <v>1724</v>
      </c>
      <c r="D2884" s="448" t="s">
        <v>5495</v>
      </c>
      <c r="E2884" s="448">
        <v>2</v>
      </c>
      <c r="F2884" s="448" t="s">
        <v>860</v>
      </c>
      <c r="G2884" s="448" t="s">
        <v>3578</v>
      </c>
      <c r="H2884" s="449">
        <v>11.84</v>
      </c>
      <c r="I2884" s="448" t="s">
        <v>107</v>
      </c>
      <c r="J2884" s="448" t="s">
        <v>48</v>
      </c>
      <c r="K2884" s="451" t="s">
        <v>5241</v>
      </c>
      <c r="L2884" s="448" t="s">
        <v>143</v>
      </c>
      <c r="M2884" s="448" t="s">
        <v>3324</v>
      </c>
    </row>
    <row r="2885" spans="1:13" ht="84">
      <c r="A2885" s="448">
        <v>2884</v>
      </c>
      <c r="B2885" s="448" t="s">
        <v>5853</v>
      </c>
      <c r="C2885" s="448" t="s">
        <v>1724</v>
      </c>
      <c r="D2885" s="448" t="s">
        <v>5495</v>
      </c>
      <c r="E2885" s="448">
        <v>5</v>
      </c>
      <c r="F2885" s="448" t="s">
        <v>1458</v>
      </c>
      <c r="G2885" s="448" t="s">
        <v>3578</v>
      </c>
      <c r="H2885" s="449">
        <v>102</v>
      </c>
      <c r="I2885" s="448" t="s">
        <v>107</v>
      </c>
      <c r="J2885" s="448" t="s">
        <v>48</v>
      </c>
      <c r="K2885" s="451" t="s">
        <v>5241</v>
      </c>
      <c r="L2885" s="448" t="s">
        <v>143</v>
      </c>
      <c r="M2885" s="448" t="s">
        <v>3324</v>
      </c>
    </row>
    <row r="2886" spans="1:13" ht="84">
      <c r="A2886" s="448">
        <v>2885</v>
      </c>
      <c r="B2886" s="448" t="s">
        <v>5854</v>
      </c>
      <c r="C2886" s="448" t="s">
        <v>1724</v>
      </c>
      <c r="D2886" s="448" t="s">
        <v>5495</v>
      </c>
      <c r="E2886" s="448">
        <v>5</v>
      </c>
      <c r="F2886" s="448" t="s">
        <v>1458</v>
      </c>
      <c r="G2886" s="448" t="s">
        <v>3578</v>
      </c>
      <c r="H2886" s="449">
        <v>102</v>
      </c>
      <c r="I2886" s="448" t="s">
        <v>107</v>
      </c>
      <c r="J2886" s="448" t="s">
        <v>48</v>
      </c>
      <c r="K2886" s="451" t="s">
        <v>5241</v>
      </c>
      <c r="L2886" s="448" t="s">
        <v>143</v>
      </c>
      <c r="M2886" s="448" t="s">
        <v>3324</v>
      </c>
    </row>
    <row r="2887" spans="1:13" ht="84">
      <c r="A2887" s="448">
        <v>2886</v>
      </c>
      <c r="B2887" s="448" t="s">
        <v>5969</v>
      </c>
      <c r="C2887" s="448" t="s">
        <v>1724</v>
      </c>
      <c r="D2887" s="448" t="s">
        <v>5495</v>
      </c>
      <c r="E2887" s="448">
        <v>20</v>
      </c>
      <c r="F2887" s="448" t="s">
        <v>574</v>
      </c>
      <c r="G2887" s="448" t="s">
        <v>3578</v>
      </c>
      <c r="H2887" s="449">
        <v>1399.4</v>
      </c>
      <c r="I2887" s="448" t="s">
        <v>107</v>
      </c>
      <c r="J2887" s="448" t="s">
        <v>48</v>
      </c>
      <c r="K2887" s="451" t="s">
        <v>5241</v>
      </c>
      <c r="L2887" s="448" t="s">
        <v>143</v>
      </c>
      <c r="M2887" s="448" t="s">
        <v>3324</v>
      </c>
    </row>
    <row r="2888" spans="1:13" ht="84">
      <c r="A2888" s="448">
        <v>2887</v>
      </c>
      <c r="B2888" s="448" t="s">
        <v>5970</v>
      </c>
      <c r="C2888" s="448" t="s">
        <v>1724</v>
      </c>
      <c r="D2888" s="448" t="s">
        <v>5495</v>
      </c>
      <c r="E2888" s="448">
        <v>10</v>
      </c>
      <c r="F2888" s="448" t="s">
        <v>574</v>
      </c>
      <c r="G2888" s="448" t="s">
        <v>3578</v>
      </c>
      <c r="H2888" s="449">
        <v>599.79999999999995</v>
      </c>
      <c r="I2888" s="448" t="s">
        <v>107</v>
      </c>
      <c r="J2888" s="448" t="s">
        <v>48</v>
      </c>
      <c r="K2888" s="451" t="s">
        <v>5241</v>
      </c>
      <c r="L2888" s="448" t="s">
        <v>143</v>
      </c>
      <c r="M2888" s="448" t="s">
        <v>3324</v>
      </c>
    </row>
    <row r="2889" spans="1:13" ht="84">
      <c r="A2889" s="448">
        <v>2888</v>
      </c>
      <c r="B2889" s="448" t="s">
        <v>5855</v>
      </c>
      <c r="C2889" s="448" t="s">
        <v>1724</v>
      </c>
      <c r="D2889" s="448" t="s">
        <v>5495</v>
      </c>
      <c r="E2889" s="448">
        <v>50</v>
      </c>
      <c r="F2889" s="448" t="s">
        <v>5856</v>
      </c>
      <c r="G2889" s="448" t="s">
        <v>3578</v>
      </c>
      <c r="H2889" s="449">
        <v>177</v>
      </c>
      <c r="I2889" s="448" t="s">
        <v>107</v>
      </c>
      <c r="J2889" s="448" t="s">
        <v>48</v>
      </c>
      <c r="K2889" s="451" t="s">
        <v>5241</v>
      </c>
      <c r="L2889" s="448" t="s">
        <v>143</v>
      </c>
      <c r="M2889" s="448" t="s">
        <v>3324</v>
      </c>
    </row>
    <row r="2890" spans="1:13" ht="84">
      <c r="A2890" s="448">
        <v>2889</v>
      </c>
      <c r="B2890" s="448" t="s">
        <v>5857</v>
      </c>
      <c r="C2890" s="448" t="s">
        <v>1724</v>
      </c>
      <c r="D2890" s="448" t="s">
        <v>5495</v>
      </c>
      <c r="E2890" s="448">
        <v>50</v>
      </c>
      <c r="F2890" s="448" t="s">
        <v>860</v>
      </c>
      <c r="G2890" s="448" t="s">
        <v>3578</v>
      </c>
      <c r="H2890" s="449">
        <v>177</v>
      </c>
      <c r="I2890" s="448" t="s">
        <v>107</v>
      </c>
      <c r="J2890" s="448" t="s">
        <v>48</v>
      </c>
      <c r="K2890" s="451" t="s">
        <v>5241</v>
      </c>
      <c r="L2890" s="448" t="s">
        <v>143</v>
      </c>
      <c r="M2890" s="448" t="s">
        <v>3324</v>
      </c>
    </row>
    <row r="2891" spans="1:13" ht="84">
      <c r="A2891" s="448">
        <v>2890</v>
      </c>
      <c r="B2891" s="448" t="s">
        <v>5858</v>
      </c>
      <c r="C2891" s="448" t="s">
        <v>1724</v>
      </c>
      <c r="D2891" s="448" t="s">
        <v>5495</v>
      </c>
      <c r="E2891" s="448">
        <v>50</v>
      </c>
      <c r="F2891" s="448" t="s">
        <v>5856</v>
      </c>
      <c r="G2891" s="448" t="s">
        <v>3578</v>
      </c>
      <c r="H2891" s="449">
        <v>177</v>
      </c>
      <c r="I2891" s="448" t="s">
        <v>107</v>
      </c>
      <c r="J2891" s="448" t="s">
        <v>48</v>
      </c>
      <c r="K2891" s="451" t="s">
        <v>5241</v>
      </c>
      <c r="L2891" s="448" t="s">
        <v>143</v>
      </c>
      <c r="M2891" s="448" t="s">
        <v>3324</v>
      </c>
    </row>
    <row r="2892" spans="1:13" ht="84">
      <c r="A2892" s="448">
        <v>2891</v>
      </c>
      <c r="B2892" s="448" t="s">
        <v>5859</v>
      </c>
      <c r="C2892" s="448" t="s">
        <v>1724</v>
      </c>
      <c r="D2892" s="448" t="s">
        <v>5495</v>
      </c>
      <c r="E2892" s="448">
        <v>50</v>
      </c>
      <c r="F2892" s="448" t="s">
        <v>5856</v>
      </c>
      <c r="G2892" s="448" t="s">
        <v>3578</v>
      </c>
      <c r="H2892" s="449">
        <v>177</v>
      </c>
      <c r="I2892" s="448" t="s">
        <v>107</v>
      </c>
      <c r="J2892" s="448" t="s">
        <v>48</v>
      </c>
      <c r="K2892" s="451" t="s">
        <v>5241</v>
      </c>
      <c r="L2892" s="448" t="s">
        <v>143</v>
      </c>
      <c r="M2892" s="448" t="s">
        <v>3324</v>
      </c>
    </row>
    <row r="2893" spans="1:13" ht="84">
      <c r="A2893" s="448">
        <v>2892</v>
      </c>
      <c r="B2893" s="448" t="s">
        <v>5860</v>
      </c>
      <c r="C2893" s="448" t="s">
        <v>1724</v>
      </c>
      <c r="D2893" s="448" t="s">
        <v>5495</v>
      </c>
      <c r="E2893" s="448">
        <v>50</v>
      </c>
      <c r="F2893" s="448" t="s">
        <v>5856</v>
      </c>
      <c r="G2893" s="448" t="s">
        <v>3578</v>
      </c>
      <c r="H2893" s="449">
        <v>177</v>
      </c>
      <c r="I2893" s="448" t="s">
        <v>107</v>
      </c>
      <c r="J2893" s="448" t="s">
        <v>48</v>
      </c>
      <c r="K2893" s="451" t="s">
        <v>5241</v>
      </c>
      <c r="L2893" s="448" t="s">
        <v>143</v>
      </c>
      <c r="M2893" s="448" t="s">
        <v>3324</v>
      </c>
    </row>
    <row r="2894" spans="1:13" ht="84">
      <c r="A2894" s="448">
        <v>2893</v>
      </c>
      <c r="B2894" s="448" t="s">
        <v>5861</v>
      </c>
      <c r="C2894" s="448" t="s">
        <v>1724</v>
      </c>
      <c r="D2894" s="448" t="s">
        <v>5495</v>
      </c>
      <c r="E2894" s="448">
        <v>50</v>
      </c>
      <c r="F2894" s="448" t="s">
        <v>5856</v>
      </c>
      <c r="G2894" s="448" t="s">
        <v>3578</v>
      </c>
      <c r="H2894" s="449">
        <v>177</v>
      </c>
      <c r="I2894" s="448" t="s">
        <v>107</v>
      </c>
      <c r="J2894" s="448" t="s">
        <v>48</v>
      </c>
      <c r="K2894" s="451" t="s">
        <v>5241</v>
      </c>
      <c r="L2894" s="448" t="s">
        <v>143</v>
      </c>
      <c r="M2894" s="448" t="s">
        <v>3324</v>
      </c>
    </row>
    <row r="2895" spans="1:13" ht="84">
      <c r="A2895" s="448">
        <v>2894</v>
      </c>
      <c r="B2895" s="448" t="s">
        <v>5862</v>
      </c>
      <c r="C2895" s="448" t="s">
        <v>1724</v>
      </c>
      <c r="D2895" s="448" t="s">
        <v>5495</v>
      </c>
      <c r="E2895" s="448">
        <v>50</v>
      </c>
      <c r="F2895" s="448" t="s">
        <v>5856</v>
      </c>
      <c r="G2895" s="448" t="s">
        <v>3578</v>
      </c>
      <c r="H2895" s="449">
        <v>177</v>
      </c>
      <c r="I2895" s="448" t="s">
        <v>107</v>
      </c>
      <c r="J2895" s="448" t="s">
        <v>48</v>
      </c>
      <c r="K2895" s="451" t="s">
        <v>5241</v>
      </c>
      <c r="L2895" s="448" t="s">
        <v>143</v>
      </c>
      <c r="M2895" s="448" t="s">
        <v>3324</v>
      </c>
    </row>
    <row r="2896" spans="1:13" ht="84">
      <c r="A2896" s="448">
        <v>2895</v>
      </c>
      <c r="B2896" s="448" t="s">
        <v>5863</v>
      </c>
      <c r="C2896" s="448" t="s">
        <v>1724</v>
      </c>
      <c r="D2896" s="448" t="s">
        <v>5495</v>
      </c>
      <c r="E2896" s="448">
        <v>50</v>
      </c>
      <c r="F2896" s="448" t="s">
        <v>5856</v>
      </c>
      <c r="G2896" s="448" t="s">
        <v>3578</v>
      </c>
      <c r="H2896" s="449">
        <v>177</v>
      </c>
      <c r="I2896" s="448" t="s">
        <v>107</v>
      </c>
      <c r="J2896" s="448" t="s">
        <v>48</v>
      </c>
      <c r="K2896" s="451" t="s">
        <v>5241</v>
      </c>
      <c r="L2896" s="448" t="s">
        <v>143</v>
      </c>
      <c r="M2896" s="448" t="s">
        <v>3324</v>
      </c>
    </row>
    <row r="2897" spans="1:13" ht="84">
      <c r="A2897" s="448">
        <v>2896</v>
      </c>
      <c r="B2897" s="448" t="s">
        <v>5864</v>
      </c>
      <c r="C2897" s="448" t="s">
        <v>1724</v>
      </c>
      <c r="D2897" s="448" t="s">
        <v>5495</v>
      </c>
      <c r="E2897" s="448">
        <v>12</v>
      </c>
      <c r="F2897" s="448" t="s">
        <v>5856</v>
      </c>
      <c r="G2897" s="448" t="s">
        <v>3578</v>
      </c>
      <c r="H2897" s="449">
        <v>42.48</v>
      </c>
      <c r="I2897" s="448" t="s">
        <v>107</v>
      </c>
      <c r="J2897" s="448" t="s">
        <v>48</v>
      </c>
      <c r="K2897" s="451" t="s">
        <v>5241</v>
      </c>
      <c r="L2897" s="448" t="s">
        <v>143</v>
      </c>
      <c r="M2897" s="448" t="s">
        <v>3324</v>
      </c>
    </row>
    <row r="2898" spans="1:13" ht="84">
      <c r="A2898" s="448">
        <v>2897</v>
      </c>
      <c r="B2898" s="448" t="s">
        <v>5865</v>
      </c>
      <c r="C2898" s="448" t="s">
        <v>1724</v>
      </c>
      <c r="D2898" s="448" t="s">
        <v>5495</v>
      </c>
      <c r="E2898" s="448">
        <v>12</v>
      </c>
      <c r="F2898" s="448" t="s">
        <v>5856</v>
      </c>
      <c r="G2898" s="448" t="s">
        <v>3578</v>
      </c>
      <c r="H2898" s="449">
        <v>42.48</v>
      </c>
      <c r="I2898" s="448" t="s">
        <v>107</v>
      </c>
      <c r="J2898" s="448" t="s">
        <v>48</v>
      </c>
      <c r="K2898" s="451" t="s">
        <v>5241</v>
      </c>
      <c r="L2898" s="448" t="s">
        <v>143</v>
      </c>
      <c r="M2898" s="448" t="s">
        <v>3324</v>
      </c>
    </row>
    <row r="2899" spans="1:13" ht="84">
      <c r="A2899" s="448">
        <v>2898</v>
      </c>
      <c r="B2899" s="448" t="s">
        <v>5866</v>
      </c>
      <c r="C2899" s="448" t="s">
        <v>1724</v>
      </c>
      <c r="D2899" s="448" t="s">
        <v>5495</v>
      </c>
      <c r="E2899" s="448">
        <v>25</v>
      </c>
      <c r="F2899" s="448" t="s">
        <v>5856</v>
      </c>
      <c r="G2899" s="448" t="s">
        <v>3578</v>
      </c>
      <c r="H2899" s="449">
        <v>88.5</v>
      </c>
      <c r="I2899" s="448" t="s">
        <v>107</v>
      </c>
      <c r="J2899" s="448" t="s">
        <v>48</v>
      </c>
      <c r="K2899" s="451" t="s">
        <v>5241</v>
      </c>
      <c r="L2899" s="448" t="s">
        <v>143</v>
      </c>
      <c r="M2899" s="448" t="s">
        <v>3324</v>
      </c>
    </row>
    <row r="2900" spans="1:13" ht="84">
      <c r="A2900" s="448">
        <v>2899</v>
      </c>
      <c r="B2900" s="448" t="s">
        <v>5867</v>
      </c>
      <c r="C2900" s="448" t="s">
        <v>1724</v>
      </c>
      <c r="D2900" s="448" t="s">
        <v>5495</v>
      </c>
      <c r="E2900" s="448">
        <v>25</v>
      </c>
      <c r="F2900" s="448" t="s">
        <v>5856</v>
      </c>
      <c r="G2900" s="448" t="s">
        <v>3578</v>
      </c>
      <c r="H2900" s="449">
        <v>88.5</v>
      </c>
      <c r="I2900" s="448" t="s">
        <v>107</v>
      </c>
      <c r="J2900" s="448" t="s">
        <v>48</v>
      </c>
      <c r="K2900" s="451" t="s">
        <v>5241</v>
      </c>
      <c r="L2900" s="448" t="s">
        <v>143</v>
      </c>
      <c r="M2900" s="448" t="s">
        <v>3324</v>
      </c>
    </row>
    <row r="2901" spans="1:13" ht="84">
      <c r="A2901" s="448">
        <v>2900</v>
      </c>
      <c r="B2901" s="448" t="s">
        <v>5868</v>
      </c>
      <c r="C2901" s="448" t="s">
        <v>1724</v>
      </c>
      <c r="D2901" s="448" t="s">
        <v>5495</v>
      </c>
      <c r="E2901" s="448">
        <v>12</v>
      </c>
      <c r="F2901" s="448" t="s">
        <v>5856</v>
      </c>
      <c r="G2901" s="448" t="s">
        <v>3578</v>
      </c>
      <c r="H2901" s="449">
        <v>42.48</v>
      </c>
      <c r="I2901" s="448" t="s">
        <v>107</v>
      </c>
      <c r="J2901" s="448" t="s">
        <v>48</v>
      </c>
      <c r="K2901" s="451" t="s">
        <v>5241</v>
      </c>
      <c r="L2901" s="448" t="s">
        <v>143</v>
      </c>
      <c r="M2901" s="448" t="s">
        <v>3324</v>
      </c>
    </row>
    <row r="2902" spans="1:13" ht="84">
      <c r="A2902" s="448">
        <v>2901</v>
      </c>
      <c r="B2902" s="448" t="s">
        <v>5869</v>
      </c>
      <c r="C2902" s="448" t="s">
        <v>1724</v>
      </c>
      <c r="D2902" s="448" t="s">
        <v>5495</v>
      </c>
      <c r="E2902" s="448">
        <v>12</v>
      </c>
      <c r="F2902" s="448" t="s">
        <v>5856</v>
      </c>
      <c r="G2902" s="448" t="s">
        <v>3578</v>
      </c>
      <c r="H2902" s="449">
        <v>42.48</v>
      </c>
      <c r="I2902" s="448" t="s">
        <v>107</v>
      </c>
      <c r="J2902" s="448" t="s">
        <v>48</v>
      </c>
      <c r="K2902" s="451" t="s">
        <v>5241</v>
      </c>
      <c r="L2902" s="448" t="s">
        <v>143</v>
      </c>
      <c r="M2902" s="448" t="s">
        <v>3324</v>
      </c>
    </row>
    <row r="2903" spans="1:13" ht="84">
      <c r="A2903" s="448">
        <v>2902</v>
      </c>
      <c r="B2903" s="448" t="s">
        <v>5870</v>
      </c>
      <c r="C2903" s="448" t="s">
        <v>1724</v>
      </c>
      <c r="D2903" s="448" t="s">
        <v>5495</v>
      </c>
      <c r="E2903" s="448">
        <v>12</v>
      </c>
      <c r="F2903" s="448" t="s">
        <v>5856</v>
      </c>
      <c r="G2903" s="448" t="s">
        <v>3578</v>
      </c>
      <c r="H2903" s="449">
        <v>42.48</v>
      </c>
      <c r="I2903" s="448" t="s">
        <v>107</v>
      </c>
      <c r="J2903" s="448" t="s">
        <v>48</v>
      </c>
      <c r="K2903" s="451" t="s">
        <v>5241</v>
      </c>
      <c r="L2903" s="448" t="s">
        <v>143</v>
      </c>
      <c r="M2903" s="448" t="s">
        <v>3324</v>
      </c>
    </row>
    <row r="2904" spans="1:13" ht="84">
      <c r="A2904" s="448">
        <v>2903</v>
      </c>
      <c r="B2904" s="448" t="s">
        <v>5871</v>
      </c>
      <c r="C2904" s="448" t="s">
        <v>1724</v>
      </c>
      <c r="D2904" s="448" t="s">
        <v>5495</v>
      </c>
      <c r="E2904" s="448">
        <v>12</v>
      </c>
      <c r="F2904" s="448" t="s">
        <v>5856</v>
      </c>
      <c r="G2904" s="448" t="s">
        <v>3578</v>
      </c>
      <c r="H2904" s="449">
        <v>42.48</v>
      </c>
      <c r="I2904" s="448" t="s">
        <v>107</v>
      </c>
      <c r="J2904" s="448" t="s">
        <v>48</v>
      </c>
      <c r="K2904" s="451" t="s">
        <v>5241</v>
      </c>
      <c r="L2904" s="448" t="s">
        <v>143</v>
      </c>
      <c r="M2904" s="448" t="s">
        <v>3324</v>
      </c>
    </row>
    <row r="2905" spans="1:13" ht="84">
      <c r="A2905" s="448">
        <v>2904</v>
      </c>
      <c r="B2905" s="448" t="s">
        <v>5872</v>
      </c>
      <c r="C2905" s="448" t="s">
        <v>1724</v>
      </c>
      <c r="D2905" s="448" t="s">
        <v>5495</v>
      </c>
      <c r="E2905" s="448">
        <v>12</v>
      </c>
      <c r="F2905" s="448" t="s">
        <v>5856</v>
      </c>
      <c r="G2905" s="448" t="s">
        <v>3578</v>
      </c>
      <c r="H2905" s="449">
        <v>42.48</v>
      </c>
      <c r="I2905" s="448" t="s">
        <v>107</v>
      </c>
      <c r="J2905" s="448" t="s">
        <v>48</v>
      </c>
      <c r="K2905" s="451" t="s">
        <v>5241</v>
      </c>
      <c r="L2905" s="448" t="s">
        <v>143</v>
      </c>
      <c r="M2905" s="448" t="s">
        <v>3324</v>
      </c>
    </row>
    <row r="2906" spans="1:13" ht="84">
      <c r="A2906" s="448">
        <v>2905</v>
      </c>
      <c r="B2906" s="448" t="s">
        <v>5873</v>
      </c>
      <c r="C2906" s="448" t="s">
        <v>1724</v>
      </c>
      <c r="D2906" s="448" t="s">
        <v>5495</v>
      </c>
      <c r="E2906" s="448">
        <v>12</v>
      </c>
      <c r="F2906" s="448" t="s">
        <v>5856</v>
      </c>
      <c r="G2906" s="448" t="s">
        <v>3578</v>
      </c>
      <c r="H2906" s="449">
        <v>42.48</v>
      </c>
      <c r="I2906" s="448" t="s">
        <v>107</v>
      </c>
      <c r="J2906" s="448" t="s">
        <v>48</v>
      </c>
      <c r="K2906" s="451" t="s">
        <v>5241</v>
      </c>
      <c r="L2906" s="448" t="s">
        <v>143</v>
      </c>
      <c r="M2906" s="448" t="s">
        <v>3324</v>
      </c>
    </row>
    <row r="2907" spans="1:13" ht="84">
      <c r="A2907" s="448">
        <v>2906</v>
      </c>
      <c r="B2907" s="448" t="s">
        <v>5874</v>
      </c>
      <c r="C2907" s="448" t="s">
        <v>1724</v>
      </c>
      <c r="D2907" s="448" t="s">
        <v>5495</v>
      </c>
      <c r="E2907" s="448">
        <v>12</v>
      </c>
      <c r="F2907" s="448" t="s">
        <v>5856</v>
      </c>
      <c r="G2907" s="448" t="s">
        <v>3578</v>
      </c>
      <c r="H2907" s="449">
        <v>42.48</v>
      </c>
      <c r="I2907" s="448" t="s">
        <v>107</v>
      </c>
      <c r="J2907" s="448" t="s">
        <v>48</v>
      </c>
      <c r="K2907" s="451" t="s">
        <v>5241</v>
      </c>
      <c r="L2907" s="448" t="s">
        <v>143</v>
      </c>
      <c r="M2907" s="448" t="s">
        <v>3324</v>
      </c>
    </row>
    <row r="2908" spans="1:13" ht="84">
      <c r="A2908" s="448">
        <v>2907</v>
      </c>
      <c r="B2908" s="448" t="s">
        <v>5875</v>
      </c>
      <c r="C2908" s="448" t="s">
        <v>1724</v>
      </c>
      <c r="D2908" s="448" t="s">
        <v>5495</v>
      </c>
      <c r="E2908" s="448">
        <v>12</v>
      </c>
      <c r="F2908" s="448" t="s">
        <v>5856</v>
      </c>
      <c r="G2908" s="448" t="s">
        <v>3578</v>
      </c>
      <c r="H2908" s="449">
        <v>42.48</v>
      </c>
      <c r="I2908" s="448" t="s">
        <v>107</v>
      </c>
      <c r="J2908" s="448" t="s">
        <v>48</v>
      </c>
      <c r="K2908" s="451" t="s">
        <v>5241</v>
      </c>
      <c r="L2908" s="448" t="s">
        <v>143</v>
      </c>
      <c r="M2908" s="448" t="s">
        <v>3324</v>
      </c>
    </row>
    <row r="2909" spans="1:13" ht="84">
      <c r="A2909" s="448">
        <v>2908</v>
      </c>
      <c r="B2909" s="448" t="s">
        <v>5876</v>
      </c>
      <c r="C2909" s="448" t="s">
        <v>1724</v>
      </c>
      <c r="D2909" s="448" t="s">
        <v>5495</v>
      </c>
      <c r="E2909" s="448">
        <v>12</v>
      </c>
      <c r="F2909" s="448" t="s">
        <v>5856</v>
      </c>
      <c r="G2909" s="448" t="s">
        <v>3578</v>
      </c>
      <c r="H2909" s="449">
        <v>42.48</v>
      </c>
      <c r="I2909" s="448" t="s">
        <v>107</v>
      </c>
      <c r="J2909" s="448" t="s">
        <v>48</v>
      </c>
      <c r="K2909" s="451" t="s">
        <v>5241</v>
      </c>
      <c r="L2909" s="448" t="s">
        <v>143</v>
      </c>
      <c r="M2909" s="448" t="s">
        <v>3324</v>
      </c>
    </row>
    <row r="2910" spans="1:13" ht="84">
      <c r="A2910" s="448">
        <v>2909</v>
      </c>
      <c r="B2910" s="448" t="s">
        <v>5877</v>
      </c>
      <c r="C2910" s="448" t="s">
        <v>1724</v>
      </c>
      <c r="D2910" s="448" t="s">
        <v>5495</v>
      </c>
      <c r="E2910" s="448">
        <v>12</v>
      </c>
      <c r="F2910" s="448" t="s">
        <v>5856</v>
      </c>
      <c r="G2910" s="448" t="s">
        <v>3578</v>
      </c>
      <c r="H2910" s="449">
        <v>42.48</v>
      </c>
      <c r="I2910" s="448" t="s">
        <v>107</v>
      </c>
      <c r="J2910" s="448" t="s">
        <v>48</v>
      </c>
      <c r="K2910" s="451" t="s">
        <v>5241</v>
      </c>
      <c r="L2910" s="448" t="s">
        <v>143</v>
      </c>
      <c r="M2910" s="448" t="s">
        <v>3324</v>
      </c>
    </row>
    <row r="2911" spans="1:13" ht="84">
      <c r="A2911" s="448">
        <v>2910</v>
      </c>
      <c r="B2911" s="448" t="s">
        <v>5878</v>
      </c>
      <c r="C2911" s="448" t="s">
        <v>1724</v>
      </c>
      <c r="D2911" s="448" t="s">
        <v>5495</v>
      </c>
      <c r="E2911" s="448">
        <v>12</v>
      </c>
      <c r="F2911" s="448" t="s">
        <v>5856</v>
      </c>
      <c r="G2911" s="448" t="s">
        <v>3578</v>
      </c>
      <c r="H2911" s="449">
        <v>42.48</v>
      </c>
      <c r="I2911" s="448" t="s">
        <v>107</v>
      </c>
      <c r="J2911" s="448" t="s">
        <v>48</v>
      </c>
      <c r="K2911" s="451" t="s">
        <v>5241</v>
      </c>
      <c r="L2911" s="448" t="s">
        <v>143</v>
      </c>
      <c r="M2911" s="448" t="s">
        <v>3324</v>
      </c>
    </row>
    <row r="2912" spans="1:13" ht="84">
      <c r="A2912" s="448">
        <v>2911</v>
      </c>
      <c r="B2912" s="448" t="s">
        <v>5879</v>
      </c>
      <c r="C2912" s="448" t="s">
        <v>1724</v>
      </c>
      <c r="D2912" s="448" t="s">
        <v>5495</v>
      </c>
      <c r="E2912" s="448">
        <v>12</v>
      </c>
      <c r="F2912" s="448" t="s">
        <v>5856</v>
      </c>
      <c r="G2912" s="448" t="s">
        <v>3578</v>
      </c>
      <c r="H2912" s="449">
        <v>42.48</v>
      </c>
      <c r="I2912" s="448" t="s">
        <v>107</v>
      </c>
      <c r="J2912" s="448" t="s">
        <v>48</v>
      </c>
      <c r="K2912" s="451" t="s">
        <v>5241</v>
      </c>
      <c r="L2912" s="448" t="s">
        <v>143</v>
      </c>
      <c r="M2912" s="448" t="s">
        <v>3324</v>
      </c>
    </row>
    <row r="2913" spans="1:13" ht="84">
      <c r="A2913" s="448">
        <v>2912</v>
      </c>
      <c r="B2913" s="448" t="s">
        <v>5880</v>
      </c>
      <c r="C2913" s="448" t="s">
        <v>1724</v>
      </c>
      <c r="D2913" s="448" t="s">
        <v>5495</v>
      </c>
      <c r="E2913" s="448">
        <v>12</v>
      </c>
      <c r="F2913" s="448" t="s">
        <v>5856</v>
      </c>
      <c r="G2913" s="448" t="s">
        <v>3578</v>
      </c>
      <c r="H2913" s="449">
        <v>42.48</v>
      </c>
      <c r="I2913" s="448" t="s">
        <v>107</v>
      </c>
      <c r="J2913" s="448" t="s">
        <v>48</v>
      </c>
      <c r="K2913" s="451" t="s">
        <v>5241</v>
      </c>
      <c r="L2913" s="448" t="s">
        <v>143</v>
      </c>
      <c r="M2913" s="448" t="s">
        <v>3324</v>
      </c>
    </row>
    <row r="2914" spans="1:13" ht="84">
      <c r="A2914" s="448">
        <v>2913</v>
      </c>
      <c r="B2914" s="448" t="s">
        <v>5881</v>
      </c>
      <c r="C2914" s="448" t="s">
        <v>1724</v>
      </c>
      <c r="D2914" s="448" t="s">
        <v>5495</v>
      </c>
      <c r="E2914" s="448">
        <v>12</v>
      </c>
      <c r="F2914" s="448" t="s">
        <v>5856</v>
      </c>
      <c r="G2914" s="448" t="s">
        <v>3578</v>
      </c>
      <c r="H2914" s="449">
        <v>42.48</v>
      </c>
      <c r="I2914" s="448" t="s">
        <v>107</v>
      </c>
      <c r="J2914" s="448" t="s">
        <v>48</v>
      </c>
      <c r="K2914" s="451" t="s">
        <v>5241</v>
      </c>
      <c r="L2914" s="448" t="s">
        <v>143</v>
      </c>
      <c r="M2914" s="448" t="s">
        <v>3324</v>
      </c>
    </row>
    <row r="2915" spans="1:13" ht="84">
      <c r="A2915" s="448">
        <v>2914</v>
      </c>
      <c r="B2915" s="448" t="s">
        <v>5882</v>
      </c>
      <c r="C2915" s="448" t="s">
        <v>1724</v>
      </c>
      <c r="D2915" s="448" t="s">
        <v>5495</v>
      </c>
      <c r="E2915" s="448">
        <v>12</v>
      </c>
      <c r="F2915" s="448" t="s">
        <v>5856</v>
      </c>
      <c r="G2915" s="448" t="s">
        <v>3578</v>
      </c>
      <c r="H2915" s="449">
        <v>42.48</v>
      </c>
      <c r="I2915" s="448" t="s">
        <v>107</v>
      </c>
      <c r="J2915" s="448" t="s">
        <v>48</v>
      </c>
      <c r="K2915" s="451" t="s">
        <v>5241</v>
      </c>
      <c r="L2915" s="448" t="s">
        <v>143</v>
      </c>
      <c r="M2915" s="448" t="s">
        <v>3324</v>
      </c>
    </row>
    <row r="2916" spans="1:13" ht="84">
      <c r="A2916" s="448">
        <v>2915</v>
      </c>
      <c r="B2916" s="448" t="s">
        <v>5883</v>
      </c>
      <c r="C2916" s="448" t="s">
        <v>1724</v>
      </c>
      <c r="D2916" s="448" t="s">
        <v>5495</v>
      </c>
      <c r="E2916" s="448">
        <v>12</v>
      </c>
      <c r="F2916" s="448" t="s">
        <v>5856</v>
      </c>
      <c r="G2916" s="448" t="s">
        <v>3578</v>
      </c>
      <c r="H2916" s="449">
        <v>42.48</v>
      </c>
      <c r="I2916" s="448" t="s">
        <v>107</v>
      </c>
      <c r="J2916" s="448" t="s">
        <v>48</v>
      </c>
      <c r="K2916" s="451" t="s">
        <v>5241</v>
      </c>
      <c r="L2916" s="448" t="s">
        <v>143</v>
      </c>
      <c r="M2916" s="448" t="s">
        <v>3324</v>
      </c>
    </row>
    <row r="2917" spans="1:13" ht="84">
      <c r="A2917" s="448">
        <v>2916</v>
      </c>
      <c r="B2917" s="448" t="s">
        <v>5884</v>
      </c>
      <c r="C2917" s="448" t="s">
        <v>1724</v>
      </c>
      <c r="D2917" s="448" t="s">
        <v>5495</v>
      </c>
      <c r="E2917" s="448">
        <v>12</v>
      </c>
      <c r="F2917" s="448" t="s">
        <v>5856</v>
      </c>
      <c r="G2917" s="448" t="s">
        <v>3578</v>
      </c>
      <c r="H2917" s="449">
        <v>42.48</v>
      </c>
      <c r="I2917" s="448" t="s">
        <v>107</v>
      </c>
      <c r="J2917" s="448" t="s">
        <v>48</v>
      </c>
      <c r="K2917" s="451" t="s">
        <v>5241</v>
      </c>
      <c r="L2917" s="448" t="s">
        <v>143</v>
      </c>
      <c r="M2917" s="448" t="s">
        <v>3324</v>
      </c>
    </row>
    <row r="2918" spans="1:13" ht="84">
      <c r="A2918" s="448">
        <v>2917</v>
      </c>
      <c r="B2918" s="448" t="s">
        <v>5885</v>
      </c>
      <c r="C2918" s="448" t="s">
        <v>1724</v>
      </c>
      <c r="D2918" s="448" t="s">
        <v>5495</v>
      </c>
      <c r="E2918" s="448">
        <v>12</v>
      </c>
      <c r="F2918" s="448" t="s">
        <v>5856</v>
      </c>
      <c r="G2918" s="448" t="s">
        <v>3578</v>
      </c>
      <c r="H2918" s="449">
        <v>42.48</v>
      </c>
      <c r="I2918" s="448" t="s">
        <v>107</v>
      </c>
      <c r="J2918" s="448" t="s">
        <v>48</v>
      </c>
      <c r="K2918" s="451" t="s">
        <v>5241</v>
      </c>
      <c r="L2918" s="448" t="s">
        <v>143</v>
      </c>
      <c r="M2918" s="448" t="s">
        <v>3324</v>
      </c>
    </row>
    <row r="2919" spans="1:13" ht="84">
      <c r="A2919" s="448">
        <v>2918</v>
      </c>
      <c r="B2919" s="448" t="s">
        <v>5886</v>
      </c>
      <c r="C2919" s="448" t="s">
        <v>1724</v>
      </c>
      <c r="D2919" s="448" t="s">
        <v>5495</v>
      </c>
      <c r="E2919" s="448">
        <v>12</v>
      </c>
      <c r="F2919" s="448" t="s">
        <v>860</v>
      </c>
      <c r="G2919" s="448" t="s">
        <v>3578</v>
      </c>
      <c r="H2919" s="449">
        <v>42.48</v>
      </c>
      <c r="I2919" s="448" t="s">
        <v>107</v>
      </c>
      <c r="J2919" s="448" t="s">
        <v>48</v>
      </c>
      <c r="K2919" s="451" t="s">
        <v>5241</v>
      </c>
      <c r="L2919" s="448" t="s">
        <v>143</v>
      </c>
      <c r="M2919" s="448" t="s">
        <v>3324</v>
      </c>
    </row>
    <row r="2920" spans="1:13" ht="84">
      <c r="A2920" s="448">
        <v>2919</v>
      </c>
      <c r="B2920" s="448" t="s">
        <v>5887</v>
      </c>
      <c r="C2920" s="448" t="s">
        <v>1724</v>
      </c>
      <c r="D2920" s="448" t="s">
        <v>5495</v>
      </c>
      <c r="E2920" s="448">
        <v>12</v>
      </c>
      <c r="F2920" s="448" t="s">
        <v>5856</v>
      </c>
      <c r="G2920" s="448" t="s">
        <v>3578</v>
      </c>
      <c r="H2920" s="449">
        <v>42.48</v>
      </c>
      <c r="I2920" s="448" t="s">
        <v>107</v>
      </c>
      <c r="J2920" s="448" t="s">
        <v>48</v>
      </c>
      <c r="K2920" s="451" t="s">
        <v>5241</v>
      </c>
      <c r="L2920" s="448" t="s">
        <v>143</v>
      </c>
      <c r="M2920" s="448" t="s">
        <v>3324</v>
      </c>
    </row>
    <row r="2921" spans="1:13" ht="84">
      <c r="A2921" s="448">
        <v>2920</v>
      </c>
      <c r="B2921" s="448" t="s">
        <v>5888</v>
      </c>
      <c r="C2921" s="448" t="s">
        <v>1724</v>
      </c>
      <c r="D2921" s="448" t="s">
        <v>5495</v>
      </c>
      <c r="E2921" s="448">
        <v>12</v>
      </c>
      <c r="F2921" s="448" t="s">
        <v>5856</v>
      </c>
      <c r="G2921" s="448" t="s">
        <v>3578</v>
      </c>
      <c r="H2921" s="449">
        <v>42.48</v>
      </c>
      <c r="I2921" s="448" t="s">
        <v>107</v>
      </c>
      <c r="J2921" s="448" t="s">
        <v>48</v>
      </c>
      <c r="K2921" s="451" t="s">
        <v>5241</v>
      </c>
      <c r="L2921" s="448" t="s">
        <v>143</v>
      </c>
      <c r="M2921" s="448" t="s">
        <v>3324</v>
      </c>
    </row>
    <row r="2922" spans="1:13" ht="84">
      <c r="A2922" s="448">
        <v>2921</v>
      </c>
      <c r="B2922" s="448" t="s">
        <v>5889</v>
      </c>
      <c r="C2922" s="448" t="s">
        <v>1724</v>
      </c>
      <c r="D2922" s="448" t="s">
        <v>5495</v>
      </c>
      <c r="E2922" s="448">
        <v>12</v>
      </c>
      <c r="F2922" s="448" t="s">
        <v>5856</v>
      </c>
      <c r="G2922" s="448" t="s">
        <v>3578</v>
      </c>
      <c r="H2922" s="449">
        <v>42.48</v>
      </c>
      <c r="I2922" s="448" t="s">
        <v>107</v>
      </c>
      <c r="J2922" s="448" t="s">
        <v>48</v>
      </c>
      <c r="K2922" s="451" t="s">
        <v>5241</v>
      </c>
      <c r="L2922" s="448" t="s">
        <v>143</v>
      </c>
      <c r="M2922" s="448" t="s">
        <v>3324</v>
      </c>
    </row>
    <row r="2923" spans="1:13" ht="84">
      <c r="A2923" s="448">
        <v>2922</v>
      </c>
      <c r="B2923" s="448" t="s">
        <v>5890</v>
      </c>
      <c r="C2923" s="448" t="s">
        <v>1724</v>
      </c>
      <c r="D2923" s="448" t="s">
        <v>5495</v>
      </c>
      <c r="E2923" s="448">
        <v>12</v>
      </c>
      <c r="F2923" s="448" t="s">
        <v>5856</v>
      </c>
      <c r="G2923" s="448" t="s">
        <v>3578</v>
      </c>
      <c r="H2923" s="449">
        <v>42.48</v>
      </c>
      <c r="I2923" s="448" t="s">
        <v>107</v>
      </c>
      <c r="J2923" s="448" t="s">
        <v>48</v>
      </c>
      <c r="K2923" s="451" t="s">
        <v>5241</v>
      </c>
      <c r="L2923" s="448" t="s">
        <v>143</v>
      </c>
      <c r="M2923" s="448" t="s">
        <v>3324</v>
      </c>
    </row>
    <row r="2924" spans="1:13" ht="84">
      <c r="A2924" s="448">
        <v>2923</v>
      </c>
      <c r="B2924" s="448" t="s">
        <v>5891</v>
      </c>
      <c r="C2924" s="448" t="s">
        <v>1724</v>
      </c>
      <c r="D2924" s="448" t="s">
        <v>5495</v>
      </c>
      <c r="E2924" s="448">
        <v>12</v>
      </c>
      <c r="F2924" s="448" t="s">
        <v>5856</v>
      </c>
      <c r="G2924" s="448" t="s">
        <v>3578</v>
      </c>
      <c r="H2924" s="449">
        <v>42.48</v>
      </c>
      <c r="I2924" s="448" t="s">
        <v>107</v>
      </c>
      <c r="J2924" s="448" t="s">
        <v>48</v>
      </c>
      <c r="K2924" s="451" t="s">
        <v>5241</v>
      </c>
      <c r="L2924" s="448" t="s">
        <v>143</v>
      </c>
      <c r="M2924" s="448" t="s">
        <v>3324</v>
      </c>
    </row>
    <row r="2925" spans="1:13" ht="84">
      <c r="A2925" s="448">
        <v>2924</v>
      </c>
      <c r="B2925" s="448" t="s">
        <v>5892</v>
      </c>
      <c r="C2925" s="448" t="s">
        <v>1724</v>
      </c>
      <c r="D2925" s="448" t="s">
        <v>5495</v>
      </c>
      <c r="E2925" s="448">
        <v>12</v>
      </c>
      <c r="F2925" s="448" t="s">
        <v>5856</v>
      </c>
      <c r="G2925" s="448" t="s">
        <v>3578</v>
      </c>
      <c r="H2925" s="449">
        <v>42.48</v>
      </c>
      <c r="I2925" s="448" t="s">
        <v>107</v>
      </c>
      <c r="J2925" s="448" t="s">
        <v>48</v>
      </c>
      <c r="K2925" s="451" t="s">
        <v>5241</v>
      </c>
      <c r="L2925" s="448" t="s">
        <v>143</v>
      </c>
      <c r="M2925" s="448" t="s">
        <v>3324</v>
      </c>
    </row>
    <row r="2926" spans="1:13" ht="84">
      <c r="A2926" s="448">
        <v>2925</v>
      </c>
      <c r="B2926" s="448" t="s">
        <v>5893</v>
      </c>
      <c r="C2926" s="448" t="s">
        <v>1724</v>
      </c>
      <c r="D2926" s="448" t="s">
        <v>5495</v>
      </c>
      <c r="E2926" s="448">
        <v>12</v>
      </c>
      <c r="F2926" s="448" t="s">
        <v>5856</v>
      </c>
      <c r="G2926" s="448" t="s">
        <v>3578</v>
      </c>
      <c r="H2926" s="449">
        <v>42.48</v>
      </c>
      <c r="I2926" s="448" t="s">
        <v>107</v>
      </c>
      <c r="J2926" s="448" t="s">
        <v>48</v>
      </c>
      <c r="K2926" s="451" t="s">
        <v>5241</v>
      </c>
      <c r="L2926" s="448" t="s">
        <v>143</v>
      </c>
      <c r="M2926" s="448" t="s">
        <v>3324</v>
      </c>
    </row>
    <row r="2927" spans="1:13" ht="84">
      <c r="A2927" s="448">
        <v>2926</v>
      </c>
      <c r="B2927" s="448" t="s">
        <v>5894</v>
      </c>
      <c r="C2927" s="448" t="s">
        <v>1724</v>
      </c>
      <c r="D2927" s="448" t="s">
        <v>5495</v>
      </c>
      <c r="E2927" s="448">
        <v>12</v>
      </c>
      <c r="F2927" s="448" t="s">
        <v>5856</v>
      </c>
      <c r="G2927" s="448" t="s">
        <v>3578</v>
      </c>
      <c r="H2927" s="449">
        <v>42.48</v>
      </c>
      <c r="I2927" s="448" t="s">
        <v>107</v>
      </c>
      <c r="J2927" s="448" t="s">
        <v>48</v>
      </c>
      <c r="K2927" s="451" t="s">
        <v>5241</v>
      </c>
      <c r="L2927" s="448" t="s">
        <v>143</v>
      </c>
      <c r="M2927" s="448" t="s">
        <v>3324</v>
      </c>
    </row>
    <row r="2928" spans="1:13" ht="84">
      <c r="A2928" s="448">
        <v>2927</v>
      </c>
      <c r="B2928" s="448" t="s">
        <v>5895</v>
      </c>
      <c r="C2928" s="448" t="s">
        <v>1724</v>
      </c>
      <c r="D2928" s="448" t="s">
        <v>5495</v>
      </c>
      <c r="E2928" s="448">
        <v>12</v>
      </c>
      <c r="F2928" s="448" t="s">
        <v>5856</v>
      </c>
      <c r="G2928" s="448" t="s">
        <v>3578</v>
      </c>
      <c r="H2928" s="449">
        <v>42.48</v>
      </c>
      <c r="I2928" s="448" t="s">
        <v>107</v>
      </c>
      <c r="J2928" s="448" t="s">
        <v>48</v>
      </c>
      <c r="K2928" s="451" t="s">
        <v>5241</v>
      </c>
      <c r="L2928" s="448" t="s">
        <v>143</v>
      </c>
      <c r="M2928" s="448" t="s">
        <v>3324</v>
      </c>
    </row>
    <row r="2929" spans="1:13" ht="84">
      <c r="A2929" s="448">
        <v>2928</v>
      </c>
      <c r="B2929" s="448" t="s">
        <v>5896</v>
      </c>
      <c r="C2929" s="448" t="s">
        <v>1724</v>
      </c>
      <c r="D2929" s="448" t="s">
        <v>5495</v>
      </c>
      <c r="E2929" s="448">
        <v>12</v>
      </c>
      <c r="F2929" s="448" t="s">
        <v>5856</v>
      </c>
      <c r="G2929" s="448" t="s">
        <v>3578</v>
      </c>
      <c r="H2929" s="449">
        <v>42.48</v>
      </c>
      <c r="I2929" s="448" t="s">
        <v>107</v>
      </c>
      <c r="J2929" s="448" t="s">
        <v>48</v>
      </c>
      <c r="K2929" s="451" t="s">
        <v>5241</v>
      </c>
      <c r="L2929" s="448" t="s">
        <v>143</v>
      </c>
      <c r="M2929" s="448" t="s">
        <v>3324</v>
      </c>
    </row>
    <row r="2930" spans="1:13" ht="84">
      <c r="A2930" s="448">
        <v>2929</v>
      </c>
      <c r="B2930" s="448" t="s">
        <v>5897</v>
      </c>
      <c r="C2930" s="448" t="s">
        <v>1724</v>
      </c>
      <c r="D2930" s="448" t="s">
        <v>5495</v>
      </c>
      <c r="E2930" s="448">
        <v>12</v>
      </c>
      <c r="F2930" s="448" t="s">
        <v>860</v>
      </c>
      <c r="G2930" s="448" t="s">
        <v>3578</v>
      </c>
      <c r="H2930" s="449">
        <v>42.48</v>
      </c>
      <c r="I2930" s="448" t="s">
        <v>107</v>
      </c>
      <c r="J2930" s="448" t="s">
        <v>48</v>
      </c>
      <c r="K2930" s="451" t="s">
        <v>5241</v>
      </c>
      <c r="L2930" s="448" t="s">
        <v>143</v>
      </c>
      <c r="M2930" s="448" t="s">
        <v>3324</v>
      </c>
    </row>
    <row r="2931" spans="1:13" ht="84">
      <c r="A2931" s="448">
        <v>2930</v>
      </c>
      <c r="B2931" s="448" t="s">
        <v>5898</v>
      </c>
      <c r="C2931" s="448" t="s">
        <v>1724</v>
      </c>
      <c r="D2931" s="448" t="s">
        <v>5495</v>
      </c>
      <c r="E2931" s="448">
        <v>12</v>
      </c>
      <c r="F2931" s="448" t="s">
        <v>5856</v>
      </c>
      <c r="G2931" s="448" t="s">
        <v>3578</v>
      </c>
      <c r="H2931" s="449">
        <v>42.48</v>
      </c>
      <c r="I2931" s="448" t="s">
        <v>107</v>
      </c>
      <c r="J2931" s="448" t="s">
        <v>48</v>
      </c>
      <c r="K2931" s="451" t="s">
        <v>5241</v>
      </c>
      <c r="L2931" s="448" t="s">
        <v>143</v>
      </c>
      <c r="M2931" s="448" t="s">
        <v>3324</v>
      </c>
    </row>
    <row r="2932" spans="1:13" ht="84">
      <c r="A2932" s="448">
        <v>2931</v>
      </c>
      <c r="B2932" s="448" t="s">
        <v>5899</v>
      </c>
      <c r="C2932" s="448" t="s">
        <v>1724</v>
      </c>
      <c r="D2932" s="448" t="s">
        <v>5495</v>
      </c>
      <c r="E2932" s="448">
        <v>12</v>
      </c>
      <c r="F2932" s="448" t="s">
        <v>5856</v>
      </c>
      <c r="G2932" s="448" t="s">
        <v>3578</v>
      </c>
      <c r="H2932" s="449">
        <v>42.48</v>
      </c>
      <c r="I2932" s="448" t="s">
        <v>107</v>
      </c>
      <c r="J2932" s="448" t="s">
        <v>48</v>
      </c>
      <c r="K2932" s="451" t="s">
        <v>5241</v>
      </c>
      <c r="L2932" s="448" t="s">
        <v>143</v>
      </c>
      <c r="M2932" s="448" t="s">
        <v>3324</v>
      </c>
    </row>
    <row r="2933" spans="1:13" ht="84">
      <c r="A2933" s="448">
        <v>2932</v>
      </c>
      <c r="B2933" s="448" t="s">
        <v>5900</v>
      </c>
      <c r="C2933" s="448" t="s">
        <v>1724</v>
      </c>
      <c r="D2933" s="448" t="s">
        <v>5495</v>
      </c>
      <c r="E2933" s="448">
        <v>12</v>
      </c>
      <c r="F2933" s="448" t="s">
        <v>5856</v>
      </c>
      <c r="G2933" s="448" t="s">
        <v>3578</v>
      </c>
      <c r="H2933" s="449">
        <v>42.48</v>
      </c>
      <c r="I2933" s="448" t="s">
        <v>107</v>
      </c>
      <c r="J2933" s="448" t="s">
        <v>48</v>
      </c>
      <c r="K2933" s="451" t="s">
        <v>5241</v>
      </c>
      <c r="L2933" s="448" t="s">
        <v>143</v>
      </c>
      <c r="M2933" s="448" t="s">
        <v>3324</v>
      </c>
    </row>
    <row r="2934" spans="1:13" ht="84">
      <c r="A2934" s="448">
        <v>2933</v>
      </c>
      <c r="B2934" s="448" t="s">
        <v>5901</v>
      </c>
      <c r="C2934" s="448" t="s">
        <v>1724</v>
      </c>
      <c r="D2934" s="448" t="s">
        <v>5495</v>
      </c>
      <c r="E2934" s="448">
        <v>12</v>
      </c>
      <c r="F2934" s="448" t="s">
        <v>5856</v>
      </c>
      <c r="G2934" s="448" t="s">
        <v>3578</v>
      </c>
      <c r="H2934" s="449">
        <v>42.48</v>
      </c>
      <c r="I2934" s="448" t="s">
        <v>107</v>
      </c>
      <c r="J2934" s="448" t="s">
        <v>48</v>
      </c>
      <c r="K2934" s="451" t="s">
        <v>5241</v>
      </c>
      <c r="L2934" s="448" t="s">
        <v>143</v>
      </c>
      <c r="M2934" s="448" t="s">
        <v>3324</v>
      </c>
    </row>
    <row r="2935" spans="1:13" ht="84">
      <c r="A2935" s="448">
        <v>2934</v>
      </c>
      <c r="B2935" s="448" t="s">
        <v>5902</v>
      </c>
      <c r="C2935" s="448" t="s">
        <v>1724</v>
      </c>
      <c r="D2935" s="448" t="s">
        <v>5495</v>
      </c>
      <c r="E2935" s="448">
        <v>25</v>
      </c>
      <c r="F2935" s="448" t="s">
        <v>5856</v>
      </c>
      <c r="G2935" s="448" t="s">
        <v>3578</v>
      </c>
      <c r="H2935" s="449">
        <v>88.5</v>
      </c>
      <c r="I2935" s="448" t="s">
        <v>107</v>
      </c>
      <c r="J2935" s="448" t="s">
        <v>48</v>
      </c>
      <c r="K2935" s="451" t="s">
        <v>5241</v>
      </c>
      <c r="L2935" s="448" t="s">
        <v>143</v>
      </c>
      <c r="M2935" s="448" t="s">
        <v>3324</v>
      </c>
    </row>
    <row r="2936" spans="1:13" ht="84">
      <c r="A2936" s="448">
        <v>2935</v>
      </c>
      <c r="B2936" s="448" t="s">
        <v>5903</v>
      </c>
      <c r="C2936" s="448" t="s">
        <v>1724</v>
      </c>
      <c r="D2936" s="448" t="s">
        <v>5495</v>
      </c>
      <c r="E2936" s="448">
        <v>25</v>
      </c>
      <c r="F2936" s="448" t="s">
        <v>5856</v>
      </c>
      <c r="G2936" s="448" t="s">
        <v>3578</v>
      </c>
      <c r="H2936" s="449">
        <v>88.5</v>
      </c>
      <c r="I2936" s="448" t="s">
        <v>107</v>
      </c>
      <c r="J2936" s="448" t="s">
        <v>48</v>
      </c>
      <c r="K2936" s="451" t="s">
        <v>5241</v>
      </c>
      <c r="L2936" s="448" t="s">
        <v>143</v>
      </c>
      <c r="M2936" s="448" t="s">
        <v>3324</v>
      </c>
    </row>
    <row r="2937" spans="1:13" ht="84">
      <c r="A2937" s="448">
        <v>2936</v>
      </c>
      <c r="B2937" s="448" t="s">
        <v>5904</v>
      </c>
      <c r="C2937" s="448" t="s">
        <v>1724</v>
      </c>
      <c r="D2937" s="448" t="s">
        <v>5495</v>
      </c>
      <c r="E2937" s="448">
        <v>25</v>
      </c>
      <c r="F2937" s="448" t="s">
        <v>5856</v>
      </c>
      <c r="G2937" s="448" t="s">
        <v>3578</v>
      </c>
      <c r="H2937" s="449">
        <v>88.5</v>
      </c>
      <c r="I2937" s="448" t="s">
        <v>107</v>
      </c>
      <c r="J2937" s="448" t="s">
        <v>48</v>
      </c>
      <c r="K2937" s="451" t="s">
        <v>5241</v>
      </c>
      <c r="L2937" s="448" t="s">
        <v>143</v>
      </c>
      <c r="M2937" s="448" t="s">
        <v>3324</v>
      </c>
    </row>
    <row r="2938" spans="1:13" ht="84">
      <c r="A2938" s="448">
        <v>2937</v>
      </c>
      <c r="B2938" s="448" t="s">
        <v>5905</v>
      </c>
      <c r="C2938" s="448" t="s">
        <v>1724</v>
      </c>
      <c r="D2938" s="448" t="s">
        <v>5495</v>
      </c>
      <c r="E2938" s="448">
        <v>25</v>
      </c>
      <c r="F2938" s="448" t="s">
        <v>5856</v>
      </c>
      <c r="G2938" s="448" t="s">
        <v>3578</v>
      </c>
      <c r="H2938" s="449">
        <v>88.5</v>
      </c>
      <c r="I2938" s="448" t="s">
        <v>107</v>
      </c>
      <c r="J2938" s="448" t="s">
        <v>48</v>
      </c>
      <c r="K2938" s="451" t="s">
        <v>5241</v>
      </c>
      <c r="L2938" s="448" t="s">
        <v>143</v>
      </c>
      <c r="M2938" s="448" t="s">
        <v>3324</v>
      </c>
    </row>
    <row r="2939" spans="1:13" ht="84">
      <c r="A2939" s="448">
        <v>2938</v>
      </c>
      <c r="B2939" s="448" t="s">
        <v>5906</v>
      </c>
      <c r="C2939" s="448" t="s">
        <v>1724</v>
      </c>
      <c r="D2939" s="448" t="s">
        <v>5495</v>
      </c>
      <c r="E2939" s="448">
        <v>12</v>
      </c>
      <c r="F2939" s="448" t="s">
        <v>5856</v>
      </c>
      <c r="G2939" s="448" t="s">
        <v>3578</v>
      </c>
      <c r="H2939" s="449">
        <v>42.48</v>
      </c>
      <c r="I2939" s="448" t="s">
        <v>107</v>
      </c>
      <c r="J2939" s="448" t="s">
        <v>48</v>
      </c>
      <c r="K2939" s="451" t="s">
        <v>5241</v>
      </c>
      <c r="L2939" s="448" t="s">
        <v>143</v>
      </c>
      <c r="M2939" s="448" t="s">
        <v>3324</v>
      </c>
    </row>
    <row r="2940" spans="1:13" ht="84">
      <c r="A2940" s="448">
        <v>2939</v>
      </c>
      <c r="B2940" s="448" t="s">
        <v>5907</v>
      </c>
      <c r="C2940" s="448" t="s">
        <v>1724</v>
      </c>
      <c r="D2940" s="448" t="s">
        <v>5495</v>
      </c>
      <c r="E2940" s="448">
        <v>12</v>
      </c>
      <c r="F2940" s="448" t="s">
        <v>5856</v>
      </c>
      <c r="G2940" s="448" t="s">
        <v>3578</v>
      </c>
      <c r="H2940" s="449">
        <v>42.48</v>
      </c>
      <c r="I2940" s="448" t="s">
        <v>107</v>
      </c>
      <c r="J2940" s="448" t="s">
        <v>48</v>
      </c>
      <c r="K2940" s="451" t="s">
        <v>5241</v>
      </c>
      <c r="L2940" s="448" t="s">
        <v>143</v>
      </c>
      <c r="M2940" s="448" t="s">
        <v>3324</v>
      </c>
    </row>
    <row r="2941" spans="1:13" ht="84">
      <c r="A2941" s="448">
        <v>2940</v>
      </c>
      <c r="B2941" s="448" t="s">
        <v>5908</v>
      </c>
      <c r="C2941" s="448" t="s">
        <v>1724</v>
      </c>
      <c r="D2941" s="448" t="s">
        <v>5495</v>
      </c>
      <c r="E2941" s="448">
        <v>12</v>
      </c>
      <c r="F2941" s="448" t="s">
        <v>5856</v>
      </c>
      <c r="G2941" s="448" t="s">
        <v>3578</v>
      </c>
      <c r="H2941" s="449">
        <v>42.48</v>
      </c>
      <c r="I2941" s="448" t="s">
        <v>107</v>
      </c>
      <c r="J2941" s="448" t="s">
        <v>48</v>
      </c>
      <c r="K2941" s="451" t="s">
        <v>5241</v>
      </c>
      <c r="L2941" s="448" t="s">
        <v>143</v>
      </c>
      <c r="M2941" s="448" t="s">
        <v>3324</v>
      </c>
    </row>
    <row r="2942" spans="1:13" ht="84">
      <c r="A2942" s="448">
        <v>2941</v>
      </c>
      <c r="B2942" s="448" t="s">
        <v>5909</v>
      </c>
      <c r="C2942" s="448" t="s">
        <v>1724</v>
      </c>
      <c r="D2942" s="448" t="s">
        <v>5495</v>
      </c>
      <c r="E2942" s="448">
        <v>12</v>
      </c>
      <c r="F2942" s="448" t="s">
        <v>5856</v>
      </c>
      <c r="G2942" s="448" t="s">
        <v>3578</v>
      </c>
      <c r="H2942" s="449">
        <v>42.48</v>
      </c>
      <c r="I2942" s="448" t="s">
        <v>107</v>
      </c>
      <c r="J2942" s="448" t="s">
        <v>48</v>
      </c>
      <c r="K2942" s="451" t="s">
        <v>5241</v>
      </c>
      <c r="L2942" s="448" t="s">
        <v>143</v>
      </c>
      <c r="M2942" s="448" t="s">
        <v>3324</v>
      </c>
    </row>
    <row r="2943" spans="1:13" ht="84">
      <c r="A2943" s="448">
        <v>2942</v>
      </c>
      <c r="B2943" s="448" t="s">
        <v>5909</v>
      </c>
      <c r="C2943" s="448" t="s">
        <v>1724</v>
      </c>
      <c r="D2943" s="448" t="s">
        <v>5495</v>
      </c>
      <c r="E2943" s="448">
        <v>12</v>
      </c>
      <c r="F2943" s="448" t="s">
        <v>5856</v>
      </c>
      <c r="G2943" s="448" t="s">
        <v>3578</v>
      </c>
      <c r="H2943" s="449">
        <v>42.48</v>
      </c>
      <c r="I2943" s="448" t="s">
        <v>107</v>
      </c>
      <c r="J2943" s="448" t="s">
        <v>48</v>
      </c>
      <c r="K2943" s="451" t="s">
        <v>5241</v>
      </c>
      <c r="L2943" s="448" t="s">
        <v>143</v>
      </c>
      <c r="M2943" s="448" t="s">
        <v>3324</v>
      </c>
    </row>
    <row r="2944" spans="1:13" ht="84">
      <c r="A2944" s="448">
        <v>2943</v>
      </c>
      <c r="B2944" s="448" t="s">
        <v>5910</v>
      </c>
      <c r="C2944" s="448" t="s">
        <v>1724</v>
      </c>
      <c r="D2944" s="448" t="s">
        <v>5495</v>
      </c>
      <c r="E2944" s="448">
        <v>12</v>
      </c>
      <c r="F2944" s="448" t="s">
        <v>5856</v>
      </c>
      <c r="G2944" s="448" t="s">
        <v>3578</v>
      </c>
      <c r="H2944" s="449">
        <v>42.48</v>
      </c>
      <c r="I2944" s="448" t="s">
        <v>107</v>
      </c>
      <c r="J2944" s="448" t="s">
        <v>48</v>
      </c>
      <c r="K2944" s="451" t="s">
        <v>5241</v>
      </c>
      <c r="L2944" s="448" t="s">
        <v>143</v>
      </c>
      <c r="M2944" s="448" t="s">
        <v>3324</v>
      </c>
    </row>
    <row r="2945" spans="1:13" ht="84">
      <c r="A2945" s="448">
        <v>2944</v>
      </c>
      <c r="B2945" s="448" t="s">
        <v>5911</v>
      </c>
      <c r="C2945" s="448" t="s">
        <v>1724</v>
      </c>
      <c r="D2945" s="448" t="s">
        <v>5495</v>
      </c>
      <c r="E2945" s="448">
        <v>12</v>
      </c>
      <c r="F2945" s="448" t="s">
        <v>5856</v>
      </c>
      <c r="G2945" s="448" t="s">
        <v>3578</v>
      </c>
      <c r="H2945" s="449">
        <v>42.48</v>
      </c>
      <c r="I2945" s="448" t="s">
        <v>107</v>
      </c>
      <c r="J2945" s="448" t="s">
        <v>48</v>
      </c>
      <c r="K2945" s="451" t="s">
        <v>5241</v>
      </c>
      <c r="L2945" s="448" t="s">
        <v>143</v>
      </c>
      <c r="M2945" s="448" t="s">
        <v>3324</v>
      </c>
    </row>
    <row r="2946" spans="1:13" ht="84">
      <c r="A2946" s="448">
        <v>2945</v>
      </c>
      <c r="B2946" s="448" t="s">
        <v>5912</v>
      </c>
      <c r="C2946" s="448" t="s">
        <v>1724</v>
      </c>
      <c r="D2946" s="448" t="s">
        <v>5495</v>
      </c>
      <c r="E2946" s="448">
        <v>12</v>
      </c>
      <c r="F2946" s="448" t="s">
        <v>5856</v>
      </c>
      <c r="G2946" s="448" t="s">
        <v>3578</v>
      </c>
      <c r="H2946" s="449">
        <v>42.48</v>
      </c>
      <c r="I2946" s="448" t="s">
        <v>107</v>
      </c>
      <c r="J2946" s="448" t="s">
        <v>48</v>
      </c>
      <c r="K2946" s="451" t="s">
        <v>5241</v>
      </c>
      <c r="L2946" s="448" t="s">
        <v>143</v>
      </c>
      <c r="M2946" s="448" t="s">
        <v>3324</v>
      </c>
    </row>
    <row r="2947" spans="1:13" ht="84">
      <c r="A2947" s="448">
        <v>2946</v>
      </c>
      <c r="B2947" s="448" t="s">
        <v>5913</v>
      </c>
      <c r="C2947" s="448" t="s">
        <v>1724</v>
      </c>
      <c r="D2947" s="448" t="s">
        <v>5495</v>
      </c>
      <c r="E2947" s="448">
        <v>12</v>
      </c>
      <c r="F2947" s="448" t="s">
        <v>5856</v>
      </c>
      <c r="G2947" s="448" t="s">
        <v>3578</v>
      </c>
      <c r="H2947" s="449">
        <v>42.48</v>
      </c>
      <c r="I2947" s="448" t="s">
        <v>107</v>
      </c>
      <c r="J2947" s="448" t="s">
        <v>48</v>
      </c>
      <c r="K2947" s="451" t="s">
        <v>5241</v>
      </c>
      <c r="L2947" s="448" t="s">
        <v>143</v>
      </c>
      <c r="M2947" s="448" t="s">
        <v>3324</v>
      </c>
    </row>
    <row r="2948" spans="1:13" ht="84">
      <c r="A2948" s="448">
        <v>2947</v>
      </c>
      <c r="B2948" s="448" t="s">
        <v>5914</v>
      </c>
      <c r="C2948" s="448" t="s">
        <v>1724</v>
      </c>
      <c r="D2948" s="448" t="s">
        <v>5495</v>
      </c>
      <c r="E2948" s="448">
        <v>25</v>
      </c>
      <c r="F2948" s="448" t="s">
        <v>5856</v>
      </c>
      <c r="G2948" s="448" t="s">
        <v>3578</v>
      </c>
      <c r="H2948" s="449">
        <v>88.5</v>
      </c>
      <c r="I2948" s="448" t="s">
        <v>107</v>
      </c>
      <c r="J2948" s="448" t="s">
        <v>48</v>
      </c>
      <c r="K2948" s="451" t="s">
        <v>5241</v>
      </c>
      <c r="L2948" s="448" t="s">
        <v>143</v>
      </c>
      <c r="M2948" s="448" t="s">
        <v>3324</v>
      </c>
    </row>
    <row r="2949" spans="1:13" ht="84">
      <c r="A2949" s="448">
        <v>2948</v>
      </c>
      <c r="B2949" s="448" t="s">
        <v>5915</v>
      </c>
      <c r="C2949" s="448" t="s">
        <v>1724</v>
      </c>
      <c r="D2949" s="448" t="s">
        <v>5495</v>
      </c>
      <c r="E2949" s="448">
        <v>25</v>
      </c>
      <c r="F2949" s="448" t="s">
        <v>860</v>
      </c>
      <c r="G2949" s="448" t="s">
        <v>3578</v>
      </c>
      <c r="H2949" s="449">
        <v>88.5</v>
      </c>
      <c r="I2949" s="448" t="s">
        <v>107</v>
      </c>
      <c r="J2949" s="448" t="s">
        <v>48</v>
      </c>
      <c r="K2949" s="451" t="s">
        <v>5241</v>
      </c>
      <c r="L2949" s="448" t="s">
        <v>143</v>
      </c>
      <c r="M2949" s="448" t="s">
        <v>3324</v>
      </c>
    </row>
    <row r="2950" spans="1:13" ht="84">
      <c r="A2950" s="448">
        <v>2949</v>
      </c>
      <c r="B2950" s="448" t="s">
        <v>5916</v>
      </c>
      <c r="C2950" s="448" t="s">
        <v>1724</v>
      </c>
      <c r="D2950" s="448" t="s">
        <v>5495</v>
      </c>
      <c r="E2950" s="448">
        <v>25</v>
      </c>
      <c r="F2950" s="448" t="s">
        <v>5856</v>
      </c>
      <c r="G2950" s="448" t="s">
        <v>3578</v>
      </c>
      <c r="H2950" s="449">
        <v>88.5</v>
      </c>
      <c r="I2950" s="448" t="s">
        <v>107</v>
      </c>
      <c r="J2950" s="448" t="s">
        <v>48</v>
      </c>
      <c r="K2950" s="451" t="s">
        <v>5241</v>
      </c>
      <c r="L2950" s="448" t="s">
        <v>143</v>
      </c>
      <c r="M2950" s="448" t="s">
        <v>3324</v>
      </c>
    </row>
    <row r="2951" spans="1:13" ht="84">
      <c r="A2951" s="448">
        <v>2950</v>
      </c>
      <c r="B2951" s="448" t="s">
        <v>5917</v>
      </c>
      <c r="C2951" s="448" t="s">
        <v>1724</v>
      </c>
      <c r="D2951" s="448" t="s">
        <v>5495</v>
      </c>
      <c r="E2951" s="448">
        <v>25</v>
      </c>
      <c r="F2951" s="448" t="s">
        <v>860</v>
      </c>
      <c r="G2951" s="448" t="s">
        <v>3578</v>
      </c>
      <c r="H2951" s="449">
        <v>88.5</v>
      </c>
      <c r="I2951" s="448" t="s">
        <v>107</v>
      </c>
      <c r="J2951" s="448" t="s">
        <v>48</v>
      </c>
      <c r="K2951" s="451" t="s">
        <v>5241</v>
      </c>
      <c r="L2951" s="448" t="s">
        <v>143</v>
      </c>
      <c r="M2951" s="448" t="s">
        <v>3324</v>
      </c>
    </row>
    <row r="2952" spans="1:13" ht="84">
      <c r="A2952" s="448">
        <v>2951</v>
      </c>
      <c r="B2952" s="448" t="s">
        <v>5918</v>
      </c>
      <c r="C2952" s="448" t="s">
        <v>1724</v>
      </c>
      <c r="D2952" s="448" t="s">
        <v>5495</v>
      </c>
      <c r="E2952" s="448">
        <v>12</v>
      </c>
      <c r="F2952" s="448" t="s">
        <v>5856</v>
      </c>
      <c r="G2952" s="448" t="s">
        <v>3578</v>
      </c>
      <c r="H2952" s="449">
        <v>42.48</v>
      </c>
      <c r="I2952" s="448" t="s">
        <v>107</v>
      </c>
      <c r="J2952" s="448" t="s">
        <v>48</v>
      </c>
      <c r="K2952" s="451" t="s">
        <v>5241</v>
      </c>
      <c r="L2952" s="448" t="s">
        <v>143</v>
      </c>
      <c r="M2952" s="448" t="s">
        <v>3324</v>
      </c>
    </row>
    <row r="2953" spans="1:13" ht="84">
      <c r="A2953" s="448">
        <v>2952</v>
      </c>
      <c r="B2953" s="448" t="s">
        <v>5919</v>
      </c>
      <c r="C2953" s="448" t="s">
        <v>1724</v>
      </c>
      <c r="D2953" s="448" t="s">
        <v>5495</v>
      </c>
      <c r="E2953" s="448">
        <v>12</v>
      </c>
      <c r="F2953" s="448" t="s">
        <v>860</v>
      </c>
      <c r="G2953" s="448" t="s">
        <v>3578</v>
      </c>
      <c r="H2953" s="449">
        <v>42.48</v>
      </c>
      <c r="I2953" s="448" t="s">
        <v>107</v>
      </c>
      <c r="J2953" s="448" t="s">
        <v>48</v>
      </c>
      <c r="K2953" s="451" t="s">
        <v>5241</v>
      </c>
      <c r="L2953" s="448" t="s">
        <v>143</v>
      </c>
      <c r="M2953" s="448" t="s">
        <v>3324</v>
      </c>
    </row>
    <row r="2954" spans="1:13" ht="84">
      <c r="A2954" s="448">
        <v>2953</v>
      </c>
      <c r="B2954" s="448" t="s">
        <v>5920</v>
      </c>
      <c r="C2954" s="448" t="s">
        <v>1724</v>
      </c>
      <c r="D2954" s="448" t="s">
        <v>5495</v>
      </c>
      <c r="E2954" s="448">
        <v>12</v>
      </c>
      <c r="F2954" s="448" t="s">
        <v>5856</v>
      </c>
      <c r="G2954" s="448" t="s">
        <v>3578</v>
      </c>
      <c r="H2954" s="449">
        <v>42.48</v>
      </c>
      <c r="I2954" s="448" t="s">
        <v>107</v>
      </c>
      <c r="J2954" s="448" t="s">
        <v>48</v>
      </c>
      <c r="K2954" s="451" t="s">
        <v>5241</v>
      </c>
      <c r="L2954" s="448" t="s">
        <v>143</v>
      </c>
      <c r="M2954" s="448" t="s">
        <v>3324</v>
      </c>
    </row>
    <row r="2955" spans="1:13" ht="84">
      <c r="A2955" s="448">
        <v>2954</v>
      </c>
      <c r="B2955" s="448" t="s">
        <v>5921</v>
      </c>
      <c r="C2955" s="448" t="s">
        <v>1724</v>
      </c>
      <c r="D2955" s="448" t="s">
        <v>5495</v>
      </c>
      <c r="E2955" s="448">
        <v>12</v>
      </c>
      <c r="F2955" s="448" t="s">
        <v>860</v>
      </c>
      <c r="G2955" s="448" t="s">
        <v>3578</v>
      </c>
      <c r="H2955" s="449">
        <v>42.48</v>
      </c>
      <c r="I2955" s="448" t="s">
        <v>107</v>
      </c>
      <c r="J2955" s="448" t="s">
        <v>48</v>
      </c>
      <c r="K2955" s="451" t="s">
        <v>5241</v>
      </c>
      <c r="L2955" s="448" t="s">
        <v>143</v>
      </c>
      <c r="M2955" s="448" t="s">
        <v>3324</v>
      </c>
    </row>
    <row r="2956" spans="1:13" ht="84">
      <c r="A2956" s="448">
        <v>2955</v>
      </c>
      <c r="B2956" s="448" t="s">
        <v>5922</v>
      </c>
      <c r="C2956" s="448" t="s">
        <v>1724</v>
      </c>
      <c r="D2956" s="448" t="s">
        <v>5495</v>
      </c>
      <c r="E2956" s="448">
        <v>20</v>
      </c>
      <c r="F2956" s="448" t="s">
        <v>5856</v>
      </c>
      <c r="G2956" s="448" t="s">
        <v>3578</v>
      </c>
      <c r="H2956" s="449">
        <v>70.8</v>
      </c>
      <c r="I2956" s="448" t="s">
        <v>107</v>
      </c>
      <c r="J2956" s="448" t="s">
        <v>48</v>
      </c>
      <c r="K2956" s="451" t="s">
        <v>5241</v>
      </c>
      <c r="L2956" s="448" t="s">
        <v>143</v>
      </c>
      <c r="M2956" s="448" t="s">
        <v>3324</v>
      </c>
    </row>
    <row r="2957" spans="1:13" ht="84">
      <c r="A2957" s="448">
        <v>2956</v>
      </c>
      <c r="B2957" s="448" t="s">
        <v>5923</v>
      </c>
      <c r="C2957" s="448" t="s">
        <v>1724</v>
      </c>
      <c r="D2957" s="448" t="s">
        <v>5495</v>
      </c>
      <c r="E2957" s="448">
        <v>20</v>
      </c>
      <c r="F2957" s="448" t="s">
        <v>860</v>
      </c>
      <c r="G2957" s="448" t="s">
        <v>3578</v>
      </c>
      <c r="H2957" s="449">
        <v>70.8</v>
      </c>
      <c r="I2957" s="448" t="s">
        <v>107</v>
      </c>
      <c r="J2957" s="448" t="s">
        <v>48</v>
      </c>
      <c r="K2957" s="451" t="s">
        <v>5241</v>
      </c>
      <c r="L2957" s="448" t="s">
        <v>143</v>
      </c>
      <c r="M2957" s="448" t="s">
        <v>3324</v>
      </c>
    </row>
    <row r="2958" spans="1:13" ht="84">
      <c r="A2958" s="448">
        <v>2957</v>
      </c>
      <c r="B2958" s="448" t="s">
        <v>5924</v>
      </c>
      <c r="C2958" s="448" t="s">
        <v>1724</v>
      </c>
      <c r="D2958" s="448" t="s">
        <v>5495</v>
      </c>
      <c r="E2958" s="448">
        <v>20</v>
      </c>
      <c r="F2958" s="448" t="s">
        <v>5856</v>
      </c>
      <c r="G2958" s="448" t="s">
        <v>3578</v>
      </c>
      <c r="H2958" s="449">
        <v>70.8</v>
      </c>
      <c r="I2958" s="448" t="s">
        <v>107</v>
      </c>
      <c r="J2958" s="448" t="s">
        <v>48</v>
      </c>
      <c r="K2958" s="451" t="s">
        <v>5241</v>
      </c>
      <c r="L2958" s="448" t="s">
        <v>143</v>
      </c>
      <c r="M2958" s="448" t="s">
        <v>3324</v>
      </c>
    </row>
    <row r="2959" spans="1:13" ht="84">
      <c r="A2959" s="448">
        <v>2958</v>
      </c>
      <c r="B2959" s="448" t="s">
        <v>5925</v>
      </c>
      <c r="C2959" s="448" t="s">
        <v>1724</v>
      </c>
      <c r="D2959" s="448" t="s">
        <v>5495</v>
      </c>
      <c r="E2959" s="448">
        <v>2</v>
      </c>
      <c r="F2959" s="448" t="s">
        <v>5856</v>
      </c>
      <c r="G2959" s="448" t="s">
        <v>3578</v>
      </c>
      <c r="H2959" s="449">
        <v>7.08</v>
      </c>
      <c r="I2959" s="448" t="s">
        <v>107</v>
      </c>
      <c r="J2959" s="448" t="s">
        <v>48</v>
      </c>
      <c r="K2959" s="451" t="s">
        <v>5241</v>
      </c>
      <c r="L2959" s="448" t="s">
        <v>143</v>
      </c>
      <c r="M2959" s="448" t="s">
        <v>3324</v>
      </c>
    </row>
    <row r="2960" spans="1:13" ht="84">
      <c r="A2960" s="448">
        <v>2959</v>
      </c>
      <c r="B2960" s="448" t="s">
        <v>5926</v>
      </c>
      <c r="C2960" s="448" t="s">
        <v>1724</v>
      </c>
      <c r="D2960" s="448" t="s">
        <v>5495</v>
      </c>
      <c r="E2960" s="448">
        <v>2</v>
      </c>
      <c r="F2960" s="448" t="s">
        <v>5856</v>
      </c>
      <c r="G2960" s="448" t="s">
        <v>3578</v>
      </c>
      <c r="H2960" s="449">
        <v>7.08</v>
      </c>
      <c r="I2960" s="448" t="s">
        <v>107</v>
      </c>
      <c r="J2960" s="448" t="s">
        <v>48</v>
      </c>
      <c r="K2960" s="451" t="s">
        <v>5241</v>
      </c>
      <c r="L2960" s="448" t="s">
        <v>143</v>
      </c>
      <c r="M2960" s="448" t="s">
        <v>3324</v>
      </c>
    </row>
    <row r="2961" spans="1:13" ht="84">
      <c r="A2961" s="448">
        <v>2960</v>
      </c>
      <c r="B2961" s="448" t="s">
        <v>5927</v>
      </c>
      <c r="C2961" s="448" t="s">
        <v>1724</v>
      </c>
      <c r="D2961" s="448" t="s">
        <v>5495</v>
      </c>
      <c r="E2961" s="448">
        <v>25</v>
      </c>
      <c r="F2961" s="448" t="s">
        <v>5856</v>
      </c>
      <c r="G2961" s="448" t="s">
        <v>3578</v>
      </c>
      <c r="H2961" s="449">
        <v>88.5</v>
      </c>
      <c r="I2961" s="448" t="s">
        <v>107</v>
      </c>
      <c r="J2961" s="448" t="s">
        <v>48</v>
      </c>
      <c r="K2961" s="451" t="s">
        <v>5241</v>
      </c>
      <c r="L2961" s="448" t="s">
        <v>143</v>
      </c>
      <c r="M2961" s="448" t="s">
        <v>3324</v>
      </c>
    </row>
    <row r="2962" spans="1:13" ht="84">
      <c r="A2962" s="448">
        <v>2961</v>
      </c>
      <c r="B2962" s="448" t="s">
        <v>5928</v>
      </c>
      <c r="C2962" s="448" t="s">
        <v>1724</v>
      </c>
      <c r="D2962" s="448" t="s">
        <v>5495</v>
      </c>
      <c r="E2962" s="448">
        <v>2</v>
      </c>
      <c r="F2962" s="448" t="s">
        <v>5856</v>
      </c>
      <c r="G2962" s="448" t="s">
        <v>3578</v>
      </c>
      <c r="H2962" s="449">
        <v>7.08</v>
      </c>
      <c r="I2962" s="448" t="s">
        <v>107</v>
      </c>
      <c r="J2962" s="448" t="s">
        <v>48</v>
      </c>
      <c r="K2962" s="451" t="s">
        <v>5241</v>
      </c>
      <c r="L2962" s="448" t="s">
        <v>143</v>
      </c>
      <c r="M2962" s="448" t="s">
        <v>3324</v>
      </c>
    </row>
    <row r="2963" spans="1:13" ht="84">
      <c r="A2963" s="448">
        <v>2962</v>
      </c>
      <c r="B2963" s="448" t="s">
        <v>5929</v>
      </c>
      <c r="C2963" s="448" t="s">
        <v>1724</v>
      </c>
      <c r="D2963" s="448" t="s">
        <v>5495</v>
      </c>
      <c r="E2963" s="448">
        <v>20</v>
      </c>
      <c r="F2963" s="448" t="s">
        <v>860</v>
      </c>
      <c r="G2963" s="448" t="s">
        <v>3578</v>
      </c>
      <c r="H2963" s="449">
        <v>70.8</v>
      </c>
      <c r="I2963" s="448" t="s">
        <v>107</v>
      </c>
      <c r="J2963" s="448" t="s">
        <v>48</v>
      </c>
      <c r="K2963" s="451" t="s">
        <v>5241</v>
      </c>
      <c r="L2963" s="448" t="s">
        <v>143</v>
      </c>
      <c r="M2963" s="448" t="s">
        <v>3324</v>
      </c>
    </row>
    <row r="2964" spans="1:13" ht="84">
      <c r="A2964" s="448">
        <v>2963</v>
      </c>
      <c r="B2964" s="448" t="s">
        <v>5930</v>
      </c>
      <c r="C2964" s="448" t="s">
        <v>1724</v>
      </c>
      <c r="D2964" s="448" t="s">
        <v>5495</v>
      </c>
      <c r="E2964" s="448">
        <v>12</v>
      </c>
      <c r="F2964" s="448" t="s">
        <v>5856</v>
      </c>
      <c r="G2964" s="448" t="s">
        <v>3578</v>
      </c>
      <c r="H2964" s="449">
        <v>42.48</v>
      </c>
      <c r="I2964" s="448" t="s">
        <v>107</v>
      </c>
      <c r="J2964" s="448" t="s">
        <v>48</v>
      </c>
      <c r="K2964" s="451" t="s">
        <v>5241</v>
      </c>
      <c r="L2964" s="448" t="s">
        <v>143</v>
      </c>
      <c r="M2964" s="448" t="s">
        <v>3324</v>
      </c>
    </row>
    <row r="2965" spans="1:13" ht="84">
      <c r="A2965" s="448">
        <v>2964</v>
      </c>
      <c r="B2965" s="448" t="s">
        <v>5931</v>
      </c>
      <c r="C2965" s="448" t="s">
        <v>1724</v>
      </c>
      <c r="D2965" s="448" t="s">
        <v>5495</v>
      </c>
      <c r="E2965" s="448">
        <v>25</v>
      </c>
      <c r="F2965" s="448" t="s">
        <v>860</v>
      </c>
      <c r="G2965" s="448" t="s">
        <v>3578</v>
      </c>
      <c r="H2965" s="449">
        <v>5125.75</v>
      </c>
      <c r="I2965" s="448" t="s">
        <v>107</v>
      </c>
      <c r="J2965" s="448" t="s">
        <v>48</v>
      </c>
      <c r="K2965" s="451" t="s">
        <v>5241</v>
      </c>
      <c r="L2965" s="448" t="s">
        <v>143</v>
      </c>
      <c r="M2965" s="448" t="s">
        <v>3324</v>
      </c>
    </row>
    <row r="2966" spans="1:13" ht="84">
      <c r="A2966" s="448">
        <v>2965</v>
      </c>
      <c r="B2966" s="448" t="s">
        <v>5932</v>
      </c>
      <c r="C2966" s="448" t="s">
        <v>1724</v>
      </c>
      <c r="D2966" s="448" t="s">
        <v>5495</v>
      </c>
      <c r="E2966" s="448">
        <v>1250</v>
      </c>
      <c r="F2966" s="448" t="s">
        <v>860</v>
      </c>
      <c r="G2966" s="448" t="s">
        <v>3578</v>
      </c>
      <c r="H2966" s="449">
        <v>1375</v>
      </c>
      <c r="I2966" s="448" t="s">
        <v>107</v>
      </c>
      <c r="J2966" s="448" t="s">
        <v>48</v>
      </c>
      <c r="K2966" s="451" t="s">
        <v>5241</v>
      </c>
      <c r="L2966" s="448" t="s">
        <v>143</v>
      </c>
      <c r="M2966" s="448" t="s">
        <v>3324</v>
      </c>
    </row>
    <row r="2967" spans="1:13" ht="84">
      <c r="A2967" s="448">
        <v>2966</v>
      </c>
      <c r="B2967" s="448" t="s">
        <v>5933</v>
      </c>
      <c r="C2967" s="448" t="s">
        <v>1724</v>
      </c>
      <c r="D2967" s="448" t="s">
        <v>5495</v>
      </c>
      <c r="E2967" s="448">
        <v>1</v>
      </c>
      <c r="F2967" s="448" t="s">
        <v>1728</v>
      </c>
      <c r="G2967" s="448" t="s">
        <v>3578</v>
      </c>
      <c r="H2967" s="449">
        <v>81.41</v>
      </c>
      <c r="I2967" s="448" t="s">
        <v>107</v>
      </c>
      <c r="J2967" s="448" t="s">
        <v>48</v>
      </c>
      <c r="K2967" s="451" t="s">
        <v>5241</v>
      </c>
      <c r="L2967" s="448" t="s">
        <v>143</v>
      </c>
      <c r="M2967" s="448" t="s">
        <v>3324</v>
      </c>
    </row>
    <row r="2968" spans="1:13" ht="84">
      <c r="A2968" s="448">
        <v>2967</v>
      </c>
      <c r="B2968" s="448" t="s">
        <v>5971</v>
      </c>
      <c r="C2968" s="448" t="s">
        <v>1724</v>
      </c>
      <c r="D2968" s="448" t="s">
        <v>5495</v>
      </c>
      <c r="E2968" s="448">
        <v>250</v>
      </c>
      <c r="F2968" s="448" t="s">
        <v>571</v>
      </c>
      <c r="G2968" s="448" t="s">
        <v>3578</v>
      </c>
      <c r="H2968" s="449">
        <v>1427.5</v>
      </c>
      <c r="I2968" s="448" t="s">
        <v>107</v>
      </c>
      <c r="J2968" s="448" t="s">
        <v>48</v>
      </c>
      <c r="K2968" s="451" t="s">
        <v>5241</v>
      </c>
      <c r="L2968" s="448" t="s">
        <v>143</v>
      </c>
      <c r="M2968" s="448" t="s">
        <v>3324</v>
      </c>
    </row>
    <row r="2969" spans="1:13" ht="84">
      <c r="A2969" s="448">
        <v>2968</v>
      </c>
      <c r="B2969" s="448" t="s">
        <v>5934</v>
      </c>
      <c r="C2969" s="448" t="s">
        <v>1724</v>
      </c>
      <c r="D2969" s="448" t="s">
        <v>5495</v>
      </c>
      <c r="E2969" s="448">
        <v>20</v>
      </c>
      <c r="F2969" s="448" t="s">
        <v>5856</v>
      </c>
      <c r="G2969" s="448" t="s">
        <v>3578</v>
      </c>
      <c r="H2969" s="449">
        <v>70.8</v>
      </c>
      <c r="I2969" s="448" t="s">
        <v>107</v>
      </c>
      <c r="J2969" s="448" t="s">
        <v>48</v>
      </c>
      <c r="K2969" s="451" t="s">
        <v>5241</v>
      </c>
      <c r="L2969" s="448" t="s">
        <v>143</v>
      </c>
      <c r="M2969" s="448" t="s">
        <v>3324</v>
      </c>
    </row>
    <row r="2970" spans="1:13" ht="84">
      <c r="A2970" s="448">
        <v>2969</v>
      </c>
      <c r="B2970" s="448" t="s">
        <v>5935</v>
      </c>
      <c r="C2970" s="448" t="s">
        <v>1724</v>
      </c>
      <c r="D2970" s="448" t="s">
        <v>5495</v>
      </c>
      <c r="E2970" s="448">
        <v>25</v>
      </c>
      <c r="F2970" s="448" t="s">
        <v>5856</v>
      </c>
      <c r="G2970" s="448" t="s">
        <v>3578</v>
      </c>
      <c r="H2970" s="449">
        <v>88.5</v>
      </c>
      <c r="I2970" s="448" t="s">
        <v>107</v>
      </c>
      <c r="J2970" s="448" t="s">
        <v>48</v>
      </c>
      <c r="K2970" s="451" t="s">
        <v>5241</v>
      </c>
      <c r="L2970" s="448" t="s">
        <v>143</v>
      </c>
      <c r="M2970" s="448" t="s">
        <v>3324</v>
      </c>
    </row>
    <row r="2971" spans="1:13" ht="84">
      <c r="A2971" s="448">
        <v>2970</v>
      </c>
      <c r="B2971" s="448" t="s">
        <v>5936</v>
      </c>
      <c r="C2971" s="448" t="s">
        <v>1724</v>
      </c>
      <c r="D2971" s="448" t="s">
        <v>5495</v>
      </c>
      <c r="E2971" s="448">
        <v>25</v>
      </c>
      <c r="F2971" s="448" t="s">
        <v>860</v>
      </c>
      <c r="G2971" s="448" t="s">
        <v>3578</v>
      </c>
      <c r="H2971" s="449">
        <v>88.5</v>
      </c>
      <c r="I2971" s="448" t="s">
        <v>107</v>
      </c>
      <c r="J2971" s="448" t="s">
        <v>48</v>
      </c>
      <c r="K2971" s="451" t="s">
        <v>5241</v>
      </c>
      <c r="L2971" s="448" t="s">
        <v>143</v>
      </c>
      <c r="M2971" s="448" t="s">
        <v>3324</v>
      </c>
    </row>
    <row r="2972" spans="1:13" ht="84">
      <c r="A2972" s="448">
        <v>2971</v>
      </c>
      <c r="B2972" s="448" t="s">
        <v>5972</v>
      </c>
      <c r="C2972" s="448" t="s">
        <v>1724</v>
      </c>
      <c r="D2972" s="448" t="s">
        <v>5495</v>
      </c>
      <c r="E2972" s="448">
        <v>1000</v>
      </c>
      <c r="F2972" s="448" t="s">
        <v>3474</v>
      </c>
      <c r="G2972" s="448" t="s">
        <v>3578</v>
      </c>
      <c r="H2972" s="449">
        <v>41900</v>
      </c>
      <c r="I2972" s="448" t="s">
        <v>107</v>
      </c>
      <c r="J2972" s="448" t="s">
        <v>48</v>
      </c>
      <c r="K2972" s="451" t="s">
        <v>5241</v>
      </c>
      <c r="L2972" s="448" t="s">
        <v>143</v>
      </c>
      <c r="M2972" s="448" t="s">
        <v>3324</v>
      </c>
    </row>
    <row r="2973" spans="1:13" ht="84">
      <c r="A2973" s="448">
        <v>2972</v>
      </c>
      <c r="B2973" s="448" t="s">
        <v>5973</v>
      </c>
      <c r="C2973" s="448" t="s">
        <v>1724</v>
      </c>
      <c r="D2973" s="448" t="s">
        <v>5495</v>
      </c>
      <c r="E2973" s="448">
        <v>10</v>
      </c>
      <c r="F2973" s="448" t="s">
        <v>860</v>
      </c>
      <c r="G2973" s="448" t="s">
        <v>3578</v>
      </c>
      <c r="H2973" s="449">
        <v>99.5</v>
      </c>
      <c r="I2973" s="448" t="s">
        <v>107</v>
      </c>
      <c r="J2973" s="448" t="s">
        <v>48</v>
      </c>
      <c r="K2973" s="451" t="s">
        <v>5241</v>
      </c>
      <c r="L2973" s="448" t="s">
        <v>143</v>
      </c>
      <c r="M2973" s="448" t="s">
        <v>3324</v>
      </c>
    </row>
    <row r="2974" spans="1:13" ht="84">
      <c r="A2974" s="448">
        <v>2973</v>
      </c>
      <c r="B2974" s="448" t="s">
        <v>5945</v>
      </c>
      <c r="C2974" s="448" t="s">
        <v>1724</v>
      </c>
      <c r="D2974" s="448" t="s">
        <v>5495</v>
      </c>
      <c r="E2974" s="448">
        <v>225</v>
      </c>
      <c r="F2974" s="448" t="s">
        <v>3676</v>
      </c>
      <c r="G2974" s="448" t="s">
        <v>3578</v>
      </c>
      <c r="H2974" s="449">
        <v>4837.5</v>
      </c>
      <c r="I2974" s="448" t="s">
        <v>107</v>
      </c>
      <c r="J2974" s="448" t="s">
        <v>48</v>
      </c>
      <c r="K2974" s="451" t="s">
        <v>5241</v>
      </c>
      <c r="L2974" s="448" t="s">
        <v>143</v>
      </c>
      <c r="M2974" s="448" t="s">
        <v>3324</v>
      </c>
    </row>
    <row r="2975" spans="1:13" ht="84">
      <c r="A2975" s="448">
        <v>2974</v>
      </c>
      <c r="B2975" s="448" t="s">
        <v>5946</v>
      </c>
      <c r="C2975" s="448" t="s">
        <v>1724</v>
      </c>
      <c r="D2975" s="448" t="s">
        <v>5495</v>
      </c>
      <c r="E2975" s="448">
        <v>2250</v>
      </c>
      <c r="F2975" s="448" t="s">
        <v>4352</v>
      </c>
      <c r="G2975" s="448" t="s">
        <v>3578</v>
      </c>
      <c r="H2975" s="449">
        <v>37350</v>
      </c>
      <c r="I2975" s="448" t="s">
        <v>107</v>
      </c>
      <c r="J2975" s="448" t="s">
        <v>48</v>
      </c>
      <c r="K2975" s="451" t="s">
        <v>5241</v>
      </c>
      <c r="L2975" s="448" t="s">
        <v>143</v>
      </c>
      <c r="M2975" s="448" t="s">
        <v>3324</v>
      </c>
    </row>
    <row r="2976" spans="1:13" ht="84">
      <c r="A2976" s="448">
        <v>2975</v>
      </c>
      <c r="B2976" s="448" t="s">
        <v>5947</v>
      </c>
      <c r="C2976" s="448" t="s">
        <v>1724</v>
      </c>
      <c r="D2976" s="448" t="s">
        <v>5495</v>
      </c>
      <c r="E2976" s="448">
        <v>75</v>
      </c>
      <c r="F2976" s="448" t="s">
        <v>3676</v>
      </c>
      <c r="G2976" s="448" t="s">
        <v>3578</v>
      </c>
      <c r="H2976" s="449">
        <v>12000</v>
      </c>
      <c r="I2976" s="448" t="s">
        <v>107</v>
      </c>
      <c r="J2976" s="448" t="s">
        <v>48</v>
      </c>
      <c r="K2976" s="451" t="s">
        <v>5241</v>
      </c>
      <c r="L2976" s="448" t="s">
        <v>143</v>
      </c>
      <c r="M2976" s="448" t="s">
        <v>3324</v>
      </c>
    </row>
    <row r="2977" spans="1:13" ht="84">
      <c r="A2977" s="448">
        <v>2976</v>
      </c>
      <c r="B2977" s="448" t="s">
        <v>5948</v>
      </c>
      <c r="C2977" s="448" t="s">
        <v>1724</v>
      </c>
      <c r="D2977" s="448" t="s">
        <v>5495</v>
      </c>
      <c r="E2977" s="448">
        <v>23</v>
      </c>
      <c r="F2977" s="448" t="s">
        <v>860</v>
      </c>
      <c r="G2977" s="448" t="s">
        <v>3578</v>
      </c>
      <c r="H2977" s="449">
        <v>144.9</v>
      </c>
      <c r="I2977" s="448" t="s">
        <v>107</v>
      </c>
      <c r="J2977" s="448" t="s">
        <v>48</v>
      </c>
      <c r="K2977" s="451" t="s">
        <v>5241</v>
      </c>
      <c r="L2977" s="448" t="s">
        <v>143</v>
      </c>
      <c r="M2977" s="448" t="s">
        <v>3324</v>
      </c>
    </row>
    <row r="2978" spans="1:13" ht="84">
      <c r="A2978" s="448">
        <v>2977</v>
      </c>
      <c r="B2978" s="448" t="s">
        <v>5949</v>
      </c>
      <c r="C2978" s="448" t="s">
        <v>1724</v>
      </c>
      <c r="D2978" s="448" t="s">
        <v>5495</v>
      </c>
      <c r="E2978" s="448">
        <v>113</v>
      </c>
      <c r="F2978" s="448" t="s">
        <v>1245</v>
      </c>
      <c r="G2978" s="448" t="s">
        <v>3578</v>
      </c>
      <c r="H2978" s="449">
        <v>6667</v>
      </c>
      <c r="I2978" s="448" t="s">
        <v>107</v>
      </c>
      <c r="J2978" s="448" t="s">
        <v>48</v>
      </c>
      <c r="K2978" s="451" t="s">
        <v>5241</v>
      </c>
      <c r="L2978" s="448" t="s">
        <v>143</v>
      </c>
      <c r="M2978" s="448" t="s">
        <v>3324</v>
      </c>
    </row>
    <row r="2979" spans="1:13" ht="84">
      <c r="A2979" s="448">
        <v>2978</v>
      </c>
      <c r="B2979" s="448" t="s">
        <v>5974</v>
      </c>
      <c r="C2979" s="448" t="s">
        <v>1724</v>
      </c>
      <c r="D2979" s="448" t="s">
        <v>5495</v>
      </c>
      <c r="E2979" s="448">
        <v>50</v>
      </c>
      <c r="F2979" s="448" t="s">
        <v>3676</v>
      </c>
      <c r="G2979" s="448" t="s">
        <v>3578</v>
      </c>
      <c r="H2979" s="449">
        <v>245</v>
      </c>
      <c r="I2979" s="448" t="s">
        <v>107</v>
      </c>
      <c r="J2979" s="448" t="s">
        <v>48</v>
      </c>
      <c r="K2979" s="451" t="s">
        <v>5241</v>
      </c>
      <c r="L2979" s="448" t="s">
        <v>143</v>
      </c>
      <c r="M2979" s="448" t="s">
        <v>3324</v>
      </c>
    </row>
    <row r="2980" spans="1:13" ht="84">
      <c r="A2980" s="448">
        <v>2979</v>
      </c>
      <c r="B2980" s="448" t="s">
        <v>5975</v>
      </c>
      <c r="C2980" s="448" t="s">
        <v>1724</v>
      </c>
      <c r="D2980" s="448" t="s">
        <v>5495</v>
      </c>
      <c r="E2980" s="448">
        <v>120</v>
      </c>
      <c r="F2980" s="448" t="s">
        <v>860</v>
      </c>
      <c r="G2980" s="448" t="s">
        <v>3578</v>
      </c>
      <c r="H2980" s="449">
        <v>654</v>
      </c>
      <c r="I2980" s="448" t="s">
        <v>107</v>
      </c>
      <c r="J2980" s="448" t="s">
        <v>48</v>
      </c>
      <c r="K2980" s="451" t="s">
        <v>5241</v>
      </c>
      <c r="L2980" s="448" t="s">
        <v>143</v>
      </c>
      <c r="M2980" s="448" t="s">
        <v>3324</v>
      </c>
    </row>
    <row r="2981" spans="1:13" ht="84">
      <c r="A2981" s="448">
        <v>2980</v>
      </c>
      <c r="B2981" s="448" t="s">
        <v>5971</v>
      </c>
      <c r="C2981" s="448" t="s">
        <v>1724</v>
      </c>
      <c r="D2981" s="448" t="s">
        <v>5495</v>
      </c>
      <c r="E2981" s="448">
        <v>750</v>
      </c>
      <c r="F2981" s="448" t="s">
        <v>571</v>
      </c>
      <c r="G2981" s="448" t="s">
        <v>3578</v>
      </c>
      <c r="H2981" s="449">
        <v>9000</v>
      </c>
      <c r="I2981" s="448" t="s">
        <v>107</v>
      </c>
      <c r="J2981" s="448" t="s">
        <v>48</v>
      </c>
      <c r="K2981" s="451" t="s">
        <v>5241</v>
      </c>
      <c r="L2981" s="448" t="s">
        <v>143</v>
      </c>
      <c r="M2981" s="448" t="s">
        <v>3324</v>
      </c>
    </row>
    <row r="2982" spans="1:13" ht="84">
      <c r="A2982" s="448">
        <v>2981</v>
      </c>
      <c r="B2982" s="448" t="s">
        <v>5976</v>
      </c>
      <c r="C2982" s="448" t="s">
        <v>5977</v>
      </c>
      <c r="D2982" s="448" t="s">
        <v>5978</v>
      </c>
      <c r="E2982" s="448">
        <v>7</v>
      </c>
      <c r="F2982" s="448" t="s">
        <v>860</v>
      </c>
      <c r="G2982" s="448" t="s">
        <v>3578</v>
      </c>
      <c r="H2982" s="449">
        <v>13804</v>
      </c>
      <c r="I2982" s="448" t="s">
        <v>107</v>
      </c>
      <c r="J2982" s="448" t="s">
        <v>48</v>
      </c>
      <c r="K2982" s="451" t="s">
        <v>5241</v>
      </c>
      <c r="L2982" s="448" t="s">
        <v>143</v>
      </c>
      <c r="M2982" s="448" t="s">
        <v>3324</v>
      </c>
    </row>
    <row r="2983" spans="1:13" ht="84">
      <c r="A2983" s="448">
        <v>2982</v>
      </c>
      <c r="B2983" s="448" t="s">
        <v>5979</v>
      </c>
      <c r="C2983" s="448" t="s">
        <v>5977</v>
      </c>
      <c r="D2983" s="448" t="s">
        <v>5978</v>
      </c>
      <c r="E2983" s="448">
        <v>7</v>
      </c>
      <c r="F2983" s="448" t="s">
        <v>860</v>
      </c>
      <c r="G2983" s="448" t="s">
        <v>3578</v>
      </c>
      <c r="H2983" s="449">
        <v>8820</v>
      </c>
      <c r="I2983" s="448" t="s">
        <v>107</v>
      </c>
      <c r="J2983" s="448" t="s">
        <v>48</v>
      </c>
      <c r="K2983" s="451" t="s">
        <v>5241</v>
      </c>
      <c r="L2983" s="448" t="s">
        <v>143</v>
      </c>
      <c r="M2983" s="448" t="s">
        <v>3324</v>
      </c>
    </row>
    <row r="2984" spans="1:13" ht="84">
      <c r="A2984" s="448">
        <v>2983</v>
      </c>
      <c r="B2984" s="448" t="s">
        <v>5980</v>
      </c>
      <c r="C2984" s="448" t="s">
        <v>5977</v>
      </c>
      <c r="D2984" s="448" t="s">
        <v>5978</v>
      </c>
      <c r="E2984" s="448">
        <v>5</v>
      </c>
      <c r="F2984" s="448" t="s">
        <v>860</v>
      </c>
      <c r="G2984" s="448" t="s">
        <v>3578</v>
      </c>
      <c r="H2984" s="449">
        <v>10630</v>
      </c>
      <c r="I2984" s="448" t="s">
        <v>107</v>
      </c>
      <c r="J2984" s="448" t="s">
        <v>48</v>
      </c>
      <c r="K2984" s="451" t="s">
        <v>5241</v>
      </c>
      <c r="L2984" s="448" t="s">
        <v>143</v>
      </c>
      <c r="M2984" s="448" t="s">
        <v>3324</v>
      </c>
    </row>
    <row r="2985" spans="1:13" ht="84">
      <c r="A2985" s="448">
        <v>2984</v>
      </c>
      <c r="B2985" s="448" t="s">
        <v>5981</v>
      </c>
      <c r="C2985" s="448" t="s">
        <v>5977</v>
      </c>
      <c r="D2985" s="448" t="s">
        <v>5978</v>
      </c>
      <c r="E2985" s="448">
        <v>10</v>
      </c>
      <c r="F2985" s="448" t="s">
        <v>860</v>
      </c>
      <c r="G2985" s="448" t="s">
        <v>3578</v>
      </c>
      <c r="H2985" s="449">
        <v>26020</v>
      </c>
      <c r="I2985" s="448" t="s">
        <v>107</v>
      </c>
      <c r="J2985" s="448" t="s">
        <v>48</v>
      </c>
      <c r="K2985" s="451" t="s">
        <v>5241</v>
      </c>
      <c r="L2985" s="448" t="s">
        <v>143</v>
      </c>
      <c r="M2985" s="448" t="s">
        <v>3324</v>
      </c>
    </row>
    <row r="2986" spans="1:13" ht="84">
      <c r="A2986" s="448">
        <v>2985</v>
      </c>
      <c r="B2986" s="448" t="s">
        <v>5982</v>
      </c>
      <c r="C2986" s="448" t="s">
        <v>5977</v>
      </c>
      <c r="D2986" s="448" t="s">
        <v>5978</v>
      </c>
      <c r="E2986" s="448">
        <v>1</v>
      </c>
      <c r="F2986" s="448" t="s">
        <v>860</v>
      </c>
      <c r="G2986" s="448" t="s">
        <v>3578</v>
      </c>
      <c r="H2986" s="449">
        <v>38100</v>
      </c>
      <c r="I2986" s="448" t="s">
        <v>107</v>
      </c>
      <c r="J2986" s="448" t="s">
        <v>48</v>
      </c>
      <c r="K2986" s="451" t="s">
        <v>5241</v>
      </c>
      <c r="L2986" s="448" t="s">
        <v>143</v>
      </c>
      <c r="M2986" s="448" t="s">
        <v>3324</v>
      </c>
    </row>
    <row r="2987" spans="1:13" ht="84">
      <c r="A2987" s="448">
        <v>2986</v>
      </c>
      <c r="B2987" s="448" t="s">
        <v>5983</v>
      </c>
      <c r="C2987" s="448" t="s">
        <v>5977</v>
      </c>
      <c r="D2987" s="448" t="s">
        <v>5978</v>
      </c>
      <c r="E2987" s="448">
        <v>1</v>
      </c>
      <c r="F2987" s="448" t="s">
        <v>860</v>
      </c>
      <c r="G2987" s="448" t="s">
        <v>3578</v>
      </c>
      <c r="H2987" s="449">
        <v>1513</v>
      </c>
      <c r="I2987" s="448" t="s">
        <v>107</v>
      </c>
      <c r="J2987" s="448" t="s">
        <v>48</v>
      </c>
      <c r="K2987" s="451" t="s">
        <v>5241</v>
      </c>
      <c r="L2987" s="448" t="s">
        <v>143</v>
      </c>
      <c r="M2987" s="448" t="s">
        <v>3324</v>
      </c>
    </row>
    <row r="2988" spans="1:13" ht="84">
      <c r="A2988" s="448">
        <v>2987</v>
      </c>
      <c r="B2988" s="448" t="s">
        <v>5984</v>
      </c>
      <c r="C2988" s="448" t="s">
        <v>5977</v>
      </c>
      <c r="D2988" s="448" t="s">
        <v>5978</v>
      </c>
      <c r="E2988" s="448">
        <v>1</v>
      </c>
      <c r="F2988" s="448" t="s">
        <v>860</v>
      </c>
      <c r="G2988" s="448" t="s">
        <v>3578</v>
      </c>
      <c r="H2988" s="449">
        <v>705</v>
      </c>
      <c r="I2988" s="448" t="s">
        <v>107</v>
      </c>
      <c r="J2988" s="448" t="s">
        <v>48</v>
      </c>
      <c r="K2988" s="451" t="s">
        <v>5241</v>
      </c>
      <c r="L2988" s="448" t="s">
        <v>143</v>
      </c>
      <c r="M2988" s="448" t="s">
        <v>3324</v>
      </c>
    </row>
    <row r="2989" spans="1:13" ht="84">
      <c r="A2989" s="448">
        <v>2988</v>
      </c>
      <c r="B2989" s="448" t="s">
        <v>5985</v>
      </c>
      <c r="C2989" s="448" t="s">
        <v>5977</v>
      </c>
      <c r="D2989" s="448" t="s">
        <v>5978</v>
      </c>
      <c r="E2989" s="448">
        <v>1</v>
      </c>
      <c r="F2989" s="448" t="s">
        <v>860</v>
      </c>
      <c r="G2989" s="448" t="s">
        <v>3578</v>
      </c>
      <c r="H2989" s="449">
        <v>1002</v>
      </c>
      <c r="I2989" s="448" t="s">
        <v>107</v>
      </c>
      <c r="J2989" s="448" t="s">
        <v>48</v>
      </c>
      <c r="K2989" s="451" t="s">
        <v>5241</v>
      </c>
      <c r="L2989" s="448" t="s">
        <v>143</v>
      </c>
      <c r="M2989" s="448" t="s">
        <v>3324</v>
      </c>
    </row>
    <row r="2990" spans="1:13" ht="84">
      <c r="A2990" s="448">
        <v>2989</v>
      </c>
      <c r="B2990" s="448" t="s">
        <v>5986</v>
      </c>
      <c r="C2990" s="448" t="s">
        <v>5977</v>
      </c>
      <c r="D2990" s="448" t="s">
        <v>5978</v>
      </c>
      <c r="E2990" s="448">
        <v>1</v>
      </c>
      <c r="F2990" s="448" t="s">
        <v>860</v>
      </c>
      <c r="G2990" s="448" t="s">
        <v>3578</v>
      </c>
      <c r="H2990" s="449">
        <v>6561</v>
      </c>
      <c r="I2990" s="448" t="s">
        <v>107</v>
      </c>
      <c r="J2990" s="448" t="s">
        <v>48</v>
      </c>
      <c r="K2990" s="451" t="s">
        <v>5241</v>
      </c>
      <c r="L2990" s="448" t="s">
        <v>143</v>
      </c>
      <c r="M2990" s="448" t="s">
        <v>3324</v>
      </c>
    </row>
    <row r="2991" spans="1:13" ht="84">
      <c r="A2991" s="448">
        <v>2990</v>
      </c>
      <c r="B2991" s="448" t="s">
        <v>5987</v>
      </c>
      <c r="C2991" s="448" t="s">
        <v>5977</v>
      </c>
      <c r="D2991" s="448" t="s">
        <v>5978</v>
      </c>
      <c r="E2991" s="448">
        <v>15</v>
      </c>
      <c r="F2991" s="448" t="s">
        <v>860</v>
      </c>
      <c r="G2991" s="448" t="s">
        <v>3578</v>
      </c>
      <c r="H2991" s="449">
        <v>4680</v>
      </c>
      <c r="I2991" s="448" t="s">
        <v>107</v>
      </c>
      <c r="J2991" s="448" t="s">
        <v>48</v>
      </c>
      <c r="K2991" s="451" t="s">
        <v>5241</v>
      </c>
      <c r="L2991" s="448" t="s">
        <v>143</v>
      </c>
      <c r="M2991" s="448" t="s">
        <v>3324</v>
      </c>
    </row>
    <row r="2992" spans="1:13" ht="84">
      <c r="A2992" s="448">
        <v>2991</v>
      </c>
      <c r="B2992" s="448" t="s">
        <v>5988</v>
      </c>
      <c r="C2992" s="448" t="s">
        <v>5977</v>
      </c>
      <c r="D2992" s="448" t="s">
        <v>5978</v>
      </c>
      <c r="E2992" s="448">
        <v>4</v>
      </c>
      <c r="F2992" s="448" t="s">
        <v>860</v>
      </c>
      <c r="G2992" s="448" t="s">
        <v>3578</v>
      </c>
      <c r="H2992" s="449">
        <v>10096</v>
      </c>
      <c r="I2992" s="448" t="s">
        <v>107</v>
      </c>
      <c r="J2992" s="448" t="s">
        <v>48</v>
      </c>
      <c r="K2992" s="451" t="s">
        <v>5241</v>
      </c>
      <c r="L2992" s="448" t="s">
        <v>143</v>
      </c>
      <c r="M2992" s="448" t="s">
        <v>3324</v>
      </c>
    </row>
    <row r="2993" spans="1:13" ht="84">
      <c r="A2993" s="448">
        <v>2992</v>
      </c>
      <c r="B2993" s="448" t="s">
        <v>5989</v>
      </c>
      <c r="C2993" s="448" t="s">
        <v>5977</v>
      </c>
      <c r="D2993" s="448" t="s">
        <v>5978</v>
      </c>
      <c r="E2993" s="448">
        <v>4</v>
      </c>
      <c r="F2993" s="448" t="s">
        <v>860</v>
      </c>
      <c r="G2993" s="448" t="s">
        <v>3578</v>
      </c>
      <c r="H2993" s="449">
        <v>5488</v>
      </c>
      <c r="I2993" s="448" t="s">
        <v>107</v>
      </c>
      <c r="J2993" s="448" t="s">
        <v>48</v>
      </c>
      <c r="K2993" s="451" t="s">
        <v>5241</v>
      </c>
      <c r="L2993" s="448" t="s">
        <v>143</v>
      </c>
      <c r="M2993" s="448" t="s">
        <v>3324</v>
      </c>
    </row>
    <row r="2994" spans="1:13" ht="84">
      <c r="A2994" s="448">
        <v>2993</v>
      </c>
      <c r="B2994" s="448" t="s">
        <v>5990</v>
      </c>
      <c r="C2994" s="448" t="s">
        <v>5977</v>
      </c>
      <c r="D2994" s="448" t="s">
        <v>5978</v>
      </c>
      <c r="E2994" s="448">
        <v>1</v>
      </c>
      <c r="F2994" s="448" t="s">
        <v>860</v>
      </c>
      <c r="G2994" s="448" t="s">
        <v>3578</v>
      </c>
      <c r="H2994" s="449">
        <v>17222</v>
      </c>
      <c r="I2994" s="448" t="s">
        <v>107</v>
      </c>
      <c r="J2994" s="448" t="s">
        <v>48</v>
      </c>
      <c r="K2994" s="451" t="s">
        <v>5241</v>
      </c>
      <c r="L2994" s="448" t="s">
        <v>143</v>
      </c>
      <c r="M2994" s="448" t="s">
        <v>3324</v>
      </c>
    </row>
    <row r="2995" spans="1:13" ht="84">
      <c r="A2995" s="448">
        <v>2994</v>
      </c>
      <c r="B2995" s="448" t="s">
        <v>5991</v>
      </c>
      <c r="C2995" s="448" t="s">
        <v>5977</v>
      </c>
      <c r="D2995" s="448" t="s">
        <v>5978</v>
      </c>
      <c r="E2995" s="448">
        <v>1</v>
      </c>
      <c r="F2995" s="448" t="s">
        <v>860</v>
      </c>
      <c r="G2995" s="448" t="s">
        <v>3578</v>
      </c>
      <c r="H2995" s="449">
        <v>13945</v>
      </c>
      <c r="I2995" s="448" t="s">
        <v>107</v>
      </c>
      <c r="J2995" s="448" t="s">
        <v>48</v>
      </c>
      <c r="K2995" s="451" t="s">
        <v>5241</v>
      </c>
      <c r="L2995" s="448" t="s">
        <v>143</v>
      </c>
      <c r="M2995" s="448" t="s">
        <v>3324</v>
      </c>
    </row>
    <row r="2996" spans="1:13" ht="84">
      <c r="A2996" s="448">
        <v>2995</v>
      </c>
      <c r="B2996" s="448" t="s">
        <v>5992</v>
      </c>
      <c r="C2996" s="448" t="s">
        <v>5977</v>
      </c>
      <c r="D2996" s="448" t="s">
        <v>5978</v>
      </c>
      <c r="E2996" s="448">
        <v>1</v>
      </c>
      <c r="F2996" s="448" t="s">
        <v>860</v>
      </c>
      <c r="G2996" s="448" t="s">
        <v>3578</v>
      </c>
      <c r="H2996" s="449">
        <v>10947</v>
      </c>
      <c r="I2996" s="448" t="s">
        <v>107</v>
      </c>
      <c r="J2996" s="448" t="s">
        <v>48</v>
      </c>
      <c r="K2996" s="451" t="s">
        <v>5241</v>
      </c>
      <c r="L2996" s="448" t="s">
        <v>143</v>
      </c>
      <c r="M2996" s="448" t="s">
        <v>3324</v>
      </c>
    </row>
    <row r="2997" spans="1:13" ht="84">
      <c r="A2997" s="448">
        <v>2996</v>
      </c>
      <c r="B2997" s="448" t="s">
        <v>5993</v>
      </c>
      <c r="C2997" s="448" t="s">
        <v>5977</v>
      </c>
      <c r="D2997" s="448" t="s">
        <v>5978</v>
      </c>
      <c r="E2997" s="448">
        <v>8</v>
      </c>
      <c r="F2997" s="448" t="s">
        <v>860</v>
      </c>
      <c r="G2997" s="448" t="s">
        <v>3578</v>
      </c>
      <c r="H2997" s="449">
        <v>30168</v>
      </c>
      <c r="I2997" s="448" t="s">
        <v>107</v>
      </c>
      <c r="J2997" s="448" t="s">
        <v>48</v>
      </c>
      <c r="K2997" s="451" t="s">
        <v>5241</v>
      </c>
      <c r="L2997" s="448" t="s">
        <v>143</v>
      </c>
      <c r="M2997" s="448" t="s">
        <v>3324</v>
      </c>
    </row>
    <row r="2998" spans="1:13" ht="84">
      <c r="A2998" s="448">
        <v>2997</v>
      </c>
      <c r="B2998" s="448" t="s">
        <v>5994</v>
      </c>
      <c r="C2998" s="448" t="s">
        <v>5977</v>
      </c>
      <c r="D2998" s="448" t="s">
        <v>5978</v>
      </c>
      <c r="E2998" s="448">
        <v>1</v>
      </c>
      <c r="F2998" s="448" t="s">
        <v>860</v>
      </c>
      <c r="G2998" s="448" t="s">
        <v>3578</v>
      </c>
      <c r="H2998" s="449">
        <v>2259</v>
      </c>
      <c r="I2998" s="448" t="s">
        <v>107</v>
      </c>
      <c r="J2998" s="448" t="s">
        <v>48</v>
      </c>
      <c r="K2998" s="451" t="s">
        <v>5241</v>
      </c>
      <c r="L2998" s="448" t="s">
        <v>143</v>
      </c>
      <c r="M2998" s="448" t="s">
        <v>3324</v>
      </c>
    </row>
    <row r="2999" spans="1:13" ht="84">
      <c r="A2999" s="448">
        <v>2998</v>
      </c>
      <c r="B2999" s="448" t="s">
        <v>5995</v>
      </c>
      <c r="C2999" s="448" t="s">
        <v>5977</v>
      </c>
      <c r="D2999" s="448" t="s">
        <v>5978</v>
      </c>
      <c r="E2999" s="448">
        <v>3</v>
      </c>
      <c r="F2999" s="448" t="s">
        <v>860</v>
      </c>
      <c r="G2999" s="448" t="s">
        <v>3578</v>
      </c>
      <c r="H2999" s="449">
        <v>1092</v>
      </c>
      <c r="I2999" s="448" t="s">
        <v>107</v>
      </c>
      <c r="J2999" s="448" t="s">
        <v>48</v>
      </c>
      <c r="K2999" s="451" t="s">
        <v>5241</v>
      </c>
      <c r="L2999" s="448" t="s">
        <v>143</v>
      </c>
      <c r="M2999" s="448" t="s">
        <v>3324</v>
      </c>
    </row>
    <row r="3000" spans="1:13" ht="84">
      <c r="A3000" s="448">
        <v>2999</v>
      </c>
      <c r="B3000" s="448" t="s">
        <v>5996</v>
      </c>
      <c r="C3000" s="448" t="s">
        <v>5977</v>
      </c>
      <c r="D3000" s="448" t="s">
        <v>5978</v>
      </c>
      <c r="E3000" s="448">
        <v>2</v>
      </c>
      <c r="F3000" s="448" t="s">
        <v>860</v>
      </c>
      <c r="G3000" s="448" t="s">
        <v>3578</v>
      </c>
      <c r="H3000" s="449">
        <v>1522</v>
      </c>
      <c r="I3000" s="448" t="s">
        <v>107</v>
      </c>
      <c r="J3000" s="448" t="s">
        <v>48</v>
      </c>
      <c r="K3000" s="451" t="s">
        <v>5241</v>
      </c>
      <c r="L3000" s="448" t="s">
        <v>143</v>
      </c>
      <c r="M3000" s="448" t="s">
        <v>3324</v>
      </c>
    </row>
    <row r="3001" spans="1:13" ht="84">
      <c r="A3001" s="448">
        <v>3000</v>
      </c>
      <c r="B3001" s="448" t="s">
        <v>5997</v>
      </c>
      <c r="C3001" s="448" t="s">
        <v>5977</v>
      </c>
      <c r="D3001" s="448" t="s">
        <v>5978</v>
      </c>
      <c r="E3001" s="448">
        <v>10</v>
      </c>
      <c r="F3001" s="448" t="s">
        <v>860</v>
      </c>
      <c r="G3001" s="448" t="s">
        <v>3578</v>
      </c>
      <c r="H3001" s="449">
        <v>1270</v>
      </c>
      <c r="I3001" s="448" t="s">
        <v>107</v>
      </c>
      <c r="J3001" s="448" t="s">
        <v>48</v>
      </c>
      <c r="K3001" s="451" t="s">
        <v>5241</v>
      </c>
      <c r="L3001" s="448" t="s">
        <v>143</v>
      </c>
      <c r="M3001" s="448" t="s">
        <v>3324</v>
      </c>
    </row>
    <row r="3002" spans="1:13" ht="84">
      <c r="A3002" s="448">
        <v>3001</v>
      </c>
      <c r="B3002" s="448" t="s">
        <v>5998</v>
      </c>
      <c r="C3002" s="448" t="s">
        <v>5977</v>
      </c>
      <c r="D3002" s="448" t="s">
        <v>5978</v>
      </c>
      <c r="E3002" s="448">
        <v>6</v>
      </c>
      <c r="F3002" s="448" t="s">
        <v>860</v>
      </c>
      <c r="G3002" s="448" t="s">
        <v>3578</v>
      </c>
      <c r="H3002" s="449">
        <v>18246</v>
      </c>
      <c r="I3002" s="448" t="s">
        <v>107</v>
      </c>
      <c r="J3002" s="448" t="s">
        <v>48</v>
      </c>
      <c r="K3002" s="451" t="s">
        <v>5241</v>
      </c>
      <c r="L3002" s="448" t="s">
        <v>143</v>
      </c>
      <c r="M3002" s="448" t="s">
        <v>3324</v>
      </c>
    </row>
    <row r="3003" spans="1:13" ht="84">
      <c r="A3003" s="448">
        <v>3002</v>
      </c>
      <c r="B3003" s="448" t="s">
        <v>5999</v>
      </c>
      <c r="C3003" s="448" t="s">
        <v>5977</v>
      </c>
      <c r="D3003" s="448" t="s">
        <v>5978</v>
      </c>
      <c r="E3003" s="448">
        <v>1</v>
      </c>
      <c r="F3003" s="448" t="s">
        <v>860</v>
      </c>
      <c r="G3003" s="448" t="s">
        <v>3578</v>
      </c>
      <c r="H3003" s="449">
        <v>34351</v>
      </c>
      <c r="I3003" s="448" t="s">
        <v>107</v>
      </c>
      <c r="J3003" s="448" t="s">
        <v>48</v>
      </c>
      <c r="K3003" s="451" t="s">
        <v>5241</v>
      </c>
      <c r="L3003" s="448" t="s">
        <v>143</v>
      </c>
      <c r="M3003" s="448" t="s">
        <v>3324</v>
      </c>
    </row>
    <row r="3004" spans="1:13" ht="84">
      <c r="A3004" s="448">
        <v>3003</v>
      </c>
      <c r="B3004" s="448" t="s">
        <v>6000</v>
      </c>
      <c r="C3004" s="448" t="s">
        <v>5977</v>
      </c>
      <c r="D3004" s="448" t="s">
        <v>5978</v>
      </c>
      <c r="E3004" s="448">
        <v>2</v>
      </c>
      <c r="F3004" s="448" t="s">
        <v>860</v>
      </c>
      <c r="G3004" s="448" t="s">
        <v>3578</v>
      </c>
      <c r="H3004" s="449">
        <v>108</v>
      </c>
      <c r="I3004" s="448" t="s">
        <v>107</v>
      </c>
      <c r="J3004" s="448" t="s">
        <v>48</v>
      </c>
      <c r="K3004" s="451" t="s">
        <v>5241</v>
      </c>
      <c r="L3004" s="448" t="s">
        <v>143</v>
      </c>
      <c r="M3004" s="448" t="s">
        <v>3324</v>
      </c>
    </row>
    <row r="3005" spans="1:13" ht="84">
      <c r="A3005" s="448">
        <v>3004</v>
      </c>
      <c r="B3005" s="448" t="s">
        <v>6001</v>
      </c>
      <c r="C3005" s="448" t="s">
        <v>5977</v>
      </c>
      <c r="D3005" s="448" t="s">
        <v>5978</v>
      </c>
      <c r="E3005" s="448">
        <v>1</v>
      </c>
      <c r="F3005" s="448" t="s">
        <v>860</v>
      </c>
      <c r="G3005" s="448" t="s">
        <v>3578</v>
      </c>
      <c r="H3005" s="449">
        <v>12090</v>
      </c>
      <c r="I3005" s="448" t="s">
        <v>107</v>
      </c>
      <c r="J3005" s="448" t="s">
        <v>48</v>
      </c>
      <c r="K3005" s="451" t="s">
        <v>5241</v>
      </c>
      <c r="L3005" s="448" t="s">
        <v>143</v>
      </c>
      <c r="M3005" s="448" t="s">
        <v>3324</v>
      </c>
    </row>
    <row r="3006" spans="1:13" ht="84">
      <c r="A3006" s="448">
        <v>3005</v>
      </c>
      <c r="B3006" s="448" t="s">
        <v>6002</v>
      </c>
      <c r="C3006" s="448" t="s">
        <v>5977</v>
      </c>
      <c r="D3006" s="448" t="s">
        <v>5978</v>
      </c>
      <c r="E3006" s="448">
        <v>1</v>
      </c>
      <c r="F3006" s="448" t="s">
        <v>860</v>
      </c>
      <c r="G3006" s="448" t="s">
        <v>3578</v>
      </c>
      <c r="H3006" s="449">
        <v>817</v>
      </c>
      <c r="I3006" s="448" t="s">
        <v>107</v>
      </c>
      <c r="J3006" s="448" t="s">
        <v>48</v>
      </c>
      <c r="K3006" s="451" t="s">
        <v>5241</v>
      </c>
      <c r="L3006" s="448" t="s">
        <v>143</v>
      </c>
      <c r="M3006" s="448" t="s">
        <v>3324</v>
      </c>
    </row>
    <row r="3007" spans="1:13" ht="84">
      <c r="A3007" s="448">
        <v>3006</v>
      </c>
      <c r="B3007" s="448" t="s">
        <v>6003</v>
      </c>
      <c r="C3007" s="448" t="s">
        <v>5977</v>
      </c>
      <c r="D3007" s="448" t="s">
        <v>5978</v>
      </c>
      <c r="E3007" s="448">
        <v>1</v>
      </c>
      <c r="F3007" s="448" t="s">
        <v>860</v>
      </c>
      <c r="G3007" s="448" t="s">
        <v>3578</v>
      </c>
      <c r="H3007" s="449">
        <v>737</v>
      </c>
      <c r="I3007" s="448" t="s">
        <v>107</v>
      </c>
      <c r="J3007" s="448" t="s">
        <v>48</v>
      </c>
      <c r="K3007" s="451" t="s">
        <v>5241</v>
      </c>
      <c r="L3007" s="448" t="s">
        <v>143</v>
      </c>
      <c r="M3007" s="448" t="s">
        <v>3324</v>
      </c>
    </row>
    <row r="3008" spans="1:13" ht="84">
      <c r="A3008" s="448">
        <v>3007</v>
      </c>
      <c r="B3008" s="448" t="s">
        <v>6004</v>
      </c>
      <c r="C3008" s="448" t="s">
        <v>5977</v>
      </c>
      <c r="D3008" s="448" t="s">
        <v>5978</v>
      </c>
      <c r="E3008" s="448">
        <v>4</v>
      </c>
      <c r="F3008" s="448" t="s">
        <v>860</v>
      </c>
      <c r="G3008" s="448" t="s">
        <v>3578</v>
      </c>
      <c r="H3008" s="449">
        <v>13860</v>
      </c>
      <c r="I3008" s="448" t="s">
        <v>107</v>
      </c>
      <c r="J3008" s="448" t="s">
        <v>48</v>
      </c>
      <c r="K3008" s="451" t="s">
        <v>5241</v>
      </c>
      <c r="L3008" s="448" t="s">
        <v>143</v>
      </c>
      <c r="M3008" s="448" t="s">
        <v>3324</v>
      </c>
    </row>
    <row r="3009" spans="1:13" ht="84">
      <c r="A3009" s="448">
        <v>3008</v>
      </c>
      <c r="B3009" s="448" t="s">
        <v>6005</v>
      </c>
      <c r="C3009" s="448" t="s">
        <v>5977</v>
      </c>
      <c r="D3009" s="448" t="s">
        <v>5978</v>
      </c>
      <c r="E3009" s="448">
        <v>5</v>
      </c>
      <c r="F3009" s="448" t="s">
        <v>860</v>
      </c>
      <c r="G3009" s="448" t="s">
        <v>3578</v>
      </c>
      <c r="H3009" s="449">
        <v>1565</v>
      </c>
      <c r="I3009" s="448" t="s">
        <v>107</v>
      </c>
      <c r="J3009" s="448" t="s">
        <v>48</v>
      </c>
      <c r="K3009" s="451" t="s">
        <v>5241</v>
      </c>
      <c r="L3009" s="448" t="s">
        <v>143</v>
      </c>
      <c r="M3009" s="448" t="s">
        <v>3324</v>
      </c>
    </row>
    <row r="3010" spans="1:13" ht="84">
      <c r="A3010" s="448">
        <v>3009</v>
      </c>
      <c r="B3010" s="448" t="s">
        <v>6006</v>
      </c>
      <c r="C3010" s="448" t="s">
        <v>5977</v>
      </c>
      <c r="D3010" s="448" t="s">
        <v>5978</v>
      </c>
      <c r="E3010" s="448">
        <v>5</v>
      </c>
      <c r="F3010" s="448" t="s">
        <v>860</v>
      </c>
      <c r="G3010" s="448" t="s">
        <v>3578</v>
      </c>
      <c r="H3010" s="449">
        <v>960</v>
      </c>
      <c r="I3010" s="448" t="s">
        <v>107</v>
      </c>
      <c r="J3010" s="448" t="s">
        <v>48</v>
      </c>
      <c r="K3010" s="451" t="s">
        <v>5241</v>
      </c>
      <c r="L3010" s="448" t="s">
        <v>143</v>
      </c>
      <c r="M3010" s="448" t="s">
        <v>3324</v>
      </c>
    </row>
    <row r="3011" spans="1:13" ht="84">
      <c r="A3011" s="448">
        <v>3010</v>
      </c>
      <c r="B3011" s="448" t="s">
        <v>6007</v>
      </c>
      <c r="C3011" s="448" t="s">
        <v>5977</v>
      </c>
      <c r="D3011" s="448" t="s">
        <v>5978</v>
      </c>
      <c r="E3011" s="448">
        <v>1</v>
      </c>
      <c r="F3011" s="448" t="s">
        <v>860</v>
      </c>
      <c r="G3011" s="448" t="s">
        <v>3578</v>
      </c>
      <c r="H3011" s="449">
        <v>2023</v>
      </c>
      <c r="I3011" s="448" t="s">
        <v>107</v>
      </c>
      <c r="J3011" s="448" t="s">
        <v>48</v>
      </c>
      <c r="K3011" s="451" t="s">
        <v>5241</v>
      </c>
      <c r="L3011" s="448" t="s">
        <v>143</v>
      </c>
      <c r="M3011" s="448" t="s">
        <v>3324</v>
      </c>
    </row>
    <row r="3012" spans="1:13" ht="84">
      <c r="A3012" s="448">
        <v>3011</v>
      </c>
      <c r="B3012" s="448" t="s">
        <v>6008</v>
      </c>
      <c r="C3012" s="448" t="s">
        <v>5977</v>
      </c>
      <c r="D3012" s="448" t="s">
        <v>5978</v>
      </c>
      <c r="E3012" s="448">
        <v>1</v>
      </c>
      <c r="F3012" s="448" t="s">
        <v>860</v>
      </c>
      <c r="G3012" s="448" t="s">
        <v>3578</v>
      </c>
      <c r="H3012" s="449">
        <v>19645</v>
      </c>
      <c r="I3012" s="448" t="s">
        <v>107</v>
      </c>
      <c r="J3012" s="448" t="s">
        <v>48</v>
      </c>
      <c r="K3012" s="451" t="s">
        <v>5241</v>
      </c>
      <c r="L3012" s="448" t="s">
        <v>143</v>
      </c>
      <c r="M3012" s="448" t="s">
        <v>3324</v>
      </c>
    </row>
    <row r="3013" spans="1:13" ht="84">
      <c r="A3013" s="448">
        <v>3012</v>
      </c>
      <c r="B3013" s="448" t="s">
        <v>6009</v>
      </c>
      <c r="C3013" s="448" t="s">
        <v>5977</v>
      </c>
      <c r="D3013" s="448" t="s">
        <v>5978</v>
      </c>
      <c r="E3013" s="448">
        <v>1</v>
      </c>
      <c r="F3013" s="448" t="s">
        <v>860</v>
      </c>
      <c r="G3013" s="448" t="s">
        <v>3578</v>
      </c>
      <c r="H3013" s="449">
        <v>1205</v>
      </c>
      <c r="I3013" s="448" t="s">
        <v>107</v>
      </c>
      <c r="J3013" s="448" t="s">
        <v>48</v>
      </c>
      <c r="K3013" s="451" t="s">
        <v>5241</v>
      </c>
      <c r="L3013" s="448" t="s">
        <v>143</v>
      </c>
      <c r="M3013" s="448" t="s">
        <v>3324</v>
      </c>
    </row>
    <row r="3014" spans="1:13" ht="84">
      <c r="A3014" s="448">
        <v>3013</v>
      </c>
      <c r="B3014" s="448" t="s">
        <v>6010</v>
      </c>
      <c r="C3014" s="448" t="s">
        <v>5977</v>
      </c>
      <c r="D3014" s="448" t="s">
        <v>5978</v>
      </c>
      <c r="E3014" s="448">
        <v>2</v>
      </c>
      <c r="F3014" s="448" t="s">
        <v>860</v>
      </c>
      <c r="G3014" s="448" t="s">
        <v>3578</v>
      </c>
      <c r="H3014" s="449">
        <v>9826</v>
      </c>
      <c r="I3014" s="448" t="s">
        <v>107</v>
      </c>
      <c r="J3014" s="448" t="s">
        <v>48</v>
      </c>
      <c r="K3014" s="451" t="s">
        <v>5241</v>
      </c>
      <c r="L3014" s="448" t="s">
        <v>143</v>
      </c>
      <c r="M3014" s="448" t="s">
        <v>3324</v>
      </c>
    </row>
    <row r="3015" spans="1:13" ht="84">
      <c r="A3015" s="448">
        <v>3014</v>
      </c>
      <c r="B3015" s="448" t="s">
        <v>6011</v>
      </c>
      <c r="C3015" s="448" t="s">
        <v>5977</v>
      </c>
      <c r="D3015" s="448" t="s">
        <v>5978</v>
      </c>
      <c r="E3015" s="448">
        <v>7</v>
      </c>
      <c r="F3015" s="448" t="s">
        <v>860</v>
      </c>
      <c r="G3015" s="448" t="s">
        <v>3578</v>
      </c>
      <c r="H3015" s="449">
        <v>11291</v>
      </c>
      <c r="I3015" s="448" t="s">
        <v>107</v>
      </c>
      <c r="J3015" s="448" t="s">
        <v>48</v>
      </c>
      <c r="K3015" s="451" t="s">
        <v>5241</v>
      </c>
      <c r="L3015" s="448" t="s">
        <v>143</v>
      </c>
      <c r="M3015" s="448" t="s">
        <v>3324</v>
      </c>
    </row>
    <row r="3016" spans="1:13" ht="84">
      <c r="A3016" s="448">
        <v>3015</v>
      </c>
      <c r="B3016" s="448" t="s">
        <v>6012</v>
      </c>
      <c r="C3016" s="448" t="s">
        <v>5977</v>
      </c>
      <c r="D3016" s="448" t="s">
        <v>5978</v>
      </c>
      <c r="E3016" s="448">
        <v>1</v>
      </c>
      <c r="F3016" s="448" t="s">
        <v>860</v>
      </c>
      <c r="G3016" s="448" t="s">
        <v>3578</v>
      </c>
      <c r="H3016" s="449">
        <v>18574</v>
      </c>
      <c r="I3016" s="448" t="s">
        <v>107</v>
      </c>
      <c r="J3016" s="448" t="s">
        <v>48</v>
      </c>
      <c r="K3016" s="451" t="s">
        <v>5241</v>
      </c>
      <c r="L3016" s="448" t="s">
        <v>143</v>
      </c>
      <c r="M3016" s="448" t="s">
        <v>3324</v>
      </c>
    </row>
    <row r="3017" spans="1:13" ht="84">
      <c r="A3017" s="448">
        <v>3016</v>
      </c>
      <c r="B3017" s="448" t="s">
        <v>6013</v>
      </c>
      <c r="C3017" s="448" t="s">
        <v>5977</v>
      </c>
      <c r="D3017" s="448" t="s">
        <v>5978</v>
      </c>
      <c r="E3017" s="448">
        <v>1</v>
      </c>
      <c r="F3017" s="448" t="s">
        <v>860</v>
      </c>
      <c r="G3017" s="448" t="s">
        <v>3578</v>
      </c>
      <c r="H3017" s="449">
        <v>12252</v>
      </c>
      <c r="I3017" s="448" t="s">
        <v>107</v>
      </c>
      <c r="J3017" s="448" t="s">
        <v>48</v>
      </c>
      <c r="K3017" s="451" t="s">
        <v>5241</v>
      </c>
      <c r="L3017" s="448" t="s">
        <v>143</v>
      </c>
      <c r="M3017" s="448" t="s">
        <v>3324</v>
      </c>
    </row>
    <row r="3018" spans="1:13" ht="84">
      <c r="A3018" s="448">
        <v>3017</v>
      </c>
      <c r="B3018" s="448" t="s">
        <v>6014</v>
      </c>
      <c r="C3018" s="448" t="s">
        <v>5977</v>
      </c>
      <c r="D3018" s="448" t="s">
        <v>5978</v>
      </c>
      <c r="E3018" s="448">
        <v>1</v>
      </c>
      <c r="F3018" s="448" t="s">
        <v>860</v>
      </c>
      <c r="G3018" s="448" t="s">
        <v>3578</v>
      </c>
      <c r="H3018" s="449">
        <v>4837</v>
      </c>
      <c r="I3018" s="448" t="s">
        <v>107</v>
      </c>
      <c r="J3018" s="448" t="s">
        <v>48</v>
      </c>
      <c r="K3018" s="451" t="s">
        <v>5241</v>
      </c>
      <c r="L3018" s="448" t="s">
        <v>143</v>
      </c>
      <c r="M3018" s="448" t="s">
        <v>3324</v>
      </c>
    </row>
    <row r="3019" spans="1:13" ht="84">
      <c r="A3019" s="448">
        <v>3018</v>
      </c>
      <c r="B3019" s="448" t="s">
        <v>6015</v>
      </c>
      <c r="C3019" s="448" t="s">
        <v>5977</v>
      </c>
      <c r="D3019" s="448" t="s">
        <v>5978</v>
      </c>
      <c r="E3019" s="448">
        <v>6</v>
      </c>
      <c r="F3019" s="448" t="s">
        <v>860</v>
      </c>
      <c r="G3019" s="448" t="s">
        <v>3578</v>
      </c>
      <c r="H3019" s="449">
        <v>2616</v>
      </c>
      <c r="I3019" s="448" t="s">
        <v>107</v>
      </c>
      <c r="J3019" s="448" t="s">
        <v>48</v>
      </c>
      <c r="K3019" s="451" t="s">
        <v>5241</v>
      </c>
      <c r="L3019" s="448" t="s">
        <v>143</v>
      </c>
      <c r="M3019" s="448" t="s">
        <v>3324</v>
      </c>
    </row>
    <row r="3020" spans="1:13" ht="84">
      <c r="A3020" s="448">
        <v>3019</v>
      </c>
      <c r="B3020" s="448" t="s">
        <v>6016</v>
      </c>
      <c r="C3020" s="448" t="s">
        <v>5977</v>
      </c>
      <c r="D3020" s="448" t="s">
        <v>5978</v>
      </c>
      <c r="E3020" s="448">
        <v>1</v>
      </c>
      <c r="F3020" s="448" t="s">
        <v>860</v>
      </c>
      <c r="G3020" s="448" t="s">
        <v>3578</v>
      </c>
      <c r="H3020" s="449">
        <v>7872</v>
      </c>
      <c r="I3020" s="448" t="s">
        <v>107</v>
      </c>
      <c r="J3020" s="448" t="s">
        <v>48</v>
      </c>
      <c r="K3020" s="451" t="s">
        <v>5241</v>
      </c>
      <c r="L3020" s="448" t="s">
        <v>143</v>
      </c>
      <c r="M3020" s="448" t="s">
        <v>3324</v>
      </c>
    </row>
    <row r="3021" spans="1:13" ht="84">
      <c r="A3021" s="448">
        <v>3020</v>
      </c>
      <c r="B3021" s="448" t="s">
        <v>6017</v>
      </c>
      <c r="C3021" s="448" t="s">
        <v>1724</v>
      </c>
      <c r="D3021" s="448" t="s">
        <v>3468</v>
      </c>
      <c r="E3021" s="448">
        <v>1</v>
      </c>
      <c r="F3021" s="448" t="s">
        <v>860</v>
      </c>
      <c r="G3021" s="448" t="s">
        <v>3578</v>
      </c>
      <c r="H3021" s="449">
        <v>240</v>
      </c>
      <c r="I3021" s="448" t="s">
        <v>107</v>
      </c>
      <c r="J3021" s="448" t="s">
        <v>68</v>
      </c>
      <c r="K3021" s="451" t="s">
        <v>5241</v>
      </c>
      <c r="L3021" s="448" t="s">
        <v>143</v>
      </c>
      <c r="M3021" s="448" t="s">
        <v>3324</v>
      </c>
    </row>
    <row r="3022" spans="1:13" ht="84">
      <c r="A3022" s="448">
        <v>3021</v>
      </c>
      <c r="B3022" s="448" t="s">
        <v>6018</v>
      </c>
      <c r="C3022" s="448" t="s">
        <v>1724</v>
      </c>
      <c r="D3022" s="448" t="s">
        <v>3468</v>
      </c>
      <c r="E3022" s="448">
        <v>1</v>
      </c>
      <c r="F3022" s="448" t="s">
        <v>860</v>
      </c>
      <c r="G3022" s="448" t="s">
        <v>3578</v>
      </c>
      <c r="H3022" s="449">
        <v>55</v>
      </c>
      <c r="I3022" s="448" t="s">
        <v>107</v>
      </c>
      <c r="J3022" s="448" t="s">
        <v>68</v>
      </c>
      <c r="K3022" s="451" t="s">
        <v>5241</v>
      </c>
      <c r="L3022" s="448" t="s">
        <v>143</v>
      </c>
      <c r="M3022" s="448" t="s">
        <v>3324</v>
      </c>
    </row>
    <row r="3023" spans="1:13" ht="84">
      <c r="A3023" s="448">
        <v>3022</v>
      </c>
      <c r="B3023" s="448" t="s">
        <v>6019</v>
      </c>
      <c r="C3023" s="448" t="s">
        <v>1724</v>
      </c>
      <c r="D3023" s="448" t="s">
        <v>3468</v>
      </c>
      <c r="E3023" s="448">
        <v>1</v>
      </c>
      <c r="F3023" s="448" t="s">
        <v>860</v>
      </c>
      <c r="G3023" s="448" t="s">
        <v>3578</v>
      </c>
      <c r="H3023" s="449">
        <v>40</v>
      </c>
      <c r="I3023" s="448" t="s">
        <v>107</v>
      </c>
      <c r="J3023" s="448" t="s">
        <v>68</v>
      </c>
      <c r="K3023" s="451" t="s">
        <v>5241</v>
      </c>
      <c r="L3023" s="448" t="s">
        <v>143</v>
      </c>
      <c r="M3023" s="448" t="s">
        <v>3324</v>
      </c>
    </row>
    <row r="3024" spans="1:13" ht="84">
      <c r="A3024" s="448">
        <v>3023</v>
      </c>
      <c r="B3024" s="448" t="s">
        <v>6020</v>
      </c>
      <c r="C3024" s="448" t="s">
        <v>1724</v>
      </c>
      <c r="D3024" s="448" t="s">
        <v>3468</v>
      </c>
      <c r="E3024" s="448">
        <v>1</v>
      </c>
      <c r="F3024" s="448" t="s">
        <v>860</v>
      </c>
      <c r="G3024" s="448" t="s">
        <v>3578</v>
      </c>
      <c r="H3024" s="449">
        <v>40</v>
      </c>
      <c r="I3024" s="448" t="s">
        <v>107</v>
      </c>
      <c r="J3024" s="448" t="s">
        <v>68</v>
      </c>
      <c r="K3024" s="451" t="s">
        <v>5241</v>
      </c>
      <c r="L3024" s="448" t="s">
        <v>143</v>
      </c>
      <c r="M3024" s="448" t="s">
        <v>3324</v>
      </c>
    </row>
    <row r="3025" spans="1:13" ht="84">
      <c r="A3025" s="448">
        <v>3024</v>
      </c>
      <c r="B3025" s="448" t="s">
        <v>6021</v>
      </c>
      <c r="C3025" s="448" t="s">
        <v>1724</v>
      </c>
      <c r="D3025" s="448" t="s">
        <v>3468</v>
      </c>
      <c r="E3025" s="448">
        <v>1</v>
      </c>
      <c r="F3025" s="448" t="s">
        <v>860</v>
      </c>
      <c r="G3025" s="448" t="s">
        <v>3578</v>
      </c>
      <c r="H3025" s="449">
        <v>25</v>
      </c>
      <c r="I3025" s="448" t="s">
        <v>107</v>
      </c>
      <c r="J3025" s="448" t="s">
        <v>68</v>
      </c>
      <c r="K3025" s="451" t="s">
        <v>5241</v>
      </c>
      <c r="L3025" s="448" t="s">
        <v>143</v>
      </c>
      <c r="M3025" s="448" t="s">
        <v>3324</v>
      </c>
    </row>
    <row r="3026" spans="1:13" ht="84">
      <c r="A3026" s="448">
        <v>3025</v>
      </c>
      <c r="B3026" s="448" t="s">
        <v>6022</v>
      </c>
      <c r="C3026" s="448" t="s">
        <v>5977</v>
      </c>
      <c r="D3026" s="448" t="s">
        <v>6023</v>
      </c>
      <c r="E3026" s="448">
        <v>1</v>
      </c>
      <c r="F3026" s="448" t="s">
        <v>860</v>
      </c>
      <c r="G3026" s="448" t="s">
        <v>3578</v>
      </c>
      <c r="H3026" s="449">
        <f>15000</f>
        <v>15000</v>
      </c>
      <c r="I3026" s="448" t="s">
        <v>143</v>
      </c>
      <c r="J3026" s="448" t="s">
        <v>172</v>
      </c>
      <c r="K3026" s="451" t="s">
        <v>5241</v>
      </c>
      <c r="L3026" s="448" t="s">
        <v>143</v>
      </c>
      <c r="M3026" s="448" t="s">
        <v>3324</v>
      </c>
    </row>
    <row r="3027" spans="1:13" ht="84">
      <c r="A3027" s="448">
        <v>3026</v>
      </c>
      <c r="B3027" s="448" t="s">
        <v>6024</v>
      </c>
      <c r="C3027" s="448" t="s">
        <v>5977</v>
      </c>
      <c r="D3027" s="448" t="s">
        <v>6023</v>
      </c>
      <c r="E3027" s="448">
        <v>1</v>
      </c>
      <c r="F3027" s="448" t="s">
        <v>860</v>
      </c>
      <c r="G3027" s="448" t="s">
        <v>3578</v>
      </c>
      <c r="H3027" s="449">
        <v>6500</v>
      </c>
      <c r="I3027" s="448" t="s">
        <v>143</v>
      </c>
      <c r="J3027" s="448" t="s">
        <v>172</v>
      </c>
      <c r="K3027" s="451" t="s">
        <v>5241</v>
      </c>
      <c r="L3027" s="448" t="s">
        <v>143</v>
      </c>
      <c r="M3027" s="448" t="s">
        <v>3324</v>
      </c>
    </row>
    <row r="3028" spans="1:13" ht="84">
      <c r="A3028" s="448">
        <v>3027</v>
      </c>
      <c r="B3028" s="448" t="s">
        <v>6025</v>
      </c>
      <c r="C3028" s="448" t="s">
        <v>5977</v>
      </c>
      <c r="D3028" s="448" t="s">
        <v>6023</v>
      </c>
      <c r="E3028" s="448">
        <v>1</v>
      </c>
      <c r="F3028" s="448" t="s">
        <v>860</v>
      </c>
      <c r="G3028" s="448" t="s">
        <v>3578</v>
      </c>
      <c r="H3028" s="449">
        <v>1500</v>
      </c>
      <c r="I3028" s="448" t="s">
        <v>143</v>
      </c>
      <c r="J3028" s="448" t="s">
        <v>172</v>
      </c>
      <c r="K3028" s="451" t="s">
        <v>5241</v>
      </c>
      <c r="L3028" s="448" t="s">
        <v>143</v>
      </c>
      <c r="M3028" s="448" t="s">
        <v>3324</v>
      </c>
    </row>
    <row r="3029" spans="1:13" ht="84">
      <c r="A3029" s="448">
        <v>3028</v>
      </c>
      <c r="B3029" s="448" t="s">
        <v>6026</v>
      </c>
      <c r="C3029" s="448" t="s">
        <v>5977</v>
      </c>
      <c r="D3029" s="448" t="s">
        <v>6023</v>
      </c>
      <c r="E3029" s="448">
        <v>1</v>
      </c>
      <c r="F3029" s="448" t="s">
        <v>860</v>
      </c>
      <c r="G3029" s="448" t="s">
        <v>3578</v>
      </c>
      <c r="H3029" s="449">
        <v>16500</v>
      </c>
      <c r="I3029" s="448" t="s">
        <v>143</v>
      </c>
      <c r="J3029" s="448" t="s">
        <v>172</v>
      </c>
      <c r="K3029" s="451" t="s">
        <v>5241</v>
      </c>
      <c r="L3029" s="448" t="s">
        <v>143</v>
      </c>
      <c r="M3029" s="448" t="s">
        <v>3324</v>
      </c>
    </row>
    <row r="3030" spans="1:13" ht="84">
      <c r="A3030" s="448">
        <v>3029</v>
      </c>
      <c r="B3030" s="448" t="s">
        <v>6027</v>
      </c>
      <c r="C3030" s="448" t="s">
        <v>5977</v>
      </c>
      <c r="D3030" s="448" t="s">
        <v>6023</v>
      </c>
      <c r="E3030" s="448">
        <v>2</v>
      </c>
      <c r="F3030" s="448" t="s">
        <v>860</v>
      </c>
      <c r="G3030" s="448" t="s">
        <v>3578</v>
      </c>
      <c r="H3030" s="449">
        <f>500</f>
        <v>500</v>
      </c>
      <c r="I3030" s="448" t="s">
        <v>143</v>
      </c>
      <c r="J3030" s="448" t="s">
        <v>172</v>
      </c>
      <c r="K3030" s="451" t="s">
        <v>5241</v>
      </c>
      <c r="L3030" s="448" t="s">
        <v>143</v>
      </c>
      <c r="M3030" s="448" t="s">
        <v>3324</v>
      </c>
    </row>
    <row r="3031" spans="1:13" ht="84">
      <c r="A3031" s="448">
        <v>3030</v>
      </c>
      <c r="B3031" s="448" t="s">
        <v>6028</v>
      </c>
      <c r="C3031" s="448" t="s">
        <v>5977</v>
      </c>
      <c r="D3031" s="448" t="s">
        <v>6023</v>
      </c>
      <c r="E3031" s="448">
        <v>10</v>
      </c>
      <c r="F3031" s="448" t="s">
        <v>860</v>
      </c>
      <c r="G3031" s="448" t="s">
        <v>3578</v>
      </c>
      <c r="H3031" s="449">
        <f>200</f>
        <v>200</v>
      </c>
      <c r="I3031" s="448" t="s">
        <v>143</v>
      </c>
      <c r="J3031" s="448" t="s">
        <v>172</v>
      </c>
      <c r="K3031" s="451" t="s">
        <v>5241</v>
      </c>
      <c r="L3031" s="448" t="s">
        <v>143</v>
      </c>
      <c r="M3031" s="448" t="s">
        <v>3324</v>
      </c>
    </row>
    <row r="3032" spans="1:13" ht="84">
      <c r="A3032" s="448">
        <v>3031</v>
      </c>
      <c r="B3032" s="448" t="s">
        <v>6029</v>
      </c>
      <c r="C3032" s="448" t="s">
        <v>5977</v>
      </c>
      <c r="D3032" s="448" t="s">
        <v>6023</v>
      </c>
      <c r="E3032" s="448">
        <v>1</v>
      </c>
      <c r="F3032" s="448" t="s">
        <v>860</v>
      </c>
      <c r="G3032" s="448" t="s">
        <v>3578</v>
      </c>
      <c r="H3032" s="449">
        <v>750</v>
      </c>
      <c r="I3032" s="448" t="s">
        <v>143</v>
      </c>
      <c r="J3032" s="448" t="s">
        <v>172</v>
      </c>
      <c r="K3032" s="451" t="s">
        <v>5241</v>
      </c>
      <c r="L3032" s="448" t="s">
        <v>143</v>
      </c>
      <c r="M3032" s="448" t="s">
        <v>3324</v>
      </c>
    </row>
    <row r="3033" spans="1:13" ht="84">
      <c r="A3033" s="448">
        <v>3032</v>
      </c>
      <c r="B3033" s="448" t="s">
        <v>2320</v>
      </c>
      <c r="C3033" s="448" t="s">
        <v>5977</v>
      </c>
      <c r="D3033" s="448" t="s">
        <v>6023</v>
      </c>
      <c r="E3033" s="448">
        <v>1</v>
      </c>
      <c r="F3033" s="448" t="s">
        <v>860</v>
      </c>
      <c r="G3033" s="448" t="s">
        <v>3578</v>
      </c>
      <c r="H3033" s="449">
        <v>4500</v>
      </c>
      <c r="I3033" s="448" t="s">
        <v>143</v>
      </c>
      <c r="J3033" s="448" t="s">
        <v>172</v>
      </c>
      <c r="K3033" s="451" t="s">
        <v>5241</v>
      </c>
      <c r="L3033" s="448" t="s">
        <v>143</v>
      </c>
      <c r="M3033" s="448" t="s">
        <v>3324</v>
      </c>
    </row>
    <row r="3034" spans="1:13" ht="84">
      <c r="A3034" s="448">
        <v>3033</v>
      </c>
      <c r="B3034" s="448" t="s">
        <v>6030</v>
      </c>
      <c r="C3034" s="448" t="s">
        <v>5977</v>
      </c>
      <c r="D3034" s="448" t="s">
        <v>6023</v>
      </c>
      <c r="E3034" s="448">
        <v>1</v>
      </c>
      <c r="F3034" s="448" t="s">
        <v>860</v>
      </c>
      <c r="G3034" s="448" t="s">
        <v>3578</v>
      </c>
      <c r="H3034" s="449">
        <v>1500</v>
      </c>
      <c r="I3034" s="448" t="s">
        <v>143</v>
      </c>
      <c r="J3034" s="448" t="s">
        <v>172</v>
      </c>
      <c r="K3034" s="451" t="s">
        <v>5241</v>
      </c>
      <c r="L3034" s="448" t="s">
        <v>143</v>
      </c>
      <c r="M3034" s="448" t="s">
        <v>3324</v>
      </c>
    </row>
    <row r="3035" spans="1:13" ht="84">
      <c r="A3035" s="448">
        <v>3034</v>
      </c>
      <c r="B3035" s="448" t="s">
        <v>6031</v>
      </c>
      <c r="C3035" s="448" t="s">
        <v>5977</v>
      </c>
      <c r="D3035" s="448" t="s">
        <v>6023</v>
      </c>
      <c r="E3035" s="448">
        <v>1</v>
      </c>
      <c r="F3035" s="448" t="s">
        <v>860</v>
      </c>
      <c r="G3035" s="448" t="s">
        <v>3578</v>
      </c>
      <c r="H3035" s="449">
        <v>300</v>
      </c>
      <c r="I3035" s="448" t="s">
        <v>143</v>
      </c>
      <c r="J3035" s="448" t="s">
        <v>172</v>
      </c>
      <c r="K3035" s="451" t="s">
        <v>5241</v>
      </c>
      <c r="L3035" s="448" t="s">
        <v>143</v>
      </c>
      <c r="M3035" s="448" t="s">
        <v>3324</v>
      </c>
    </row>
    <row r="3036" spans="1:13" ht="84">
      <c r="A3036" s="448">
        <v>3035</v>
      </c>
      <c r="B3036" s="448" t="s">
        <v>6032</v>
      </c>
      <c r="C3036" s="448" t="s">
        <v>5977</v>
      </c>
      <c r="D3036" s="448" t="s">
        <v>6023</v>
      </c>
      <c r="E3036" s="448">
        <v>1</v>
      </c>
      <c r="F3036" s="448" t="s">
        <v>860</v>
      </c>
      <c r="G3036" s="448" t="s">
        <v>3578</v>
      </c>
      <c r="H3036" s="449">
        <f>700</f>
        <v>700</v>
      </c>
      <c r="I3036" s="448" t="s">
        <v>143</v>
      </c>
      <c r="J3036" s="448" t="s">
        <v>172</v>
      </c>
      <c r="K3036" s="451" t="s">
        <v>5241</v>
      </c>
      <c r="L3036" s="448" t="s">
        <v>143</v>
      </c>
      <c r="M3036" s="448" t="s">
        <v>3324</v>
      </c>
    </row>
    <row r="3037" spans="1:13" ht="84">
      <c r="A3037" s="448">
        <v>3036</v>
      </c>
      <c r="B3037" s="448" t="s">
        <v>6033</v>
      </c>
      <c r="C3037" s="448" t="s">
        <v>5977</v>
      </c>
      <c r="D3037" s="448" t="s">
        <v>6023</v>
      </c>
      <c r="E3037" s="448">
        <v>1</v>
      </c>
      <c r="F3037" s="448" t="s">
        <v>860</v>
      </c>
      <c r="G3037" s="448" t="s">
        <v>3578</v>
      </c>
      <c r="H3037" s="449">
        <v>1000</v>
      </c>
      <c r="I3037" s="448" t="s">
        <v>143</v>
      </c>
      <c r="J3037" s="448" t="s">
        <v>172</v>
      </c>
      <c r="K3037" s="451" t="s">
        <v>5241</v>
      </c>
      <c r="L3037" s="448" t="s">
        <v>143</v>
      </c>
      <c r="M3037" s="448" t="s">
        <v>3324</v>
      </c>
    </row>
    <row r="3038" spans="1:13" ht="84">
      <c r="A3038" s="448">
        <v>3037</v>
      </c>
      <c r="B3038" s="448" t="s">
        <v>6034</v>
      </c>
      <c r="C3038" s="448" t="s">
        <v>5977</v>
      </c>
      <c r="D3038" s="448" t="s">
        <v>6023</v>
      </c>
      <c r="E3038" s="448">
        <v>2</v>
      </c>
      <c r="F3038" s="448" t="s">
        <v>860</v>
      </c>
      <c r="G3038" s="448" t="s">
        <v>3578</v>
      </c>
      <c r="H3038" s="449">
        <v>100</v>
      </c>
      <c r="I3038" s="448" t="s">
        <v>143</v>
      </c>
      <c r="J3038" s="448" t="s">
        <v>172</v>
      </c>
      <c r="K3038" s="451" t="s">
        <v>5241</v>
      </c>
      <c r="L3038" s="448" t="s">
        <v>143</v>
      </c>
      <c r="M3038" s="448" t="s">
        <v>3324</v>
      </c>
    </row>
    <row r="3039" spans="1:13" ht="84">
      <c r="A3039" s="448">
        <v>3038</v>
      </c>
      <c r="B3039" s="448" t="s">
        <v>6035</v>
      </c>
      <c r="C3039" s="448" t="s">
        <v>5977</v>
      </c>
      <c r="D3039" s="448" t="s">
        <v>6023</v>
      </c>
      <c r="E3039" s="448">
        <v>1</v>
      </c>
      <c r="F3039" s="448" t="s">
        <v>860</v>
      </c>
      <c r="G3039" s="448" t="s">
        <v>3578</v>
      </c>
      <c r="H3039" s="449">
        <v>50</v>
      </c>
      <c r="I3039" s="448" t="s">
        <v>143</v>
      </c>
      <c r="J3039" s="448" t="s">
        <v>172</v>
      </c>
      <c r="K3039" s="451" t="s">
        <v>5241</v>
      </c>
      <c r="L3039" s="448" t="s">
        <v>143</v>
      </c>
      <c r="M3039" s="448" t="s">
        <v>3324</v>
      </c>
    </row>
    <row r="3040" spans="1:13" ht="84">
      <c r="A3040" s="448">
        <v>3039</v>
      </c>
      <c r="B3040" s="448" t="s">
        <v>6036</v>
      </c>
      <c r="C3040" s="448" t="s">
        <v>5977</v>
      </c>
      <c r="D3040" s="448" t="s">
        <v>6023</v>
      </c>
      <c r="E3040" s="448">
        <v>4</v>
      </c>
      <c r="F3040" s="448" t="s">
        <v>860</v>
      </c>
      <c r="G3040" s="448" t="s">
        <v>3578</v>
      </c>
      <c r="H3040" s="449">
        <v>200</v>
      </c>
      <c r="I3040" s="448" t="s">
        <v>143</v>
      </c>
      <c r="J3040" s="448" t="s">
        <v>172</v>
      </c>
      <c r="K3040" s="451" t="s">
        <v>5241</v>
      </c>
      <c r="L3040" s="448" t="s">
        <v>143</v>
      </c>
      <c r="M3040" s="448" t="s">
        <v>3324</v>
      </c>
    </row>
    <row r="3041" spans="1:13" ht="70">
      <c r="A3041" s="448">
        <v>3040</v>
      </c>
      <c r="B3041" s="448" t="s">
        <v>6037</v>
      </c>
      <c r="C3041" s="448" t="s">
        <v>3452</v>
      </c>
      <c r="D3041" s="448" t="s">
        <v>3465</v>
      </c>
      <c r="E3041" s="448">
        <v>1</v>
      </c>
      <c r="F3041" s="448" t="s">
        <v>64</v>
      </c>
      <c r="G3041" s="448" t="s">
        <v>6038</v>
      </c>
      <c r="H3041" s="449">
        <v>10000</v>
      </c>
      <c r="I3041" s="448" t="s">
        <v>107</v>
      </c>
      <c r="J3041" s="448" t="s">
        <v>172</v>
      </c>
      <c r="K3041" s="451" t="s">
        <v>5241</v>
      </c>
      <c r="L3041" s="448" t="s">
        <v>143</v>
      </c>
      <c r="M3041" s="448" t="s">
        <v>3324</v>
      </c>
    </row>
    <row r="3042" spans="1:13" ht="84">
      <c r="A3042" s="448">
        <v>3041</v>
      </c>
      <c r="B3042" s="448" t="s">
        <v>6039</v>
      </c>
      <c r="C3042" s="448" t="s">
        <v>3452</v>
      </c>
      <c r="D3042" s="448" t="s">
        <v>3465</v>
      </c>
      <c r="E3042" s="448">
        <v>1</v>
      </c>
      <c r="F3042" s="448" t="s">
        <v>64</v>
      </c>
      <c r="G3042" s="448" t="s">
        <v>6040</v>
      </c>
      <c r="H3042" s="449">
        <v>10000</v>
      </c>
      <c r="I3042" s="448" t="s">
        <v>107</v>
      </c>
      <c r="J3042" s="448" t="s">
        <v>172</v>
      </c>
      <c r="K3042" s="451" t="s">
        <v>5241</v>
      </c>
      <c r="L3042" s="448" t="s">
        <v>143</v>
      </c>
      <c r="M3042" s="448" t="s">
        <v>3324</v>
      </c>
    </row>
    <row r="3043" spans="1:13" ht="84">
      <c r="A3043" s="448">
        <v>3042</v>
      </c>
      <c r="B3043" s="448" t="s">
        <v>6041</v>
      </c>
      <c r="C3043" s="448" t="s">
        <v>3452</v>
      </c>
      <c r="D3043" s="448" t="s">
        <v>3465</v>
      </c>
      <c r="E3043" s="448">
        <v>1</v>
      </c>
      <c r="F3043" s="448" t="s">
        <v>64</v>
      </c>
      <c r="G3043" s="448" t="s">
        <v>6040</v>
      </c>
      <c r="H3043" s="449">
        <v>5000</v>
      </c>
      <c r="I3043" s="448" t="s">
        <v>107</v>
      </c>
      <c r="J3043" s="448" t="s">
        <v>172</v>
      </c>
      <c r="K3043" s="451" t="s">
        <v>5241</v>
      </c>
      <c r="L3043" s="448" t="s">
        <v>143</v>
      </c>
      <c r="M3043" s="448" t="s">
        <v>3324</v>
      </c>
    </row>
    <row r="3044" spans="1:13" ht="28">
      <c r="A3044" s="448">
        <v>3043</v>
      </c>
      <c r="B3044" s="448" t="s">
        <v>6042</v>
      </c>
      <c r="C3044" s="448" t="s">
        <v>1724</v>
      </c>
      <c r="D3044" s="448" t="s">
        <v>6043</v>
      </c>
      <c r="E3044" s="448">
        <v>70</v>
      </c>
      <c r="F3044" s="448" t="s">
        <v>860</v>
      </c>
      <c r="G3044" s="448" t="s">
        <v>6044</v>
      </c>
      <c r="H3044" s="449">
        <v>3500</v>
      </c>
      <c r="I3044" s="448" t="s">
        <v>107</v>
      </c>
      <c r="J3044" s="448" t="s">
        <v>172</v>
      </c>
      <c r="K3044" s="451" t="s">
        <v>5241</v>
      </c>
      <c r="L3044" s="448" t="s">
        <v>143</v>
      </c>
      <c r="M3044" s="448" t="s">
        <v>3324</v>
      </c>
    </row>
    <row r="3045" spans="1:13" ht="28">
      <c r="A3045" s="448">
        <v>3044</v>
      </c>
      <c r="B3045" s="448" t="s">
        <v>6045</v>
      </c>
      <c r="C3045" s="448" t="s">
        <v>1724</v>
      </c>
      <c r="D3045" s="448" t="s">
        <v>6043</v>
      </c>
      <c r="E3045" s="448">
        <v>180</v>
      </c>
      <c r="F3045" s="448" t="s">
        <v>860</v>
      </c>
      <c r="G3045" s="448" t="s">
        <v>6046</v>
      </c>
      <c r="H3045" s="449">
        <v>3600</v>
      </c>
      <c r="I3045" s="448" t="s">
        <v>107</v>
      </c>
      <c r="J3045" s="448" t="s">
        <v>172</v>
      </c>
      <c r="K3045" s="451" t="s">
        <v>5241</v>
      </c>
      <c r="L3045" s="448" t="s">
        <v>143</v>
      </c>
      <c r="M3045" s="448" t="s">
        <v>3324</v>
      </c>
    </row>
  </sheetData>
  <pageMargins left="0.511811024" right="0.511811024" top="0.78740157499999996" bottom="0.78740157499999996" header="0.31496062000000002" footer="0.3149606200000000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7B32A-715E-4AA1-B337-6E93FAC8864C}">
  <dimension ref="A1:M244"/>
  <sheetViews>
    <sheetView workbookViewId="0">
      <selection activeCell="H8" sqref="H8"/>
    </sheetView>
  </sheetViews>
  <sheetFormatPr defaultRowHeight="14.5"/>
  <cols>
    <col min="2" max="2" width="27" customWidth="1"/>
    <col min="3" max="3" width="15.54296875" customWidth="1"/>
    <col min="4" max="4" width="14.6328125" customWidth="1"/>
    <col min="5" max="5" width="18" customWidth="1"/>
    <col min="6" max="6" width="14.90625" customWidth="1"/>
    <col min="7" max="7" width="14.08984375" customWidth="1"/>
    <col min="8" max="8" width="18.453125" customWidth="1"/>
    <col min="9" max="9" width="12.81640625" customWidth="1"/>
    <col min="10" max="10" width="14.90625" customWidth="1"/>
    <col min="11" max="11" width="13.36328125" customWidth="1"/>
    <col min="12" max="12" width="15.81640625" customWidth="1"/>
    <col min="13" max="13" width="20.1796875" customWidth="1"/>
  </cols>
  <sheetData>
    <row r="1" spans="1:13">
      <c r="A1" s="473" t="s">
        <v>6047</v>
      </c>
      <c r="B1" s="474" t="s">
        <v>8</v>
      </c>
      <c r="C1" s="474" t="s">
        <v>6048</v>
      </c>
      <c r="D1" s="474" t="s">
        <v>0</v>
      </c>
      <c r="E1" s="474" t="s">
        <v>1699</v>
      </c>
      <c r="F1" s="475" t="s">
        <v>7</v>
      </c>
      <c r="G1" s="476" t="s">
        <v>1</v>
      </c>
      <c r="H1" s="477" t="s">
        <v>2</v>
      </c>
      <c r="I1" s="474" t="s">
        <v>3</v>
      </c>
      <c r="J1" s="474" t="s">
        <v>4</v>
      </c>
      <c r="K1" s="474" t="s">
        <v>5</v>
      </c>
      <c r="L1" s="474" t="s">
        <v>6</v>
      </c>
      <c r="M1" s="474" t="s">
        <v>6049</v>
      </c>
    </row>
    <row r="2" spans="1:13">
      <c r="A2" s="473"/>
      <c r="B2" s="474"/>
      <c r="C2" s="474"/>
      <c r="D2" s="474"/>
      <c r="E2" s="474"/>
      <c r="F2" s="475"/>
      <c r="G2" s="476"/>
      <c r="H2" s="477"/>
      <c r="I2" s="474"/>
      <c r="J2" s="474"/>
      <c r="K2" s="474"/>
      <c r="L2" s="474"/>
      <c r="M2" s="474"/>
    </row>
    <row r="3" spans="1:13">
      <c r="A3" s="261">
        <v>1</v>
      </c>
      <c r="B3" s="262" t="s">
        <v>1977</v>
      </c>
      <c r="C3" s="261" t="s">
        <v>2067</v>
      </c>
      <c r="D3" s="261" t="s">
        <v>1724</v>
      </c>
      <c r="E3" s="262">
        <v>120</v>
      </c>
      <c r="F3" s="262" t="s">
        <v>6050</v>
      </c>
      <c r="G3" s="261" t="s">
        <v>6051</v>
      </c>
      <c r="H3" s="478">
        <v>900</v>
      </c>
      <c r="I3" s="261" t="s">
        <v>103</v>
      </c>
      <c r="J3" s="261" t="s">
        <v>1716</v>
      </c>
      <c r="K3" s="479">
        <v>45658</v>
      </c>
      <c r="L3" s="261"/>
      <c r="M3" s="262" t="s">
        <v>6052</v>
      </c>
    </row>
    <row r="4" spans="1:13">
      <c r="A4" s="261">
        <v>2</v>
      </c>
      <c r="B4" s="261" t="s">
        <v>2670</v>
      </c>
      <c r="C4" s="261" t="s">
        <v>2067</v>
      </c>
      <c r="D4" s="261" t="s">
        <v>1724</v>
      </c>
      <c r="E4" s="262">
        <v>120</v>
      </c>
      <c r="F4" s="262" t="s">
        <v>6053</v>
      </c>
      <c r="G4" s="261" t="s">
        <v>6051</v>
      </c>
      <c r="H4" s="478">
        <v>550</v>
      </c>
      <c r="I4" s="261" t="s">
        <v>103</v>
      </c>
      <c r="J4" s="261" t="s">
        <v>1716</v>
      </c>
      <c r="K4" s="479">
        <v>45658</v>
      </c>
      <c r="L4" s="261"/>
      <c r="M4" s="262" t="s">
        <v>6052</v>
      </c>
    </row>
    <row r="5" spans="1:13">
      <c r="A5" s="261">
        <v>3</v>
      </c>
      <c r="B5" s="261" t="s">
        <v>6054</v>
      </c>
      <c r="C5" s="261" t="s">
        <v>2067</v>
      </c>
      <c r="D5" s="261" t="s">
        <v>1724</v>
      </c>
      <c r="E5" s="262">
        <v>400</v>
      </c>
      <c r="F5" s="262" t="s">
        <v>6055</v>
      </c>
      <c r="G5" s="261" t="s">
        <v>1726</v>
      </c>
      <c r="H5" s="480">
        <v>5500</v>
      </c>
      <c r="I5" s="261" t="s">
        <v>103</v>
      </c>
      <c r="J5" s="261" t="s">
        <v>1702</v>
      </c>
      <c r="K5" s="479">
        <v>45658</v>
      </c>
      <c r="L5" s="261"/>
      <c r="M5" s="262" t="s">
        <v>6052</v>
      </c>
    </row>
    <row r="6" spans="1:13" ht="29">
      <c r="A6" s="261">
        <v>4</v>
      </c>
      <c r="B6" s="261" t="s">
        <v>6056</v>
      </c>
      <c r="C6" s="261" t="s">
        <v>2067</v>
      </c>
      <c r="D6" s="261" t="s">
        <v>1724</v>
      </c>
      <c r="E6" s="262">
        <v>36</v>
      </c>
      <c r="F6" s="262" t="s">
        <v>6057</v>
      </c>
      <c r="G6" s="262" t="s">
        <v>1749</v>
      </c>
      <c r="H6" s="478">
        <v>150</v>
      </c>
      <c r="I6" s="261" t="s">
        <v>103</v>
      </c>
      <c r="J6" s="261" t="s">
        <v>1702</v>
      </c>
      <c r="K6" s="479">
        <v>45658</v>
      </c>
      <c r="L6" s="261"/>
      <c r="M6" s="262" t="s">
        <v>6052</v>
      </c>
    </row>
    <row r="7" spans="1:13">
      <c r="A7" s="261">
        <v>5</v>
      </c>
      <c r="B7" s="261" t="s">
        <v>6058</v>
      </c>
      <c r="C7" s="261" t="s">
        <v>2067</v>
      </c>
      <c r="D7" s="261" t="s">
        <v>1724</v>
      </c>
      <c r="E7" s="262">
        <v>100</v>
      </c>
      <c r="F7" s="262" t="s">
        <v>6059</v>
      </c>
      <c r="G7" s="261" t="s">
        <v>6051</v>
      </c>
      <c r="H7" s="478">
        <v>750</v>
      </c>
      <c r="I7" s="261" t="s">
        <v>103</v>
      </c>
      <c r="J7" s="261" t="s">
        <v>1716</v>
      </c>
      <c r="K7" s="479">
        <v>45658</v>
      </c>
      <c r="L7" s="261"/>
      <c r="M7" s="262" t="s">
        <v>6052</v>
      </c>
    </row>
    <row r="8" spans="1:13" ht="29">
      <c r="A8" s="261">
        <v>6</v>
      </c>
      <c r="B8" s="261" t="s">
        <v>6060</v>
      </c>
      <c r="C8" s="261" t="s">
        <v>2067</v>
      </c>
      <c r="D8" s="261" t="s">
        <v>1724</v>
      </c>
      <c r="E8" s="262">
        <v>900</v>
      </c>
      <c r="F8" s="262" t="s">
        <v>6061</v>
      </c>
      <c r="G8" s="261" t="s">
        <v>6051</v>
      </c>
      <c r="H8" s="478">
        <v>10400</v>
      </c>
      <c r="I8" s="261" t="s">
        <v>103</v>
      </c>
      <c r="J8" s="261" t="s">
        <v>1702</v>
      </c>
      <c r="K8" s="479">
        <v>45658</v>
      </c>
      <c r="L8" s="261"/>
      <c r="M8" s="262" t="s">
        <v>6052</v>
      </c>
    </row>
    <row r="9" spans="1:13" ht="29">
      <c r="A9" s="261">
        <v>7</v>
      </c>
      <c r="B9" s="261" t="s">
        <v>6062</v>
      </c>
      <c r="C9" s="261" t="s">
        <v>2067</v>
      </c>
      <c r="D9" s="261" t="s">
        <v>1724</v>
      </c>
      <c r="E9" s="262">
        <v>384</v>
      </c>
      <c r="F9" s="262" t="s">
        <v>6063</v>
      </c>
      <c r="G9" s="262" t="s">
        <v>1749</v>
      </c>
      <c r="H9" s="478">
        <v>2000</v>
      </c>
      <c r="I9" s="261" t="s">
        <v>103</v>
      </c>
      <c r="J9" s="261" t="s">
        <v>1729</v>
      </c>
      <c r="K9" s="479">
        <v>45658</v>
      </c>
      <c r="L9" s="261"/>
      <c r="M9" s="262" t="s">
        <v>6052</v>
      </c>
    </row>
    <row r="10" spans="1:13" ht="29">
      <c r="A10" s="261">
        <v>8</v>
      </c>
      <c r="B10" s="261" t="s">
        <v>2642</v>
      </c>
      <c r="C10" s="261" t="s">
        <v>2067</v>
      </c>
      <c r="D10" s="261" t="s">
        <v>1724</v>
      </c>
      <c r="E10" s="262">
        <v>45</v>
      </c>
      <c r="F10" s="262" t="s">
        <v>6064</v>
      </c>
      <c r="G10" s="262" t="s">
        <v>1751</v>
      </c>
      <c r="H10" s="478">
        <v>1300</v>
      </c>
      <c r="I10" s="261" t="s">
        <v>103</v>
      </c>
      <c r="J10" s="261" t="s">
        <v>1716</v>
      </c>
      <c r="K10" s="479">
        <v>45658</v>
      </c>
      <c r="L10" s="261"/>
      <c r="M10" s="262" t="s">
        <v>6052</v>
      </c>
    </row>
    <row r="11" spans="1:13" ht="43.5">
      <c r="A11" s="261">
        <v>9</v>
      </c>
      <c r="B11" s="261" t="s">
        <v>6065</v>
      </c>
      <c r="C11" s="261" t="s">
        <v>2067</v>
      </c>
      <c r="D11" s="261" t="s">
        <v>1724</v>
      </c>
      <c r="E11" s="262">
        <v>20</v>
      </c>
      <c r="F11" s="154" t="s">
        <v>6066</v>
      </c>
      <c r="G11" s="262" t="s">
        <v>1751</v>
      </c>
      <c r="H11" s="478">
        <v>100</v>
      </c>
      <c r="I11" s="261" t="s">
        <v>103</v>
      </c>
      <c r="J11" s="261" t="s">
        <v>1729</v>
      </c>
      <c r="K11" s="479">
        <v>45658</v>
      </c>
      <c r="L11" s="261"/>
      <c r="M11" s="262" t="s">
        <v>6052</v>
      </c>
    </row>
    <row r="12" spans="1:13" ht="29">
      <c r="A12" s="261">
        <v>10</v>
      </c>
      <c r="B12" s="261" t="s">
        <v>6067</v>
      </c>
      <c r="C12" s="261" t="s">
        <v>2067</v>
      </c>
      <c r="D12" s="261" t="s">
        <v>1724</v>
      </c>
      <c r="E12" s="262">
        <v>24</v>
      </c>
      <c r="F12" s="261">
        <v>1</v>
      </c>
      <c r="G12" s="262" t="s">
        <v>1751</v>
      </c>
      <c r="H12" s="478">
        <v>160</v>
      </c>
      <c r="I12" s="261" t="s">
        <v>103</v>
      </c>
      <c r="J12" s="261" t="s">
        <v>1729</v>
      </c>
      <c r="K12" s="479">
        <v>45658</v>
      </c>
      <c r="L12" s="261"/>
      <c r="M12" s="262" t="s">
        <v>6052</v>
      </c>
    </row>
    <row r="13" spans="1:13" ht="29">
      <c r="A13" s="261">
        <v>11</v>
      </c>
      <c r="B13" s="261" t="s">
        <v>6068</v>
      </c>
      <c r="C13" s="261" t="s">
        <v>2067</v>
      </c>
      <c r="D13" s="261" t="s">
        <v>1724</v>
      </c>
      <c r="E13" s="262">
        <v>8</v>
      </c>
      <c r="F13" s="261">
        <v>1</v>
      </c>
      <c r="G13" s="262" t="s">
        <v>1751</v>
      </c>
      <c r="H13" s="478">
        <v>200</v>
      </c>
      <c r="I13" s="261" t="s">
        <v>103</v>
      </c>
      <c r="J13" s="261" t="s">
        <v>1716</v>
      </c>
      <c r="K13" s="479">
        <v>45658</v>
      </c>
      <c r="L13" s="261"/>
      <c r="M13" s="262" t="s">
        <v>6052</v>
      </c>
    </row>
    <row r="14" spans="1:13" ht="29">
      <c r="A14" s="261">
        <v>12</v>
      </c>
      <c r="B14" s="261" t="s">
        <v>6069</v>
      </c>
      <c r="C14" s="261" t="s">
        <v>2067</v>
      </c>
      <c r="D14" s="261" t="s">
        <v>1724</v>
      </c>
      <c r="E14" s="262">
        <v>50</v>
      </c>
      <c r="F14" s="261">
        <v>1</v>
      </c>
      <c r="G14" s="262" t="s">
        <v>1751</v>
      </c>
      <c r="H14" s="478">
        <v>150</v>
      </c>
      <c r="I14" s="261" t="s">
        <v>103</v>
      </c>
      <c r="J14" s="261" t="s">
        <v>1729</v>
      </c>
      <c r="K14" s="479">
        <v>45658</v>
      </c>
      <c r="L14" s="261"/>
      <c r="M14" s="262" t="s">
        <v>6052</v>
      </c>
    </row>
    <row r="15" spans="1:13" ht="29">
      <c r="A15" s="261">
        <v>13</v>
      </c>
      <c r="B15" s="262" t="s">
        <v>6070</v>
      </c>
      <c r="C15" s="261" t="s">
        <v>2067</v>
      </c>
      <c r="D15" s="261" t="s">
        <v>1724</v>
      </c>
      <c r="E15" s="262">
        <v>10</v>
      </c>
      <c r="F15" s="262" t="s">
        <v>6071</v>
      </c>
      <c r="G15" s="262" t="s">
        <v>1751</v>
      </c>
      <c r="H15" s="478">
        <v>400</v>
      </c>
      <c r="I15" s="261" t="s">
        <v>103</v>
      </c>
      <c r="J15" s="261" t="s">
        <v>1729</v>
      </c>
      <c r="K15" s="479">
        <v>45658</v>
      </c>
      <c r="L15" s="261"/>
      <c r="M15" s="262" t="s">
        <v>6052</v>
      </c>
    </row>
    <row r="16" spans="1:13" ht="29">
      <c r="A16" s="261">
        <v>14</v>
      </c>
      <c r="B16" s="261" t="s">
        <v>2604</v>
      </c>
      <c r="C16" s="261" t="s">
        <v>2067</v>
      </c>
      <c r="D16" s="261" t="s">
        <v>1724</v>
      </c>
      <c r="E16" s="262">
        <v>6</v>
      </c>
      <c r="F16" s="261">
        <v>1</v>
      </c>
      <c r="G16" s="262" t="s">
        <v>1751</v>
      </c>
      <c r="H16" s="478">
        <v>180</v>
      </c>
      <c r="I16" s="261" t="s">
        <v>103</v>
      </c>
      <c r="J16" s="261" t="s">
        <v>1729</v>
      </c>
      <c r="K16" s="479">
        <v>45658</v>
      </c>
      <c r="L16" s="261"/>
      <c r="M16" s="262" t="s">
        <v>6052</v>
      </c>
    </row>
    <row r="17" spans="1:13" ht="29">
      <c r="A17" s="261">
        <v>15</v>
      </c>
      <c r="B17" s="261" t="s">
        <v>6072</v>
      </c>
      <c r="C17" s="261" t="s">
        <v>2067</v>
      </c>
      <c r="D17" s="261" t="s">
        <v>1724</v>
      </c>
      <c r="E17" s="262">
        <v>6</v>
      </c>
      <c r="F17" s="261">
        <v>1</v>
      </c>
      <c r="G17" s="262" t="s">
        <v>1751</v>
      </c>
      <c r="H17" s="478">
        <v>60</v>
      </c>
      <c r="I17" s="261" t="s">
        <v>103</v>
      </c>
      <c r="J17" s="261" t="s">
        <v>1729</v>
      </c>
      <c r="K17" s="479">
        <v>45658</v>
      </c>
      <c r="L17" s="261"/>
      <c r="M17" s="262" t="s">
        <v>6052</v>
      </c>
    </row>
    <row r="18" spans="1:13" ht="29">
      <c r="A18" s="261">
        <v>16</v>
      </c>
      <c r="B18" s="262" t="s">
        <v>6073</v>
      </c>
      <c r="C18" s="261" t="s">
        <v>2067</v>
      </c>
      <c r="D18" s="261" t="s">
        <v>1724</v>
      </c>
      <c r="E18" s="262">
        <v>6</v>
      </c>
      <c r="F18" s="261">
        <v>1</v>
      </c>
      <c r="G18" s="262" t="s">
        <v>1751</v>
      </c>
      <c r="H18" s="478">
        <v>70</v>
      </c>
      <c r="I18" s="261" t="s">
        <v>103</v>
      </c>
      <c r="J18" s="261" t="s">
        <v>1729</v>
      </c>
      <c r="K18" s="479">
        <v>45658</v>
      </c>
      <c r="L18" s="261"/>
      <c r="M18" s="262" t="s">
        <v>6052</v>
      </c>
    </row>
    <row r="19" spans="1:13" ht="29">
      <c r="A19" s="261">
        <v>17</v>
      </c>
      <c r="B19" s="261" t="s">
        <v>6074</v>
      </c>
      <c r="C19" s="261" t="s">
        <v>2067</v>
      </c>
      <c r="D19" s="261" t="s">
        <v>1724</v>
      </c>
      <c r="E19" s="262">
        <v>10</v>
      </c>
      <c r="F19" s="261" t="s">
        <v>6075</v>
      </c>
      <c r="G19" s="262" t="s">
        <v>1751</v>
      </c>
      <c r="H19" s="478">
        <v>250</v>
      </c>
      <c r="I19" s="261" t="s">
        <v>103</v>
      </c>
      <c r="J19" s="261" t="s">
        <v>1729</v>
      </c>
      <c r="K19" s="479">
        <v>45658</v>
      </c>
      <c r="L19" s="261"/>
      <c r="M19" s="262" t="s">
        <v>6052</v>
      </c>
    </row>
    <row r="20" spans="1:13" ht="29">
      <c r="A20" s="261">
        <v>18</v>
      </c>
      <c r="B20" s="261" t="s">
        <v>2453</v>
      </c>
      <c r="C20" s="261" t="s">
        <v>2067</v>
      </c>
      <c r="D20" s="261" t="s">
        <v>1731</v>
      </c>
      <c r="E20" s="262">
        <v>5</v>
      </c>
      <c r="F20" s="261">
        <v>1</v>
      </c>
      <c r="G20" s="262" t="s">
        <v>1751</v>
      </c>
      <c r="H20" s="478">
        <v>150</v>
      </c>
      <c r="I20" s="261" t="s">
        <v>103</v>
      </c>
      <c r="J20" s="261" t="s">
        <v>1729</v>
      </c>
      <c r="K20" s="479">
        <v>45658</v>
      </c>
      <c r="L20" s="261"/>
      <c r="M20" s="262" t="s">
        <v>6052</v>
      </c>
    </row>
    <row r="21" spans="1:13" ht="29">
      <c r="A21" s="261">
        <v>19</v>
      </c>
      <c r="B21" s="261" t="s">
        <v>6076</v>
      </c>
      <c r="C21" s="261" t="s">
        <v>2067</v>
      </c>
      <c r="D21" s="261" t="s">
        <v>1724</v>
      </c>
      <c r="E21" s="262">
        <v>5</v>
      </c>
      <c r="F21" s="262" t="s">
        <v>6077</v>
      </c>
      <c r="G21" s="262" t="s">
        <v>1751</v>
      </c>
      <c r="H21" s="478">
        <v>100</v>
      </c>
      <c r="I21" s="261" t="s">
        <v>103</v>
      </c>
      <c r="J21" s="261" t="s">
        <v>1729</v>
      </c>
      <c r="K21" s="479">
        <v>45658</v>
      </c>
      <c r="L21" s="261"/>
      <c r="M21" s="262" t="s">
        <v>6052</v>
      </c>
    </row>
    <row r="22" spans="1:13" ht="29">
      <c r="A22" s="261">
        <v>20</v>
      </c>
      <c r="B22" s="262" t="s">
        <v>6078</v>
      </c>
      <c r="C22" s="261" t="s">
        <v>2067</v>
      </c>
      <c r="D22" s="261" t="s">
        <v>1724</v>
      </c>
      <c r="E22" s="262">
        <v>12</v>
      </c>
      <c r="F22" s="261">
        <v>1</v>
      </c>
      <c r="G22" s="262" t="s">
        <v>1751</v>
      </c>
      <c r="H22" s="478">
        <v>80</v>
      </c>
      <c r="I22" s="261" t="s">
        <v>103</v>
      </c>
      <c r="J22" s="261" t="s">
        <v>1729</v>
      </c>
      <c r="K22" s="479">
        <v>45658</v>
      </c>
      <c r="L22" s="261"/>
      <c r="M22" s="262" t="s">
        <v>6052</v>
      </c>
    </row>
    <row r="23" spans="1:13" ht="29">
      <c r="A23" s="261">
        <v>21</v>
      </c>
      <c r="B23" s="261" t="s">
        <v>6079</v>
      </c>
      <c r="C23" s="261" t="s">
        <v>2067</v>
      </c>
      <c r="D23" s="261" t="s">
        <v>1731</v>
      </c>
      <c r="E23" s="262">
        <v>8</v>
      </c>
      <c r="F23" s="261">
        <v>1</v>
      </c>
      <c r="G23" s="262" t="s">
        <v>1751</v>
      </c>
      <c r="H23" s="478">
        <v>150</v>
      </c>
      <c r="I23" s="261" t="s">
        <v>103</v>
      </c>
      <c r="J23" s="261" t="s">
        <v>1729</v>
      </c>
      <c r="K23" s="479">
        <v>45658</v>
      </c>
      <c r="L23" s="261"/>
      <c r="M23" s="262" t="s">
        <v>6052</v>
      </c>
    </row>
    <row r="24" spans="1:13">
      <c r="A24" s="261">
        <v>22</v>
      </c>
      <c r="B24" s="261" t="s">
        <v>5987</v>
      </c>
      <c r="C24" s="261" t="s">
        <v>2067</v>
      </c>
      <c r="D24" s="261" t="s">
        <v>1731</v>
      </c>
      <c r="E24" s="262">
        <v>10</v>
      </c>
      <c r="F24" s="261">
        <v>1</v>
      </c>
      <c r="G24" s="261" t="s">
        <v>1904</v>
      </c>
      <c r="H24" s="478">
        <v>4500</v>
      </c>
      <c r="I24" s="261" t="s">
        <v>103</v>
      </c>
      <c r="J24" s="261" t="s">
        <v>1729</v>
      </c>
      <c r="K24" s="479">
        <v>45658</v>
      </c>
      <c r="L24" s="261"/>
      <c r="M24" s="262" t="s">
        <v>6052</v>
      </c>
    </row>
    <row r="25" spans="1:13" ht="29">
      <c r="A25" s="261">
        <v>23</v>
      </c>
      <c r="B25" s="261" t="s">
        <v>6080</v>
      </c>
      <c r="C25" s="261" t="s">
        <v>2067</v>
      </c>
      <c r="D25" s="261" t="s">
        <v>1724</v>
      </c>
      <c r="E25" s="262">
        <v>24</v>
      </c>
      <c r="F25" s="261">
        <v>1</v>
      </c>
      <c r="G25" s="262" t="s">
        <v>1751</v>
      </c>
      <c r="H25" s="478">
        <v>80</v>
      </c>
      <c r="I25" s="261" t="s">
        <v>103</v>
      </c>
      <c r="J25" s="261" t="s">
        <v>1716</v>
      </c>
      <c r="K25" s="479">
        <v>45658</v>
      </c>
      <c r="L25" s="261"/>
      <c r="M25" s="262" t="s">
        <v>6052</v>
      </c>
    </row>
    <row r="26" spans="1:13" ht="29">
      <c r="A26" s="261">
        <v>24</v>
      </c>
      <c r="B26" s="261" t="s">
        <v>2576</v>
      </c>
      <c r="C26" s="261" t="s">
        <v>2067</v>
      </c>
      <c r="D26" s="261" t="s">
        <v>1724</v>
      </c>
      <c r="E26" s="262">
        <v>24</v>
      </c>
      <c r="F26" s="261">
        <v>1</v>
      </c>
      <c r="G26" s="262" t="s">
        <v>1751</v>
      </c>
      <c r="H26" s="478">
        <v>80</v>
      </c>
      <c r="I26" s="261" t="s">
        <v>103</v>
      </c>
      <c r="J26" s="261" t="s">
        <v>1729</v>
      </c>
      <c r="K26" s="479">
        <v>45658</v>
      </c>
      <c r="L26" s="261"/>
      <c r="M26" s="262" t="s">
        <v>6052</v>
      </c>
    </row>
    <row r="27" spans="1:13">
      <c r="A27" s="261">
        <v>25</v>
      </c>
      <c r="B27" s="261" t="s">
        <v>6081</v>
      </c>
      <c r="C27" s="261" t="s">
        <v>2067</v>
      </c>
      <c r="D27" s="261" t="s">
        <v>1731</v>
      </c>
      <c r="E27" s="262">
        <v>12</v>
      </c>
      <c r="F27" s="261">
        <v>1</v>
      </c>
      <c r="G27" s="261" t="s">
        <v>1879</v>
      </c>
      <c r="H27" s="478">
        <v>720</v>
      </c>
      <c r="I27" s="261" t="s">
        <v>103</v>
      </c>
      <c r="J27" s="261" t="s">
        <v>1702</v>
      </c>
      <c r="K27" s="479">
        <v>45658</v>
      </c>
      <c r="L27" s="261"/>
      <c r="M27" s="262" t="s">
        <v>6052</v>
      </c>
    </row>
    <row r="28" spans="1:13" ht="29">
      <c r="A28" s="261">
        <v>26</v>
      </c>
      <c r="B28" s="262" t="s">
        <v>6082</v>
      </c>
      <c r="C28" s="261" t="s">
        <v>2067</v>
      </c>
      <c r="D28" s="261" t="s">
        <v>1724</v>
      </c>
      <c r="E28" s="262">
        <v>6</v>
      </c>
      <c r="F28" s="262" t="s">
        <v>6083</v>
      </c>
      <c r="G28" s="262" t="s">
        <v>1751</v>
      </c>
      <c r="H28" s="478">
        <v>360</v>
      </c>
      <c r="I28" s="261" t="s">
        <v>103</v>
      </c>
      <c r="J28" s="261" t="s">
        <v>1729</v>
      </c>
      <c r="K28" s="479">
        <v>45658</v>
      </c>
      <c r="L28" s="261"/>
      <c r="M28" s="262" t="s">
        <v>6052</v>
      </c>
    </row>
    <row r="29" spans="1:13" ht="29">
      <c r="A29" s="261">
        <v>27</v>
      </c>
      <c r="B29" s="261" t="s">
        <v>1925</v>
      </c>
      <c r="C29" s="261" t="s">
        <v>2067</v>
      </c>
      <c r="D29" s="261" t="s">
        <v>1724</v>
      </c>
      <c r="E29" s="262">
        <v>20</v>
      </c>
      <c r="F29" s="261">
        <v>1</v>
      </c>
      <c r="G29" s="262" t="s">
        <v>1751</v>
      </c>
      <c r="H29" s="478">
        <v>50</v>
      </c>
      <c r="I29" s="261" t="s">
        <v>103</v>
      </c>
      <c r="J29" s="261" t="s">
        <v>1716</v>
      </c>
      <c r="K29" s="479">
        <v>45658</v>
      </c>
      <c r="L29" s="261"/>
      <c r="M29" s="262" t="s">
        <v>6052</v>
      </c>
    </row>
    <row r="30" spans="1:13" ht="29">
      <c r="A30" s="261">
        <v>28</v>
      </c>
      <c r="B30" s="261" t="s">
        <v>6084</v>
      </c>
      <c r="C30" s="261" t="s">
        <v>2067</v>
      </c>
      <c r="D30" s="261" t="s">
        <v>1731</v>
      </c>
      <c r="E30" s="262">
        <v>2</v>
      </c>
      <c r="F30" s="261">
        <v>1</v>
      </c>
      <c r="G30" s="262" t="s">
        <v>1751</v>
      </c>
      <c r="H30" s="478">
        <v>240</v>
      </c>
      <c r="I30" s="261" t="s">
        <v>103</v>
      </c>
      <c r="J30" s="261" t="s">
        <v>1729</v>
      </c>
      <c r="K30" s="479">
        <v>45658</v>
      </c>
      <c r="L30" s="261"/>
      <c r="M30" s="262" t="s">
        <v>6052</v>
      </c>
    </row>
    <row r="31" spans="1:13" ht="29">
      <c r="A31" s="261">
        <v>29</v>
      </c>
      <c r="B31" s="262" t="s">
        <v>2582</v>
      </c>
      <c r="C31" s="261" t="s">
        <v>2192</v>
      </c>
      <c r="D31" s="261" t="s">
        <v>2213</v>
      </c>
      <c r="E31" s="262">
        <v>120</v>
      </c>
      <c r="F31" s="261">
        <v>1</v>
      </c>
      <c r="G31" s="262" t="s">
        <v>1751</v>
      </c>
      <c r="H31" s="478">
        <v>100</v>
      </c>
      <c r="I31" s="261" t="s">
        <v>12</v>
      </c>
      <c r="J31" s="261" t="s">
        <v>1729</v>
      </c>
      <c r="K31" s="479">
        <v>45658</v>
      </c>
      <c r="L31" s="261"/>
      <c r="M31" s="262" t="s">
        <v>6052</v>
      </c>
    </row>
    <row r="32" spans="1:13" ht="29">
      <c r="A32" s="261">
        <v>30</v>
      </c>
      <c r="B32" s="262" t="s">
        <v>6085</v>
      </c>
      <c r="C32" s="261" t="s">
        <v>2192</v>
      </c>
      <c r="D32" s="261" t="s">
        <v>2213</v>
      </c>
      <c r="E32" s="262">
        <v>15</v>
      </c>
      <c r="F32" s="262" t="s">
        <v>6086</v>
      </c>
      <c r="G32" s="262" t="s">
        <v>1751</v>
      </c>
      <c r="H32" s="478">
        <v>300</v>
      </c>
      <c r="I32" s="261" t="s">
        <v>12</v>
      </c>
      <c r="J32" s="261" t="s">
        <v>1729</v>
      </c>
      <c r="K32" s="479">
        <v>45658</v>
      </c>
      <c r="L32" s="261"/>
      <c r="M32" s="262" t="s">
        <v>6052</v>
      </c>
    </row>
    <row r="33" spans="1:13" ht="29">
      <c r="A33" s="261">
        <v>31</v>
      </c>
      <c r="B33" s="261" t="s">
        <v>3087</v>
      </c>
      <c r="C33" s="261" t="s">
        <v>2192</v>
      </c>
      <c r="D33" s="261" t="s">
        <v>2213</v>
      </c>
      <c r="E33" s="262">
        <v>48</v>
      </c>
      <c r="F33" s="262" t="s">
        <v>6087</v>
      </c>
      <c r="G33" s="262" t="s">
        <v>1749</v>
      </c>
      <c r="H33" s="261" t="s">
        <v>6088</v>
      </c>
      <c r="I33" s="261" t="s">
        <v>12</v>
      </c>
      <c r="J33" s="261" t="s">
        <v>1716</v>
      </c>
      <c r="K33" s="479">
        <v>45658</v>
      </c>
      <c r="L33" s="261"/>
      <c r="M33" s="262" t="s">
        <v>6052</v>
      </c>
    </row>
    <row r="34" spans="1:13">
      <c r="A34" s="261">
        <v>32</v>
      </c>
      <c r="B34" s="261" t="s">
        <v>2684</v>
      </c>
      <c r="C34" s="261" t="s">
        <v>2192</v>
      </c>
      <c r="D34" s="261" t="s">
        <v>2213</v>
      </c>
      <c r="E34" s="262">
        <v>48</v>
      </c>
      <c r="F34" s="154" t="s">
        <v>6089</v>
      </c>
      <c r="G34" s="261" t="s">
        <v>1797</v>
      </c>
      <c r="H34" s="478">
        <v>1000</v>
      </c>
      <c r="I34" s="261" t="s">
        <v>12</v>
      </c>
      <c r="J34" s="261" t="s">
        <v>1716</v>
      </c>
      <c r="K34" s="479">
        <v>45658</v>
      </c>
      <c r="L34" s="261"/>
      <c r="M34" s="262" t="s">
        <v>6052</v>
      </c>
    </row>
    <row r="35" spans="1:13">
      <c r="A35" s="261">
        <v>33</v>
      </c>
      <c r="B35" s="261" t="s">
        <v>2688</v>
      </c>
      <c r="C35" s="261" t="s">
        <v>2192</v>
      </c>
      <c r="D35" s="261" t="s">
        <v>2213</v>
      </c>
      <c r="E35" s="262">
        <v>48</v>
      </c>
      <c r="F35" s="154" t="s">
        <v>6090</v>
      </c>
      <c r="G35" s="261" t="s">
        <v>1797</v>
      </c>
      <c r="H35" s="478">
        <v>300</v>
      </c>
      <c r="I35" s="261" t="s">
        <v>12</v>
      </c>
      <c r="J35" s="261" t="s">
        <v>1716</v>
      </c>
      <c r="K35" s="479">
        <v>45658</v>
      </c>
      <c r="L35" s="261"/>
      <c r="M35" s="262" t="s">
        <v>6052</v>
      </c>
    </row>
    <row r="36" spans="1:13">
      <c r="A36" s="261">
        <v>34</v>
      </c>
      <c r="B36" s="261" t="s">
        <v>3079</v>
      </c>
      <c r="C36" s="261" t="s">
        <v>2192</v>
      </c>
      <c r="D36" s="261" t="s">
        <v>2213</v>
      </c>
      <c r="E36" s="262">
        <v>36</v>
      </c>
      <c r="F36" s="261">
        <v>1</v>
      </c>
      <c r="G36" s="261" t="s">
        <v>1797</v>
      </c>
      <c r="H36" s="478">
        <v>72</v>
      </c>
      <c r="I36" s="261" t="s">
        <v>12</v>
      </c>
      <c r="J36" s="261" t="s">
        <v>1716</v>
      </c>
      <c r="K36" s="479">
        <v>45658</v>
      </c>
      <c r="L36" s="261"/>
      <c r="M36" s="262" t="s">
        <v>6052</v>
      </c>
    </row>
    <row r="37" spans="1:13">
      <c r="A37" s="261">
        <v>35</v>
      </c>
      <c r="B37" s="261" t="s">
        <v>1942</v>
      </c>
      <c r="C37" s="261" t="s">
        <v>2192</v>
      </c>
      <c r="D37" s="261" t="s">
        <v>2213</v>
      </c>
      <c r="E37" s="262">
        <v>24</v>
      </c>
      <c r="F37" s="261">
        <v>1</v>
      </c>
      <c r="G37" s="261" t="s">
        <v>1797</v>
      </c>
      <c r="H37" s="478">
        <v>86</v>
      </c>
      <c r="I37" s="261" t="s">
        <v>12</v>
      </c>
      <c r="J37" s="261" t="s">
        <v>1729</v>
      </c>
      <c r="K37" s="479">
        <v>45658</v>
      </c>
      <c r="L37" s="261"/>
      <c r="M37" s="262" t="s">
        <v>6052</v>
      </c>
    </row>
    <row r="38" spans="1:13">
      <c r="A38" s="261">
        <v>36</v>
      </c>
      <c r="B38" s="261" t="s">
        <v>2696</v>
      </c>
      <c r="C38" s="261" t="s">
        <v>2192</v>
      </c>
      <c r="D38" s="261" t="s">
        <v>2213</v>
      </c>
      <c r="E38" s="262">
        <v>16</v>
      </c>
      <c r="F38" s="261">
        <v>1</v>
      </c>
      <c r="G38" s="261" t="s">
        <v>1797</v>
      </c>
      <c r="H38" s="478">
        <v>320</v>
      </c>
      <c r="I38" s="261" t="s">
        <v>12</v>
      </c>
      <c r="J38" s="261" t="s">
        <v>1716</v>
      </c>
      <c r="K38" s="479">
        <v>45658</v>
      </c>
      <c r="L38" s="261"/>
      <c r="M38" s="262" t="s">
        <v>6052</v>
      </c>
    </row>
    <row r="39" spans="1:13">
      <c r="A39" s="261">
        <v>37</v>
      </c>
      <c r="B39" s="261" t="s">
        <v>6091</v>
      </c>
      <c r="C39" s="261" t="s">
        <v>2192</v>
      </c>
      <c r="D39" s="261" t="s">
        <v>2213</v>
      </c>
      <c r="E39" s="262">
        <v>16</v>
      </c>
      <c r="F39" s="261">
        <v>1</v>
      </c>
      <c r="G39" s="261" t="s">
        <v>1797</v>
      </c>
      <c r="H39" s="478">
        <v>320</v>
      </c>
      <c r="I39" s="261" t="s">
        <v>12</v>
      </c>
      <c r="J39" s="261" t="s">
        <v>1716</v>
      </c>
      <c r="K39" s="479">
        <v>45658</v>
      </c>
      <c r="L39" s="261"/>
      <c r="M39" s="262" t="s">
        <v>6052</v>
      </c>
    </row>
    <row r="40" spans="1:13">
      <c r="A40" s="261">
        <v>38</v>
      </c>
      <c r="B40" s="261" t="s">
        <v>6092</v>
      </c>
      <c r="C40" s="261" t="s">
        <v>2192</v>
      </c>
      <c r="D40" s="261" t="s">
        <v>2213</v>
      </c>
      <c r="E40" s="262">
        <v>16</v>
      </c>
      <c r="F40" s="261">
        <v>1</v>
      </c>
      <c r="G40" s="261" t="s">
        <v>1797</v>
      </c>
      <c r="H40" s="478">
        <v>115</v>
      </c>
      <c r="I40" s="261" t="s">
        <v>12</v>
      </c>
      <c r="J40" s="261" t="s">
        <v>1729</v>
      </c>
      <c r="K40" s="479">
        <v>45658</v>
      </c>
      <c r="L40" s="261"/>
      <c r="M40" s="262" t="s">
        <v>6052</v>
      </c>
    </row>
    <row r="41" spans="1:13">
      <c r="A41" s="261">
        <v>39</v>
      </c>
      <c r="B41" s="261" t="s">
        <v>6093</v>
      </c>
      <c r="C41" s="261" t="s">
        <v>2192</v>
      </c>
      <c r="D41" s="261" t="s">
        <v>2213</v>
      </c>
      <c r="E41" s="262">
        <v>24</v>
      </c>
      <c r="F41" s="261">
        <v>1</v>
      </c>
      <c r="G41" s="261" t="s">
        <v>1797</v>
      </c>
      <c r="H41" s="478">
        <v>80</v>
      </c>
      <c r="I41" s="261" t="s">
        <v>12</v>
      </c>
      <c r="J41" s="261" t="s">
        <v>1729</v>
      </c>
      <c r="K41" s="479">
        <v>45658</v>
      </c>
      <c r="L41" s="261"/>
      <c r="M41" s="262" t="s">
        <v>6052</v>
      </c>
    </row>
    <row r="42" spans="1:13">
      <c r="A42" s="261">
        <v>40</v>
      </c>
      <c r="B42" s="261" t="s">
        <v>6094</v>
      </c>
      <c r="C42" s="261" t="s">
        <v>2192</v>
      </c>
      <c r="D42" s="261" t="s">
        <v>2213</v>
      </c>
      <c r="E42" s="262">
        <v>24</v>
      </c>
      <c r="F42" s="261">
        <v>1</v>
      </c>
      <c r="G42" s="261" t="s">
        <v>1797</v>
      </c>
      <c r="H42" s="478">
        <v>100</v>
      </c>
      <c r="I42" s="261" t="s">
        <v>12</v>
      </c>
      <c r="J42" s="261" t="s">
        <v>1716</v>
      </c>
      <c r="K42" s="479">
        <v>45658</v>
      </c>
      <c r="L42" s="261"/>
      <c r="M42" s="262" t="s">
        <v>6052</v>
      </c>
    </row>
    <row r="43" spans="1:13">
      <c r="A43" s="261">
        <v>41</v>
      </c>
      <c r="B43" s="262" t="s">
        <v>6095</v>
      </c>
      <c r="C43" s="261" t="s">
        <v>2192</v>
      </c>
      <c r="D43" s="261" t="s">
        <v>2213</v>
      </c>
      <c r="E43" s="262">
        <v>24</v>
      </c>
      <c r="F43" s="261">
        <v>1</v>
      </c>
      <c r="G43" s="261" t="s">
        <v>1797</v>
      </c>
      <c r="H43" s="478">
        <v>80</v>
      </c>
      <c r="I43" s="261" t="s">
        <v>12</v>
      </c>
      <c r="J43" s="261" t="s">
        <v>1729</v>
      </c>
      <c r="K43" s="479">
        <v>45658</v>
      </c>
      <c r="L43" s="261"/>
      <c r="M43" s="262" t="s">
        <v>6052</v>
      </c>
    </row>
    <row r="44" spans="1:13" ht="29">
      <c r="A44" s="261">
        <v>42</v>
      </c>
      <c r="B44" s="262" t="s">
        <v>6096</v>
      </c>
      <c r="C44" s="261" t="s">
        <v>2192</v>
      </c>
      <c r="D44" s="261" t="s">
        <v>2213</v>
      </c>
      <c r="E44" s="262">
        <v>5</v>
      </c>
      <c r="F44" s="261">
        <v>1</v>
      </c>
      <c r="G44" s="262" t="s">
        <v>6097</v>
      </c>
      <c r="H44" s="478">
        <v>2000</v>
      </c>
      <c r="I44" s="261" t="s">
        <v>12</v>
      </c>
      <c r="J44" s="261" t="s">
        <v>1729</v>
      </c>
      <c r="K44" s="479">
        <v>45658</v>
      </c>
      <c r="L44" s="261"/>
      <c r="M44" s="262" t="s">
        <v>6052</v>
      </c>
    </row>
    <row r="45" spans="1:13" ht="29">
      <c r="A45" s="261">
        <v>43</v>
      </c>
      <c r="B45" s="262" t="s">
        <v>6098</v>
      </c>
      <c r="C45" s="261" t="s">
        <v>2192</v>
      </c>
      <c r="D45" s="261" t="s">
        <v>2213</v>
      </c>
      <c r="E45" s="262">
        <v>20</v>
      </c>
      <c r="F45" s="262" t="s">
        <v>6099</v>
      </c>
      <c r="G45" s="261" t="s">
        <v>1797</v>
      </c>
      <c r="H45" s="478">
        <v>800</v>
      </c>
      <c r="I45" s="261" t="s">
        <v>12</v>
      </c>
      <c r="J45" s="261" t="s">
        <v>1716</v>
      </c>
      <c r="K45" s="479">
        <v>45658</v>
      </c>
      <c r="L45" s="261"/>
      <c r="M45" s="262" t="s">
        <v>6052</v>
      </c>
    </row>
    <row r="46" spans="1:13">
      <c r="A46" s="261">
        <v>44</v>
      </c>
      <c r="B46" s="262" t="s">
        <v>4340</v>
      </c>
      <c r="C46" s="261" t="s">
        <v>2192</v>
      </c>
      <c r="D46" s="261" t="s">
        <v>2213</v>
      </c>
      <c r="E46" s="262">
        <v>100</v>
      </c>
      <c r="F46" s="261">
        <v>1</v>
      </c>
      <c r="G46" s="261" t="s">
        <v>1797</v>
      </c>
      <c r="H46" s="261" t="s">
        <v>6100</v>
      </c>
      <c r="I46" s="261" t="s">
        <v>12</v>
      </c>
      <c r="J46" s="261" t="s">
        <v>1729</v>
      </c>
      <c r="K46" s="479">
        <v>45658</v>
      </c>
      <c r="L46" s="261"/>
      <c r="M46" s="262" t="s">
        <v>6052</v>
      </c>
    </row>
    <row r="47" spans="1:13">
      <c r="A47" s="261">
        <v>45</v>
      </c>
      <c r="B47" s="262" t="s">
        <v>6101</v>
      </c>
      <c r="C47" s="261" t="s">
        <v>2192</v>
      </c>
      <c r="D47" s="261" t="s">
        <v>2213</v>
      </c>
      <c r="E47" s="262">
        <v>20</v>
      </c>
      <c r="F47" s="261">
        <v>1</v>
      </c>
      <c r="G47" s="261" t="s">
        <v>1797</v>
      </c>
      <c r="H47" s="478">
        <v>320</v>
      </c>
      <c r="I47" s="261" t="s">
        <v>12</v>
      </c>
      <c r="J47" s="261" t="s">
        <v>1729</v>
      </c>
      <c r="K47" s="479">
        <v>45658</v>
      </c>
      <c r="L47" s="261"/>
      <c r="M47" s="262" t="s">
        <v>6052</v>
      </c>
    </row>
    <row r="48" spans="1:13">
      <c r="A48" s="261">
        <v>46</v>
      </c>
      <c r="B48" s="261" t="s">
        <v>2680</v>
      </c>
      <c r="C48" s="261" t="s">
        <v>2192</v>
      </c>
      <c r="D48" s="261" t="s">
        <v>2213</v>
      </c>
      <c r="E48" s="262">
        <v>150</v>
      </c>
      <c r="F48" s="261">
        <v>1</v>
      </c>
      <c r="G48" s="261" t="s">
        <v>1797</v>
      </c>
      <c r="H48" s="478">
        <v>300</v>
      </c>
      <c r="I48" s="261" t="s">
        <v>12</v>
      </c>
      <c r="J48" s="261" t="s">
        <v>1702</v>
      </c>
      <c r="K48" s="479">
        <v>45658</v>
      </c>
      <c r="L48" s="261"/>
      <c r="M48" s="262" t="s">
        <v>6052</v>
      </c>
    </row>
    <row r="49" spans="1:13">
      <c r="A49" s="261">
        <v>47</v>
      </c>
      <c r="B49" s="261" t="s">
        <v>4341</v>
      </c>
      <c r="C49" s="261" t="s">
        <v>2192</v>
      </c>
      <c r="D49" s="261" t="s">
        <v>2213</v>
      </c>
      <c r="E49" s="262">
        <v>10</v>
      </c>
      <c r="F49" s="261">
        <v>1</v>
      </c>
      <c r="G49" s="261" t="s">
        <v>1797</v>
      </c>
      <c r="H49" s="478">
        <v>200</v>
      </c>
      <c r="I49" s="261" t="s">
        <v>12</v>
      </c>
      <c r="J49" s="261" t="s">
        <v>1729</v>
      </c>
      <c r="K49" s="479">
        <v>45658</v>
      </c>
      <c r="L49" s="261"/>
      <c r="M49" s="262" t="s">
        <v>6052</v>
      </c>
    </row>
    <row r="50" spans="1:13">
      <c r="A50" s="261">
        <v>48</v>
      </c>
      <c r="B50" s="261" t="s">
        <v>6102</v>
      </c>
      <c r="C50" s="261" t="s">
        <v>2192</v>
      </c>
      <c r="D50" s="261" t="s">
        <v>2213</v>
      </c>
      <c r="E50" s="262">
        <v>10</v>
      </c>
      <c r="F50" s="261">
        <v>1</v>
      </c>
      <c r="G50" s="261" t="s">
        <v>1797</v>
      </c>
      <c r="H50" s="478">
        <v>100</v>
      </c>
      <c r="I50" s="261" t="s">
        <v>12</v>
      </c>
      <c r="J50" s="261" t="s">
        <v>1729</v>
      </c>
      <c r="K50" s="479">
        <v>45658</v>
      </c>
      <c r="L50" s="261"/>
      <c r="M50" s="262" t="s">
        <v>6052</v>
      </c>
    </row>
    <row r="51" spans="1:13">
      <c r="A51" s="261">
        <v>49</v>
      </c>
      <c r="B51" s="261" t="s">
        <v>2014</v>
      </c>
      <c r="C51" s="261" t="s">
        <v>2192</v>
      </c>
      <c r="D51" s="261" t="s">
        <v>2213</v>
      </c>
      <c r="E51" s="262">
        <v>10</v>
      </c>
      <c r="F51" s="261">
        <v>1</v>
      </c>
      <c r="G51" s="261" t="s">
        <v>1797</v>
      </c>
      <c r="H51" s="478">
        <v>150</v>
      </c>
      <c r="I51" s="261" t="s">
        <v>12</v>
      </c>
      <c r="J51" s="261" t="s">
        <v>1729</v>
      </c>
      <c r="K51" s="479">
        <v>45658</v>
      </c>
      <c r="L51" s="261"/>
      <c r="M51" s="262" t="s">
        <v>6052</v>
      </c>
    </row>
    <row r="52" spans="1:13">
      <c r="A52" s="261">
        <v>50</v>
      </c>
      <c r="B52" s="262" t="s">
        <v>6103</v>
      </c>
      <c r="C52" s="261" t="s">
        <v>2192</v>
      </c>
      <c r="D52" s="261" t="s">
        <v>2213</v>
      </c>
      <c r="E52" s="262">
        <v>10</v>
      </c>
      <c r="F52" s="261" t="s">
        <v>6104</v>
      </c>
      <c r="G52" s="261" t="s">
        <v>1797</v>
      </c>
      <c r="H52" s="478">
        <v>100</v>
      </c>
      <c r="I52" s="261" t="s">
        <v>12</v>
      </c>
      <c r="J52" s="261" t="s">
        <v>1729</v>
      </c>
      <c r="K52" s="479">
        <v>45658</v>
      </c>
      <c r="L52" s="261"/>
      <c r="M52" s="262" t="s">
        <v>6052</v>
      </c>
    </row>
    <row r="53" spans="1:13">
      <c r="A53" s="261">
        <v>51</v>
      </c>
      <c r="B53" s="262" t="s">
        <v>6105</v>
      </c>
      <c r="C53" s="261" t="s">
        <v>2192</v>
      </c>
      <c r="D53" s="261" t="s">
        <v>2213</v>
      </c>
      <c r="E53" s="262">
        <v>10</v>
      </c>
      <c r="F53" s="261" t="s">
        <v>6104</v>
      </c>
      <c r="G53" s="261" t="s">
        <v>1797</v>
      </c>
      <c r="H53" s="478">
        <v>400</v>
      </c>
      <c r="I53" s="261" t="s">
        <v>12</v>
      </c>
      <c r="J53" s="261" t="s">
        <v>1729</v>
      </c>
      <c r="K53" s="479">
        <v>45658</v>
      </c>
      <c r="L53" s="261"/>
      <c r="M53" s="262" t="s">
        <v>6052</v>
      </c>
    </row>
    <row r="54" spans="1:13">
      <c r="A54" s="261">
        <v>52</v>
      </c>
      <c r="B54" s="262" t="s">
        <v>6106</v>
      </c>
      <c r="C54" s="261" t="s">
        <v>2192</v>
      </c>
      <c r="D54" s="261" t="s">
        <v>2349</v>
      </c>
      <c r="E54" s="262">
        <v>5</v>
      </c>
      <c r="F54" s="261">
        <v>1</v>
      </c>
      <c r="G54" s="261" t="s">
        <v>1904</v>
      </c>
      <c r="H54" s="478">
        <v>4000</v>
      </c>
      <c r="I54" s="261" t="s">
        <v>12</v>
      </c>
      <c r="J54" s="261" t="s">
        <v>1729</v>
      </c>
      <c r="K54" s="479">
        <v>45658</v>
      </c>
      <c r="L54" s="261"/>
      <c r="M54" s="262" t="s">
        <v>6052</v>
      </c>
    </row>
    <row r="55" spans="1:13">
      <c r="A55" s="261">
        <v>53</v>
      </c>
      <c r="B55" s="262" t="s">
        <v>1894</v>
      </c>
      <c r="C55" s="261" t="s">
        <v>2192</v>
      </c>
      <c r="D55" s="261" t="s">
        <v>2349</v>
      </c>
      <c r="E55" s="262">
        <v>5</v>
      </c>
      <c r="F55" s="261">
        <v>1</v>
      </c>
      <c r="G55" s="261" t="s">
        <v>6107</v>
      </c>
      <c r="H55" s="478">
        <v>1000</v>
      </c>
      <c r="I55" s="261" t="s">
        <v>12</v>
      </c>
      <c r="J55" s="261" t="s">
        <v>1729</v>
      </c>
      <c r="K55" s="479">
        <v>45658</v>
      </c>
      <c r="L55" s="261"/>
      <c r="M55" s="262" t="s">
        <v>6052</v>
      </c>
    </row>
    <row r="56" spans="1:13">
      <c r="A56" s="261">
        <v>54</v>
      </c>
      <c r="B56" s="261" t="s">
        <v>6108</v>
      </c>
      <c r="C56" s="261" t="s">
        <v>2192</v>
      </c>
      <c r="D56" s="261" t="s">
        <v>2349</v>
      </c>
      <c r="E56" s="262">
        <v>6</v>
      </c>
      <c r="F56" s="261">
        <v>1</v>
      </c>
      <c r="G56" s="261" t="s">
        <v>1879</v>
      </c>
      <c r="H56" s="480">
        <v>18000</v>
      </c>
      <c r="I56" s="261" t="s">
        <v>12</v>
      </c>
      <c r="J56" s="261" t="s">
        <v>1716</v>
      </c>
      <c r="K56" s="479">
        <v>45658</v>
      </c>
      <c r="L56" s="261"/>
      <c r="M56" s="262" t="s">
        <v>6052</v>
      </c>
    </row>
    <row r="57" spans="1:13">
      <c r="A57" s="261">
        <v>55</v>
      </c>
      <c r="B57" s="262" t="s">
        <v>6109</v>
      </c>
      <c r="C57" s="261" t="s">
        <v>1721</v>
      </c>
      <c r="D57" s="261" t="s">
        <v>1731</v>
      </c>
      <c r="E57" s="262">
        <v>5</v>
      </c>
      <c r="F57" s="262">
        <v>1</v>
      </c>
      <c r="G57" s="261" t="s">
        <v>6107</v>
      </c>
      <c r="H57" s="478">
        <v>1000</v>
      </c>
      <c r="I57" s="261" t="s">
        <v>12</v>
      </c>
      <c r="J57" s="261" t="s">
        <v>1729</v>
      </c>
      <c r="K57" s="479">
        <v>45658</v>
      </c>
      <c r="L57" s="261"/>
      <c r="M57" s="262" t="s">
        <v>6052</v>
      </c>
    </row>
    <row r="58" spans="1:13">
      <c r="A58" s="261">
        <v>56</v>
      </c>
      <c r="B58" s="262" t="s">
        <v>2320</v>
      </c>
      <c r="C58" s="261" t="s">
        <v>1721</v>
      </c>
      <c r="D58" s="261" t="s">
        <v>1731</v>
      </c>
      <c r="E58" s="262">
        <v>5</v>
      </c>
      <c r="F58" s="262">
        <v>1</v>
      </c>
      <c r="G58" s="261" t="s">
        <v>6107</v>
      </c>
      <c r="H58" s="480">
        <v>6000</v>
      </c>
      <c r="I58" s="261" t="s">
        <v>1722</v>
      </c>
      <c r="J58" s="261" t="s">
        <v>1729</v>
      </c>
      <c r="K58" s="479">
        <v>45658</v>
      </c>
      <c r="L58" s="261"/>
      <c r="M58" s="262" t="s">
        <v>6052</v>
      </c>
    </row>
    <row r="59" spans="1:13" ht="58">
      <c r="A59" s="261">
        <v>57</v>
      </c>
      <c r="B59" s="262" t="s">
        <v>6110</v>
      </c>
      <c r="C59" s="261" t="s">
        <v>1721</v>
      </c>
      <c r="D59" s="261" t="s">
        <v>1724</v>
      </c>
      <c r="E59" s="262">
        <v>100</v>
      </c>
      <c r="F59" s="262" t="s">
        <v>6111</v>
      </c>
      <c r="G59" s="262" t="s">
        <v>1749</v>
      </c>
      <c r="H59" s="481">
        <v>30000</v>
      </c>
      <c r="I59" s="261" t="s">
        <v>1722</v>
      </c>
      <c r="J59" s="261" t="s">
        <v>1716</v>
      </c>
      <c r="K59" s="479">
        <v>45658</v>
      </c>
      <c r="L59" s="261"/>
      <c r="M59" s="262" t="s">
        <v>6052</v>
      </c>
    </row>
    <row r="60" spans="1:13" ht="29">
      <c r="A60" s="261">
        <v>58</v>
      </c>
      <c r="B60" s="262" t="s">
        <v>6112</v>
      </c>
      <c r="C60" s="261" t="s">
        <v>1721</v>
      </c>
      <c r="D60" s="261" t="s">
        <v>1724</v>
      </c>
      <c r="E60" s="262">
        <v>9</v>
      </c>
      <c r="F60" s="261">
        <v>3</v>
      </c>
      <c r="G60" s="262" t="s">
        <v>1749</v>
      </c>
      <c r="H60" s="480">
        <v>2000</v>
      </c>
      <c r="I60" s="261" t="s">
        <v>1722</v>
      </c>
      <c r="J60" s="261" t="s">
        <v>1729</v>
      </c>
      <c r="K60" s="479">
        <v>45658</v>
      </c>
      <c r="L60" s="261"/>
      <c r="M60" s="262" t="s">
        <v>6052</v>
      </c>
    </row>
    <row r="61" spans="1:13" ht="29">
      <c r="A61" s="261">
        <v>59</v>
      </c>
      <c r="B61" s="262" t="s">
        <v>6113</v>
      </c>
      <c r="C61" s="261" t="s">
        <v>13</v>
      </c>
      <c r="D61" s="261" t="s">
        <v>1701</v>
      </c>
      <c r="E61" s="482">
        <v>9125</v>
      </c>
      <c r="F61" s="262" t="s">
        <v>6114</v>
      </c>
      <c r="G61" s="261" t="s">
        <v>6051</v>
      </c>
      <c r="H61" s="483">
        <v>119537.5</v>
      </c>
      <c r="I61" s="261" t="s">
        <v>1735</v>
      </c>
      <c r="J61" s="261" t="s">
        <v>1971</v>
      </c>
      <c r="K61" s="262" t="s">
        <v>6115</v>
      </c>
      <c r="L61" s="262" t="s">
        <v>6116</v>
      </c>
      <c r="M61" s="262" t="s">
        <v>6052</v>
      </c>
    </row>
    <row r="62" spans="1:13" ht="29">
      <c r="A62" s="261">
        <v>60</v>
      </c>
      <c r="B62" s="262" t="s">
        <v>6117</v>
      </c>
      <c r="C62" s="261" t="s">
        <v>13</v>
      </c>
      <c r="D62" s="261" t="s">
        <v>1701</v>
      </c>
      <c r="E62" s="482">
        <v>9125</v>
      </c>
      <c r="F62" s="262" t="s">
        <v>6114</v>
      </c>
      <c r="G62" s="261" t="s">
        <v>6051</v>
      </c>
      <c r="H62" s="480">
        <v>17337.5</v>
      </c>
      <c r="I62" s="261" t="s">
        <v>1735</v>
      </c>
      <c r="J62" s="261" t="s">
        <v>1971</v>
      </c>
      <c r="K62" s="262" t="s">
        <v>6115</v>
      </c>
      <c r="L62" s="262" t="s">
        <v>6116</v>
      </c>
      <c r="M62" s="262" t="s">
        <v>6052</v>
      </c>
    </row>
    <row r="63" spans="1:13" ht="29">
      <c r="A63" s="261">
        <v>61</v>
      </c>
      <c r="B63" s="262" t="s">
        <v>6118</v>
      </c>
      <c r="C63" s="261" t="s">
        <v>13</v>
      </c>
      <c r="D63" s="261" t="s">
        <v>1701</v>
      </c>
      <c r="E63" s="482">
        <v>9125</v>
      </c>
      <c r="F63" s="262" t="s">
        <v>6114</v>
      </c>
      <c r="G63" s="261" t="s">
        <v>6051</v>
      </c>
      <c r="H63" s="480">
        <v>15877.5</v>
      </c>
      <c r="I63" s="261" t="s">
        <v>1735</v>
      </c>
      <c r="J63" s="261" t="s">
        <v>1971</v>
      </c>
      <c r="K63" s="262" t="s">
        <v>6115</v>
      </c>
      <c r="L63" s="262" t="s">
        <v>6116</v>
      </c>
      <c r="M63" s="262" t="s">
        <v>6052</v>
      </c>
    </row>
    <row r="64" spans="1:13">
      <c r="A64" s="261">
        <v>62</v>
      </c>
      <c r="B64" s="262" t="s">
        <v>6119</v>
      </c>
      <c r="C64" s="261" t="s">
        <v>1721</v>
      </c>
      <c r="D64" s="261" t="s">
        <v>1724</v>
      </c>
      <c r="E64" s="482">
        <v>3</v>
      </c>
      <c r="F64" s="262">
        <v>1</v>
      </c>
      <c r="G64" s="261" t="s">
        <v>1854</v>
      </c>
      <c r="H64" s="480">
        <v>1200</v>
      </c>
      <c r="I64" s="261" t="s">
        <v>1735</v>
      </c>
      <c r="J64" s="261" t="s">
        <v>1716</v>
      </c>
      <c r="K64" s="262"/>
      <c r="L64" s="262"/>
      <c r="M64" s="262" t="s">
        <v>6052</v>
      </c>
    </row>
    <row r="65" spans="1:13" ht="43.5">
      <c r="A65" s="261">
        <v>62</v>
      </c>
      <c r="B65" s="262" t="s">
        <v>6120</v>
      </c>
      <c r="C65" s="261" t="s">
        <v>13</v>
      </c>
      <c r="D65" s="261" t="s">
        <v>1701</v>
      </c>
      <c r="E65" s="482">
        <v>5475</v>
      </c>
      <c r="F65" s="262" t="s">
        <v>6121</v>
      </c>
      <c r="G65" s="261" t="s">
        <v>6051</v>
      </c>
      <c r="H65" s="480">
        <v>29072.25</v>
      </c>
      <c r="I65" s="261" t="s">
        <v>1735</v>
      </c>
      <c r="J65" s="261" t="s">
        <v>1971</v>
      </c>
      <c r="K65" s="262" t="s">
        <v>6115</v>
      </c>
      <c r="L65" s="262" t="s">
        <v>6116</v>
      </c>
      <c r="M65" s="262" t="s">
        <v>6052</v>
      </c>
    </row>
    <row r="66" spans="1:13" ht="43.5">
      <c r="A66" s="261">
        <v>63</v>
      </c>
      <c r="B66" s="262" t="s">
        <v>6122</v>
      </c>
      <c r="C66" s="261" t="s">
        <v>13</v>
      </c>
      <c r="D66" s="261" t="s">
        <v>1701</v>
      </c>
      <c r="E66" s="482">
        <v>5475</v>
      </c>
      <c r="F66" s="262" t="s">
        <v>6123</v>
      </c>
      <c r="G66" s="261" t="s">
        <v>6051</v>
      </c>
      <c r="H66" s="480">
        <v>28798.5</v>
      </c>
      <c r="I66" s="261" t="s">
        <v>1735</v>
      </c>
      <c r="J66" s="261" t="s">
        <v>1971</v>
      </c>
      <c r="K66" s="262" t="s">
        <v>6115</v>
      </c>
      <c r="L66" s="262" t="s">
        <v>6116</v>
      </c>
      <c r="M66" s="262" t="s">
        <v>6052</v>
      </c>
    </row>
    <row r="67" spans="1:13" ht="29">
      <c r="A67" s="261">
        <v>64</v>
      </c>
      <c r="B67" s="262" t="s">
        <v>6124</v>
      </c>
      <c r="C67" s="261" t="s">
        <v>13</v>
      </c>
      <c r="D67" s="261" t="s">
        <v>1701</v>
      </c>
      <c r="E67" s="262">
        <v>12</v>
      </c>
      <c r="F67" s="262" t="s">
        <v>6125</v>
      </c>
      <c r="G67" s="261" t="s">
        <v>1995</v>
      </c>
      <c r="H67" s="480">
        <v>60000</v>
      </c>
      <c r="I67" s="261" t="s">
        <v>1735</v>
      </c>
      <c r="J67" s="261" t="s">
        <v>1971</v>
      </c>
      <c r="K67" s="262" t="s">
        <v>6126</v>
      </c>
      <c r="L67" s="262" t="s">
        <v>6127</v>
      </c>
      <c r="M67" s="262" t="s">
        <v>6052</v>
      </c>
    </row>
    <row r="68" spans="1:13">
      <c r="A68" s="261">
        <v>65</v>
      </c>
      <c r="B68" s="262" t="s">
        <v>6128</v>
      </c>
      <c r="C68" s="261" t="s">
        <v>1721</v>
      </c>
      <c r="D68" s="261" t="s">
        <v>1731</v>
      </c>
      <c r="E68" s="262">
        <v>3</v>
      </c>
      <c r="F68" s="262">
        <v>1</v>
      </c>
      <c r="G68" s="261" t="s">
        <v>6107</v>
      </c>
      <c r="H68" s="478">
        <v>1500</v>
      </c>
      <c r="I68" s="261" t="s">
        <v>12</v>
      </c>
      <c r="J68" s="261" t="s">
        <v>1971</v>
      </c>
      <c r="K68" s="479">
        <v>45292</v>
      </c>
      <c r="L68" s="261"/>
      <c r="M68" s="262" t="s">
        <v>6052</v>
      </c>
    </row>
    <row r="69" spans="1:13" ht="43.5">
      <c r="A69" s="261">
        <v>66</v>
      </c>
      <c r="B69" s="262" t="s">
        <v>6129</v>
      </c>
      <c r="C69" s="261" t="s">
        <v>13</v>
      </c>
      <c r="D69" s="261" t="s">
        <v>1701</v>
      </c>
      <c r="E69" s="261">
        <v>12</v>
      </c>
      <c r="F69" s="262" t="s">
        <v>6130</v>
      </c>
      <c r="G69" s="261" t="s">
        <v>106</v>
      </c>
      <c r="H69" s="480">
        <v>1015000</v>
      </c>
      <c r="I69" s="261" t="s">
        <v>12</v>
      </c>
      <c r="J69" s="261" t="s">
        <v>1971</v>
      </c>
      <c r="K69" s="154" t="s">
        <v>6131</v>
      </c>
      <c r="L69" s="154" t="s">
        <v>6132</v>
      </c>
      <c r="M69" s="262" t="s">
        <v>6052</v>
      </c>
    </row>
    <row r="70" spans="1:13" ht="43.5">
      <c r="A70" s="261">
        <v>67</v>
      </c>
      <c r="B70" s="262" t="s">
        <v>6133</v>
      </c>
      <c r="C70" s="261" t="s">
        <v>13</v>
      </c>
      <c r="D70" s="261" t="s">
        <v>1701</v>
      </c>
      <c r="E70" s="261">
        <v>12</v>
      </c>
      <c r="F70" s="262" t="s">
        <v>6130</v>
      </c>
      <c r="G70" s="261" t="s">
        <v>106</v>
      </c>
      <c r="H70" s="480">
        <v>20000</v>
      </c>
      <c r="I70" s="262" t="s">
        <v>12</v>
      </c>
      <c r="J70" s="261" t="s">
        <v>1971</v>
      </c>
      <c r="K70" s="262" t="s">
        <v>6134</v>
      </c>
      <c r="L70" s="262" t="s">
        <v>6135</v>
      </c>
      <c r="M70" s="262" t="s">
        <v>6052</v>
      </c>
    </row>
    <row r="71" spans="1:13" ht="72.5">
      <c r="A71" s="261">
        <v>68</v>
      </c>
      <c r="B71" s="262" t="s">
        <v>6136</v>
      </c>
      <c r="C71" s="261" t="s">
        <v>13</v>
      </c>
      <c r="D71" s="261" t="s">
        <v>1701</v>
      </c>
      <c r="E71" s="262">
        <v>12</v>
      </c>
      <c r="F71" s="262" t="s">
        <v>6137</v>
      </c>
      <c r="G71" s="261" t="s">
        <v>6138</v>
      </c>
      <c r="H71" s="480">
        <v>2500</v>
      </c>
      <c r="I71" s="262" t="s">
        <v>12</v>
      </c>
      <c r="J71" s="261" t="s">
        <v>1971</v>
      </c>
      <c r="K71" s="262" t="s">
        <v>6139</v>
      </c>
      <c r="L71" s="262" t="s">
        <v>6140</v>
      </c>
      <c r="M71" s="262" t="s">
        <v>6052</v>
      </c>
    </row>
    <row r="72" spans="1:13">
      <c r="A72" s="261">
        <v>69</v>
      </c>
      <c r="B72" s="262" t="s">
        <v>6141</v>
      </c>
      <c r="C72" s="262" t="s">
        <v>1721</v>
      </c>
      <c r="D72" s="261" t="s">
        <v>1724</v>
      </c>
      <c r="E72" s="262">
        <v>12000</v>
      </c>
      <c r="F72" s="262" t="s">
        <v>2139</v>
      </c>
      <c r="G72" s="261" t="s">
        <v>6142</v>
      </c>
      <c r="H72" s="478">
        <v>72000</v>
      </c>
      <c r="I72" s="262" t="s">
        <v>12</v>
      </c>
      <c r="J72" s="261" t="s">
        <v>1971</v>
      </c>
      <c r="K72" s="262"/>
      <c r="L72" s="261"/>
      <c r="M72" s="262" t="s">
        <v>6052</v>
      </c>
    </row>
    <row r="73" spans="1:13" ht="29">
      <c r="A73" s="261">
        <v>70</v>
      </c>
      <c r="B73" s="262" t="s">
        <v>6143</v>
      </c>
      <c r="C73" s="261" t="s">
        <v>13</v>
      </c>
      <c r="D73" s="261" t="s">
        <v>1701</v>
      </c>
      <c r="E73" s="262">
        <v>12</v>
      </c>
      <c r="F73" s="262" t="s">
        <v>2319</v>
      </c>
      <c r="G73" s="261" t="s">
        <v>109</v>
      </c>
      <c r="H73" s="478">
        <v>20000</v>
      </c>
      <c r="I73" s="262" t="s">
        <v>12</v>
      </c>
      <c r="J73" s="261" t="s">
        <v>1971</v>
      </c>
      <c r="K73" s="262" t="s">
        <v>6144</v>
      </c>
      <c r="L73" s="262" t="s">
        <v>6145</v>
      </c>
      <c r="M73" s="262" t="s">
        <v>6052</v>
      </c>
    </row>
    <row r="74" spans="1:13" ht="43.5">
      <c r="A74" s="261">
        <v>71</v>
      </c>
      <c r="B74" s="262" t="s">
        <v>6146</v>
      </c>
      <c r="C74" s="261" t="s">
        <v>13</v>
      </c>
      <c r="D74" s="261" t="s">
        <v>1701</v>
      </c>
      <c r="E74" s="262">
        <v>12</v>
      </c>
      <c r="F74" s="262" t="s">
        <v>2979</v>
      </c>
      <c r="G74" s="261" t="s">
        <v>6147</v>
      </c>
      <c r="H74" s="478">
        <v>17700</v>
      </c>
      <c r="I74" s="262" t="s">
        <v>6148</v>
      </c>
      <c r="J74" s="261" t="s">
        <v>1971</v>
      </c>
      <c r="K74" s="262" t="s">
        <v>6149</v>
      </c>
      <c r="L74" s="262" t="s">
        <v>6150</v>
      </c>
      <c r="M74" s="262" t="s">
        <v>6052</v>
      </c>
    </row>
    <row r="75" spans="1:13" ht="29">
      <c r="A75" s="484">
        <v>72</v>
      </c>
      <c r="B75" s="262" t="s">
        <v>6151</v>
      </c>
      <c r="C75" s="261" t="s">
        <v>42</v>
      </c>
      <c r="D75" s="262" t="s">
        <v>60</v>
      </c>
      <c r="E75" s="262">
        <v>6</v>
      </c>
      <c r="F75" s="262" t="s">
        <v>860</v>
      </c>
      <c r="G75" s="262" t="s">
        <v>6152</v>
      </c>
      <c r="H75" s="478" t="s">
        <v>6153</v>
      </c>
      <c r="I75" s="261" t="s">
        <v>143</v>
      </c>
      <c r="J75" s="261" t="s">
        <v>48</v>
      </c>
      <c r="K75" s="479">
        <v>45658</v>
      </c>
      <c r="L75" s="261"/>
      <c r="M75" s="261" t="s">
        <v>6154</v>
      </c>
    </row>
    <row r="76" spans="1:13" ht="29">
      <c r="A76" s="484">
        <v>73</v>
      </c>
      <c r="B76" s="262" t="s">
        <v>6155</v>
      </c>
      <c r="C76" s="261" t="s">
        <v>42</v>
      </c>
      <c r="D76" s="262" t="s">
        <v>60</v>
      </c>
      <c r="E76" s="262">
        <v>50</v>
      </c>
      <c r="F76" s="262" t="s">
        <v>860</v>
      </c>
      <c r="G76" s="262" t="s">
        <v>6152</v>
      </c>
      <c r="H76" s="478" t="s">
        <v>6153</v>
      </c>
      <c r="I76" s="261" t="s">
        <v>143</v>
      </c>
      <c r="J76" s="261" t="s">
        <v>48</v>
      </c>
      <c r="K76" s="479">
        <v>45658</v>
      </c>
      <c r="L76" s="261"/>
      <c r="M76" s="261" t="s">
        <v>6154</v>
      </c>
    </row>
    <row r="77" spans="1:13" ht="29">
      <c r="A77" s="484">
        <v>74</v>
      </c>
      <c r="B77" s="262" t="s">
        <v>6156</v>
      </c>
      <c r="C77" s="261" t="s">
        <v>42</v>
      </c>
      <c r="D77" s="262" t="s">
        <v>60</v>
      </c>
      <c r="E77" s="482">
        <v>5000</v>
      </c>
      <c r="F77" s="262" t="s">
        <v>860</v>
      </c>
      <c r="G77" s="262" t="s">
        <v>6152</v>
      </c>
      <c r="H77" s="478" t="s">
        <v>6153</v>
      </c>
      <c r="I77" s="261" t="s">
        <v>143</v>
      </c>
      <c r="J77" s="261" t="s">
        <v>48</v>
      </c>
      <c r="K77" s="479">
        <v>45658</v>
      </c>
      <c r="L77" s="261"/>
      <c r="M77" s="261" t="s">
        <v>6154</v>
      </c>
    </row>
    <row r="78" spans="1:13" ht="29">
      <c r="A78" s="484">
        <v>75</v>
      </c>
      <c r="B78" s="262" t="s">
        <v>6157</v>
      </c>
      <c r="C78" s="261" t="s">
        <v>42</v>
      </c>
      <c r="D78" s="262" t="s">
        <v>60</v>
      </c>
      <c r="E78" s="262">
        <v>4</v>
      </c>
      <c r="F78" s="262" t="s">
        <v>860</v>
      </c>
      <c r="G78" s="262" t="s">
        <v>6152</v>
      </c>
      <c r="H78" s="478" t="s">
        <v>6153</v>
      </c>
      <c r="I78" s="261" t="s">
        <v>143</v>
      </c>
      <c r="J78" s="261" t="s">
        <v>48</v>
      </c>
      <c r="K78" s="479">
        <v>45658</v>
      </c>
      <c r="L78" s="261"/>
      <c r="M78" s="261" t="s">
        <v>6154</v>
      </c>
    </row>
    <row r="79" spans="1:13" ht="29">
      <c r="A79" s="484">
        <v>76</v>
      </c>
      <c r="B79" s="262" t="s">
        <v>6158</v>
      </c>
      <c r="C79" s="261" t="s">
        <v>42</v>
      </c>
      <c r="D79" s="262" t="s">
        <v>60</v>
      </c>
      <c r="E79" s="262">
        <v>10</v>
      </c>
      <c r="F79" s="262" t="s">
        <v>860</v>
      </c>
      <c r="G79" s="262" t="s">
        <v>6152</v>
      </c>
      <c r="H79" s="478" t="s">
        <v>6153</v>
      </c>
      <c r="I79" s="261" t="s">
        <v>143</v>
      </c>
      <c r="J79" s="261" t="s">
        <v>48</v>
      </c>
      <c r="K79" s="479">
        <v>45658</v>
      </c>
      <c r="L79" s="261"/>
      <c r="M79" s="261" t="s">
        <v>6154</v>
      </c>
    </row>
    <row r="80" spans="1:13" ht="29">
      <c r="A80" s="484">
        <v>77</v>
      </c>
      <c r="B80" s="262" t="s">
        <v>6159</v>
      </c>
      <c r="C80" s="261" t="s">
        <v>42</v>
      </c>
      <c r="D80" s="262" t="s">
        <v>60</v>
      </c>
      <c r="E80" s="262">
        <v>50</v>
      </c>
      <c r="F80" s="262" t="s">
        <v>860</v>
      </c>
      <c r="G80" s="262" t="s">
        <v>6152</v>
      </c>
      <c r="H80" s="478" t="s">
        <v>6153</v>
      </c>
      <c r="I80" s="261" t="s">
        <v>143</v>
      </c>
      <c r="J80" s="261" t="s">
        <v>172</v>
      </c>
      <c r="K80" s="479">
        <v>45658</v>
      </c>
      <c r="L80" s="261"/>
      <c r="M80" s="261" t="s">
        <v>6154</v>
      </c>
    </row>
    <row r="81" spans="1:13" ht="29">
      <c r="A81" s="484">
        <v>78</v>
      </c>
      <c r="B81" s="262" t="s">
        <v>6160</v>
      </c>
      <c r="C81" s="261" t="s">
        <v>42</v>
      </c>
      <c r="D81" s="262" t="s">
        <v>60</v>
      </c>
      <c r="E81" s="262">
        <v>6</v>
      </c>
      <c r="F81" s="262" t="s">
        <v>860</v>
      </c>
      <c r="G81" s="262" t="s">
        <v>6152</v>
      </c>
      <c r="H81" s="478" t="s">
        <v>6153</v>
      </c>
      <c r="I81" s="261" t="s">
        <v>143</v>
      </c>
      <c r="J81" s="261" t="s">
        <v>172</v>
      </c>
      <c r="K81" s="479">
        <v>45658</v>
      </c>
      <c r="L81" s="261"/>
      <c r="M81" s="261" t="s">
        <v>6154</v>
      </c>
    </row>
    <row r="82" spans="1:13" ht="29">
      <c r="A82" s="484">
        <v>79</v>
      </c>
      <c r="B82" s="262" t="s">
        <v>6161</v>
      </c>
      <c r="C82" s="261" t="s">
        <v>42</v>
      </c>
      <c r="D82" s="262" t="s">
        <v>60</v>
      </c>
      <c r="E82" s="262">
        <v>10</v>
      </c>
      <c r="F82" s="262" t="s">
        <v>860</v>
      </c>
      <c r="G82" s="262" t="s">
        <v>6152</v>
      </c>
      <c r="H82" s="478" t="s">
        <v>6153</v>
      </c>
      <c r="I82" s="261" t="s">
        <v>143</v>
      </c>
      <c r="J82" s="261" t="s">
        <v>172</v>
      </c>
      <c r="K82" s="479">
        <v>45658</v>
      </c>
      <c r="L82" s="261"/>
      <c r="M82" s="261" t="s">
        <v>6154</v>
      </c>
    </row>
    <row r="83" spans="1:13" ht="29">
      <c r="A83" s="484">
        <v>80</v>
      </c>
      <c r="B83" s="262" t="s">
        <v>6162</v>
      </c>
      <c r="C83" s="261" t="s">
        <v>42</v>
      </c>
      <c r="D83" s="262" t="s">
        <v>60</v>
      </c>
      <c r="E83" s="262">
        <v>6</v>
      </c>
      <c r="F83" s="262" t="s">
        <v>860</v>
      </c>
      <c r="G83" s="262" t="s">
        <v>6152</v>
      </c>
      <c r="H83" s="478" t="s">
        <v>6153</v>
      </c>
      <c r="I83" s="261" t="s">
        <v>143</v>
      </c>
      <c r="J83" s="261" t="s">
        <v>172</v>
      </c>
      <c r="K83" s="479">
        <v>45658</v>
      </c>
      <c r="L83" s="261"/>
      <c r="M83" s="261" t="s">
        <v>6154</v>
      </c>
    </row>
    <row r="84" spans="1:13" ht="29">
      <c r="A84" s="484">
        <v>81</v>
      </c>
      <c r="B84" s="262" t="s">
        <v>6163</v>
      </c>
      <c r="C84" s="261" t="s">
        <v>42</v>
      </c>
      <c r="D84" s="262" t="s">
        <v>60</v>
      </c>
      <c r="E84" s="262">
        <v>3</v>
      </c>
      <c r="F84" s="262" t="s">
        <v>860</v>
      </c>
      <c r="G84" s="262" t="s">
        <v>6152</v>
      </c>
      <c r="H84" s="478" t="s">
        <v>6153</v>
      </c>
      <c r="I84" s="261" t="s">
        <v>143</v>
      </c>
      <c r="J84" s="261" t="s">
        <v>172</v>
      </c>
      <c r="K84" s="479">
        <v>45658</v>
      </c>
      <c r="L84" s="261"/>
      <c r="M84" s="261" t="s">
        <v>6154</v>
      </c>
    </row>
    <row r="85" spans="1:13" ht="29">
      <c r="A85" s="484">
        <v>82</v>
      </c>
      <c r="B85" s="262" t="s">
        <v>6164</v>
      </c>
      <c r="C85" s="261" t="s">
        <v>42</v>
      </c>
      <c r="D85" s="262" t="s">
        <v>60</v>
      </c>
      <c r="E85" s="262">
        <v>2</v>
      </c>
      <c r="F85" s="262" t="s">
        <v>860</v>
      </c>
      <c r="G85" s="262" t="s">
        <v>6152</v>
      </c>
      <c r="H85" s="478" t="s">
        <v>6153</v>
      </c>
      <c r="I85" s="261" t="s">
        <v>143</v>
      </c>
      <c r="J85" s="261" t="s">
        <v>172</v>
      </c>
      <c r="K85" s="479">
        <v>45658</v>
      </c>
      <c r="L85" s="261"/>
      <c r="M85" s="261" t="s">
        <v>6154</v>
      </c>
    </row>
    <row r="86" spans="1:13" ht="29">
      <c r="A86" s="484">
        <v>83</v>
      </c>
      <c r="B86" s="262" t="s">
        <v>6165</v>
      </c>
      <c r="C86" s="261" t="s">
        <v>42</v>
      </c>
      <c r="D86" s="262" t="s">
        <v>60</v>
      </c>
      <c r="E86" s="262">
        <v>2</v>
      </c>
      <c r="F86" s="262" t="s">
        <v>860</v>
      </c>
      <c r="G86" s="262" t="s">
        <v>6152</v>
      </c>
      <c r="H86" s="478" t="s">
        <v>6153</v>
      </c>
      <c r="I86" s="261" t="s">
        <v>143</v>
      </c>
      <c r="J86" s="261" t="s">
        <v>172</v>
      </c>
      <c r="K86" s="479">
        <v>45658</v>
      </c>
      <c r="L86" s="261"/>
      <c r="M86" s="261" t="s">
        <v>6154</v>
      </c>
    </row>
    <row r="87" spans="1:13" ht="29">
      <c r="A87" s="484">
        <v>84</v>
      </c>
      <c r="B87" s="262" t="s">
        <v>6166</v>
      </c>
      <c r="C87" s="261" t="s">
        <v>42</v>
      </c>
      <c r="D87" s="262" t="s">
        <v>60</v>
      </c>
      <c r="E87" s="262">
        <v>10</v>
      </c>
      <c r="F87" s="262" t="s">
        <v>860</v>
      </c>
      <c r="G87" s="262" t="s">
        <v>6152</v>
      </c>
      <c r="H87" s="478" t="s">
        <v>6153</v>
      </c>
      <c r="I87" s="261" t="s">
        <v>143</v>
      </c>
      <c r="J87" s="261" t="s">
        <v>172</v>
      </c>
      <c r="K87" s="479">
        <v>45658</v>
      </c>
      <c r="L87" s="261"/>
      <c r="M87" s="261" t="s">
        <v>6154</v>
      </c>
    </row>
    <row r="88" spans="1:13" ht="29">
      <c r="A88" s="484">
        <v>85</v>
      </c>
      <c r="B88" s="262" t="s">
        <v>6167</v>
      </c>
      <c r="C88" s="261" t="s">
        <v>42</v>
      </c>
      <c r="D88" s="262" t="s">
        <v>60</v>
      </c>
      <c r="E88" s="262">
        <v>220</v>
      </c>
      <c r="F88" s="262" t="s">
        <v>860</v>
      </c>
      <c r="G88" s="262" t="s">
        <v>6152</v>
      </c>
      <c r="H88" s="478" t="s">
        <v>6153</v>
      </c>
      <c r="I88" s="261" t="s">
        <v>143</v>
      </c>
      <c r="J88" s="261" t="s">
        <v>172</v>
      </c>
      <c r="K88" s="479">
        <v>45658</v>
      </c>
      <c r="L88" s="261"/>
      <c r="M88" s="261" t="s">
        <v>6154</v>
      </c>
    </row>
    <row r="89" spans="1:13" ht="29">
      <c r="A89" s="484">
        <v>86</v>
      </c>
      <c r="B89" s="262" t="s">
        <v>6168</v>
      </c>
      <c r="C89" s="261" t="s">
        <v>42</v>
      </c>
      <c r="D89" s="262" t="s">
        <v>60</v>
      </c>
      <c r="E89" s="482">
        <v>5000</v>
      </c>
      <c r="F89" s="262" t="s">
        <v>860</v>
      </c>
      <c r="G89" s="262" t="s">
        <v>6152</v>
      </c>
      <c r="H89" s="478" t="s">
        <v>6153</v>
      </c>
      <c r="I89" s="261" t="s">
        <v>143</v>
      </c>
      <c r="J89" s="261" t="s">
        <v>172</v>
      </c>
      <c r="K89" s="479">
        <v>45658</v>
      </c>
      <c r="L89" s="261"/>
      <c r="M89" s="261" t="s">
        <v>6154</v>
      </c>
    </row>
    <row r="90" spans="1:13" ht="31">
      <c r="A90" s="485">
        <v>87</v>
      </c>
      <c r="B90" s="486" t="s">
        <v>6169</v>
      </c>
      <c r="C90" s="486" t="s">
        <v>1721</v>
      </c>
      <c r="D90" s="486" t="s">
        <v>6170</v>
      </c>
      <c r="E90" s="486">
        <v>1</v>
      </c>
      <c r="F90" s="487">
        <v>1</v>
      </c>
      <c r="G90" s="261" t="s">
        <v>1814</v>
      </c>
      <c r="H90" s="488" t="s">
        <v>6171</v>
      </c>
      <c r="I90" s="261" t="s">
        <v>12</v>
      </c>
      <c r="J90" s="487" t="s">
        <v>1716</v>
      </c>
      <c r="K90" s="479">
        <v>45658</v>
      </c>
      <c r="L90" s="261"/>
      <c r="M90" s="261" t="s">
        <v>6154</v>
      </c>
    </row>
    <row r="91" spans="1:13" ht="31">
      <c r="A91" s="485">
        <v>88</v>
      </c>
      <c r="B91" s="486" t="s">
        <v>6172</v>
      </c>
      <c r="C91" s="486" t="s">
        <v>1721</v>
      </c>
      <c r="D91" s="486" t="s">
        <v>6170</v>
      </c>
      <c r="E91" s="486">
        <v>1</v>
      </c>
      <c r="F91" s="487">
        <v>1</v>
      </c>
      <c r="G91" s="261" t="s">
        <v>1814</v>
      </c>
      <c r="H91" s="487" t="s">
        <v>6171</v>
      </c>
      <c r="I91" s="261" t="s">
        <v>12</v>
      </c>
      <c r="J91" s="487" t="s">
        <v>1716</v>
      </c>
      <c r="K91" s="479">
        <v>45658</v>
      </c>
      <c r="L91" s="261"/>
      <c r="M91" s="261" t="s">
        <v>6154</v>
      </c>
    </row>
    <row r="92" spans="1:13" ht="31">
      <c r="A92" s="485">
        <v>89</v>
      </c>
      <c r="B92" s="486" t="s">
        <v>6173</v>
      </c>
      <c r="C92" s="486" t="s">
        <v>1721</v>
      </c>
      <c r="D92" s="486" t="s">
        <v>6170</v>
      </c>
      <c r="E92" s="486">
        <v>1</v>
      </c>
      <c r="F92" s="487">
        <v>4</v>
      </c>
      <c r="G92" s="261" t="s">
        <v>1814</v>
      </c>
      <c r="H92" s="487" t="s">
        <v>6174</v>
      </c>
      <c r="I92" s="261" t="s">
        <v>12</v>
      </c>
      <c r="J92" s="487" t="s">
        <v>1716</v>
      </c>
      <c r="K92" s="479">
        <v>45658</v>
      </c>
      <c r="L92" s="261"/>
      <c r="M92" s="261" t="s">
        <v>6154</v>
      </c>
    </row>
    <row r="93" spans="1:13" ht="31">
      <c r="A93" s="485">
        <v>90</v>
      </c>
      <c r="B93" s="486" t="s">
        <v>6175</v>
      </c>
      <c r="C93" s="486" t="s">
        <v>1721</v>
      </c>
      <c r="D93" s="486" t="s">
        <v>6170</v>
      </c>
      <c r="E93" s="486">
        <v>1</v>
      </c>
      <c r="F93" s="487">
        <v>1</v>
      </c>
      <c r="G93" s="261" t="s">
        <v>1814</v>
      </c>
      <c r="H93" s="487" t="s">
        <v>6171</v>
      </c>
      <c r="I93" s="261" t="s">
        <v>12</v>
      </c>
      <c r="J93" s="487" t="s">
        <v>1716</v>
      </c>
      <c r="K93" s="479">
        <v>45658</v>
      </c>
      <c r="L93" s="261"/>
      <c r="M93" s="261" t="s">
        <v>6154</v>
      </c>
    </row>
    <row r="94" spans="1:13" ht="31">
      <c r="A94" s="485">
        <v>91</v>
      </c>
      <c r="B94" s="486" t="s">
        <v>6176</v>
      </c>
      <c r="C94" s="486" t="s">
        <v>1721</v>
      </c>
      <c r="D94" s="486" t="s">
        <v>6170</v>
      </c>
      <c r="E94" s="486">
        <v>1</v>
      </c>
      <c r="F94" s="487">
        <v>2</v>
      </c>
      <c r="G94" s="261" t="s">
        <v>1879</v>
      </c>
      <c r="H94" s="487" t="s">
        <v>6177</v>
      </c>
      <c r="I94" s="261" t="s">
        <v>12</v>
      </c>
      <c r="J94" s="487" t="s">
        <v>1702</v>
      </c>
      <c r="K94" s="479">
        <v>45658</v>
      </c>
      <c r="L94" s="261"/>
      <c r="M94" s="261" t="s">
        <v>6154</v>
      </c>
    </row>
    <row r="95" spans="1:13" ht="31">
      <c r="A95" s="485">
        <v>92</v>
      </c>
      <c r="B95" s="486" t="s">
        <v>6178</v>
      </c>
      <c r="C95" s="486" t="s">
        <v>1721</v>
      </c>
      <c r="D95" s="486" t="s">
        <v>6170</v>
      </c>
      <c r="E95" s="486">
        <v>1</v>
      </c>
      <c r="F95" s="487">
        <v>2</v>
      </c>
      <c r="G95" s="261" t="s">
        <v>1879</v>
      </c>
      <c r="H95" s="487" t="s">
        <v>6179</v>
      </c>
      <c r="I95" s="261" t="s">
        <v>12</v>
      </c>
      <c r="J95" s="487" t="s">
        <v>1702</v>
      </c>
      <c r="K95" s="479">
        <v>45658</v>
      </c>
      <c r="L95" s="261"/>
      <c r="M95" s="261" t="s">
        <v>6154</v>
      </c>
    </row>
    <row r="96" spans="1:13" ht="31">
      <c r="A96" s="485">
        <v>93</v>
      </c>
      <c r="B96" s="486" t="s">
        <v>6180</v>
      </c>
      <c r="C96" s="486" t="s">
        <v>1721</v>
      </c>
      <c r="D96" s="486" t="s">
        <v>6170</v>
      </c>
      <c r="E96" s="486">
        <v>1</v>
      </c>
      <c r="F96" s="487">
        <v>1</v>
      </c>
      <c r="G96" s="261" t="s">
        <v>6107</v>
      </c>
      <c r="H96" s="487" t="s">
        <v>6181</v>
      </c>
      <c r="I96" s="261" t="s">
        <v>12</v>
      </c>
      <c r="J96" s="487" t="s">
        <v>1702</v>
      </c>
      <c r="K96" s="479">
        <v>45658</v>
      </c>
      <c r="L96" s="261"/>
      <c r="M96" s="261" t="s">
        <v>6154</v>
      </c>
    </row>
    <row r="97" spans="1:13" ht="31">
      <c r="A97" s="485">
        <v>94</v>
      </c>
      <c r="B97" s="486" t="s">
        <v>1903</v>
      </c>
      <c r="C97" s="486" t="s">
        <v>1721</v>
      </c>
      <c r="D97" s="486" t="s">
        <v>6170</v>
      </c>
      <c r="E97" s="486">
        <v>1</v>
      </c>
      <c r="F97" s="487">
        <v>4</v>
      </c>
      <c r="G97" s="261" t="s">
        <v>1904</v>
      </c>
      <c r="H97" s="487" t="s">
        <v>6182</v>
      </c>
      <c r="I97" s="261" t="s">
        <v>12</v>
      </c>
      <c r="J97" s="487" t="s">
        <v>1702</v>
      </c>
      <c r="K97" s="479">
        <v>45658</v>
      </c>
      <c r="L97" s="261"/>
      <c r="M97" s="261" t="s">
        <v>6154</v>
      </c>
    </row>
    <row r="98" spans="1:13" ht="31">
      <c r="A98" s="485">
        <v>95</v>
      </c>
      <c r="B98" s="486" t="s">
        <v>6183</v>
      </c>
      <c r="C98" s="486" t="s">
        <v>1721</v>
      </c>
      <c r="D98" s="486" t="s">
        <v>6170</v>
      </c>
      <c r="E98" s="486">
        <v>1</v>
      </c>
      <c r="F98" s="487">
        <v>1</v>
      </c>
      <c r="G98" s="261" t="s">
        <v>1904</v>
      </c>
      <c r="H98" s="487" t="s">
        <v>6184</v>
      </c>
      <c r="I98" s="261" t="s">
        <v>12</v>
      </c>
      <c r="J98" s="487" t="s">
        <v>1716</v>
      </c>
      <c r="K98" s="479">
        <v>45658</v>
      </c>
      <c r="L98" s="261"/>
      <c r="M98" s="261" t="s">
        <v>6154</v>
      </c>
    </row>
    <row r="99" spans="1:13" ht="46.5">
      <c r="A99" s="485">
        <v>96</v>
      </c>
      <c r="B99" s="486" t="s">
        <v>6185</v>
      </c>
      <c r="C99" s="486" t="s">
        <v>1721</v>
      </c>
      <c r="D99" s="486" t="s">
        <v>6170</v>
      </c>
      <c r="E99" s="486">
        <v>1</v>
      </c>
      <c r="F99" s="487">
        <v>4</v>
      </c>
      <c r="G99" s="261" t="s">
        <v>1904</v>
      </c>
      <c r="H99" s="487" t="s">
        <v>6184</v>
      </c>
      <c r="I99" s="261" t="s">
        <v>12</v>
      </c>
      <c r="J99" s="487" t="s">
        <v>1702</v>
      </c>
      <c r="K99" s="479">
        <v>45658</v>
      </c>
      <c r="L99" s="261"/>
      <c r="M99" s="261" t="s">
        <v>6154</v>
      </c>
    </row>
    <row r="100" spans="1:13" ht="31">
      <c r="A100" s="485">
        <v>97</v>
      </c>
      <c r="B100" s="486" t="s">
        <v>6186</v>
      </c>
      <c r="C100" s="486" t="s">
        <v>1721</v>
      </c>
      <c r="D100" s="486" t="s">
        <v>6170</v>
      </c>
      <c r="E100" s="486">
        <v>1</v>
      </c>
      <c r="F100" s="487">
        <v>14</v>
      </c>
      <c r="G100" s="261" t="s">
        <v>1904</v>
      </c>
      <c r="H100" s="487" t="s">
        <v>6187</v>
      </c>
      <c r="I100" s="261" t="s">
        <v>12</v>
      </c>
      <c r="J100" s="487" t="s">
        <v>1702</v>
      </c>
      <c r="K100" s="479">
        <v>45658</v>
      </c>
      <c r="L100" s="261"/>
      <c r="M100" s="261" t="s">
        <v>6154</v>
      </c>
    </row>
    <row r="101" spans="1:13" ht="46.5">
      <c r="A101" s="485">
        <v>98</v>
      </c>
      <c r="B101" s="486" t="s">
        <v>6188</v>
      </c>
      <c r="C101" s="486" t="s">
        <v>1721</v>
      </c>
      <c r="D101" s="486" t="s">
        <v>6170</v>
      </c>
      <c r="E101" s="486">
        <v>1</v>
      </c>
      <c r="F101" s="487">
        <v>3</v>
      </c>
      <c r="G101" s="261" t="s">
        <v>1904</v>
      </c>
      <c r="H101" s="487" t="s">
        <v>6182</v>
      </c>
      <c r="I101" s="261" t="s">
        <v>12</v>
      </c>
      <c r="J101" s="487" t="s">
        <v>1716</v>
      </c>
      <c r="K101" s="479">
        <v>45658</v>
      </c>
      <c r="L101" s="261"/>
      <c r="M101" s="261" t="s">
        <v>6154</v>
      </c>
    </row>
    <row r="102" spans="1:13" ht="31">
      <c r="A102" s="485">
        <v>99</v>
      </c>
      <c r="B102" s="486" t="s">
        <v>6189</v>
      </c>
      <c r="C102" s="486" t="s">
        <v>1721</v>
      </c>
      <c r="D102" s="486" t="s">
        <v>6170</v>
      </c>
      <c r="E102" s="486">
        <v>1</v>
      </c>
      <c r="F102" s="487">
        <v>3</v>
      </c>
      <c r="G102" s="261" t="s">
        <v>1814</v>
      </c>
      <c r="H102" s="487" t="s">
        <v>6190</v>
      </c>
      <c r="I102" s="261" t="s">
        <v>12</v>
      </c>
      <c r="J102" s="487" t="s">
        <v>1729</v>
      </c>
      <c r="K102" s="479">
        <v>45658</v>
      </c>
      <c r="L102" s="261"/>
      <c r="M102" s="261" t="s">
        <v>6154</v>
      </c>
    </row>
    <row r="103" spans="1:13" ht="31">
      <c r="A103" s="485">
        <v>100</v>
      </c>
      <c r="B103" s="486" t="s">
        <v>6191</v>
      </c>
      <c r="C103" s="486" t="s">
        <v>1721</v>
      </c>
      <c r="D103" s="486" t="s">
        <v>6170</v>
      </c>
      <c r="E103" s="486">
        <v>1</v>
      </c>
      <c r="F103" s="487">
        <v>6</v>
      </c>
      <c r="G103" s="261" t="s">
        <v>1904</v>
      </c>
      <c r="H103" s="487" t="s">
        <v>6192</v>
      </c>
      <c r="I103" s="261" t="s">
        <v>12</v>
      </c>
      <c r="J103" s="487" t="s">
        <v>1716</v>
      </c>
      <c r="K103" s="479">
        <v>45658</v>
      </c>
      <c r="L103" s="261"/>
      <c r="M103" s="261" t="s">
        <v>6154</v>
      </c>
    </row>
    <row r="104" spans="1:13" ht="31">
      <c r="A104" s="485">
        <v>101</v>
      </c>
      <c r="B104" s="486" t="s">
        <v>6193</v>
      </c>
      <c r="C104" s="486" t="s">
        <v>1721</v>
      </c>
      <c r="D104" s="486" t="s">
        <v>6170</v>
      </c>
      <c r="E104" s="486">
        <v>1</v>
      </c>
      <c r="F104" s="487">
        <v>1</v>
      </c>
      <c r="G104" s="261" t="s">
        <v>1904</v>
      </c>
      <c r="H104" s="487" t="s">
        <v>6194</v>
      </c>
      <c r="I104" s="261" t="s">
        <v>12</v>
      </c>
      <c r="J104" s="487" t="s">
        <v>1702</v>
      </c>
      <c r="K104" s="479">
        <v>45658</v>
      </c>
      <c r="L104" s="261"/>
      <c r="M104" s="261" t="s">
        <v>6154</v>
      </c>
    </row>
    <row r="105" spans="1:13" ht="31">
      <c r="A105" s="489">
        <v>102</v>
      </c>
      <c r="B105" s="486" t="s">
        <v>6195</v>
      </c>
      <c r="C105" s="486" t="s">
        <v>1706</v>
      </c>
      <c r="D105" s="486" t="s">
        <v>6196</v>
      </c>
      <c r="E105" s="486">
        <v>1</v>
      </c>
      <c r="F105" s="487">
        <v>1</v>
      </c>
      <c r="G105" s="261" t="s">
        <v>1879</v>
      </c>
      <c r="H105" s="487" t="s">
        <v>6184</v>
      </c>
      <c r="I105" s="261" t="s">
        <v>12</v>
      </c>
      <c r="J105" s="487" t="s">
        <v>1702</v>
      </c>
      <c r="K105" s="479">
        <v>45658</v>
      </c>
      <c r="L105" s="261"/>
      <c r="M105" s="261" t="s">
        <v>6154</v>
      </c>
    </row>
    <row r="106" spans="1:13" ht="31">
      <c r="A106" s="485">
        <v>103</v>
      </c>
      <c r="B106" s="486" t="s">
        <v>1894</v>
      </c>
      <c r="C106" s="486" t="s">
        <v>1721</v>
      </c>
      <c r="D106" s="486" t="s">
        <v>6170</v>
      </c>
      <c r="E106" s="486">
        <v>1</v>
      </c>
      <c r="F106" s="487">
        <v>2</v>
      </c>
      <c r="G106" s="261" t="s">
        <v>6107</v>
      </c>
      <c r="H106" s="487" t="s">
        <v>6197</v>
      </c>
      <c r="I106" s="261" t="s">
        <v>12</v>
      </c>
      <c r="J106" s="487" t="s">
        <v>1716</v>
      </c>
      <c r="K106" s="479">
        <v>45658</v>
      </c>
      <c r="L106" s="261"/>
      <c r="M106" s="261" t="s">
        <v>6154</v>
      </c>
    </row>
    <row r="107" spans="1:13" ht="31">
      <c r="A107" s="485">
        <v>104</v>
      </c>
      <c r="B107" s="486" t="s">
        <v>6198</v>
      </c>
      <c r="C107" s="486" t="s">
        <v>1721</v>
      </c>
      <c r="D107" s="486" t="s">
        <v>6170</v>
      </c>
      <c r="E107" s="486">
        <v>1</v>
      </c>
      <c r="F107" s="487">
        <v>1</v>
      </c>
      <c r="G107" s="262" t="s">
        <v>6097</v>
      </c>
      <c r="H107" s="487" t="s">
        <v>6199</v>
      </c>
      <c r="I107" s="261" t="s">
        <v>12</v>
      </c>
      <c r="J107" s="487" t="s">
        <v>1702</v>
      </c>
      <c r="K107" s="479">
        <v>45658</v>
      </c>
      <c r="L107" s="261"/>
      <c r="M107" s="261" t="s">
        <v>6154</v>
      </c>
    </row>
    <row r="108" spans="1:13" ht="31">
      <c r="A108" s="485">
        <v>105</v>
      </c>
      <c r="B108" s="486" t="s">
        <v>6200</v>
      </c>
      <c r="C108" s="486" t="s">
        <v>1721</v>
      </c>
      <c r="D108" s="486" t="s">
        <v>6170</v>
      </c>
      <c r="E108" s="486">
        <v>1</v>
      </c>
      <c r="F108" s="487">
        <v>2</v>
      </c>
      <c r="G108" s="262" t="s">
        <v>6097</v>
      </c>
      <c r="H108" s="487" t="s">
        <v>6201</v>
      </c>
      <c r="I108" s="261" t="s">
        <v>12</v>
      </c>
      <c r="J108" s="487" t="s">
        <v>1716</v>
      </c>
      <c r="K108" s="479">
        <v>45658</v>
      </c>
      <c r="L108" s="261"/>
      <c r="M108" s="261" t="s">
        <v>6154</v>
      </c>
    </row>
    <row r="109" spans="1:13" ht="31">
      <c r="A109" s="485">
        <v>106</v>
      </c>
      <c r="B109" s="486" t="s">
        <v>6202</v>
      </c>
      <c r="C109" s="486" t="s">
        <v>1721</v>
      </c>
      <c r="D109" s="486" t="s">
        <v>6170</v>
      </c>
      <c r="E109" s="486">
        <v>1</v>
      </c>
      <c r="F109" s="487">
        <v>1</v>
      </c>
      <c r="G109" s="262" t="s">
        <v>6203</v>
      </c>
      <c r="H109" s="487" t="s">
        <v>6204</v>
      </c>
      <c r="I109" s="261" t="s">
        <v>12</v>
      </c>
      <c r="J109" s="487" t="s">
        <v>1716</v>
      </c>
      <c r="K109" s="479">
        <v>45658</v>
      </c>
      <c r="L109" s="261"/>
      <c r="M109" s="261" t="s">
        <v>6154</v>
      </c>
    </row>
    <row r="110" spans="1:13" ht="31">
      <c r="A110" s="485">
        <v>107</v>
      </c>
      <c r="B110" s="486" t="s">
        <v>6205</v>
      </c>
      <c r="C110" s="486" t="s">
        <v>1721</v>
      </c>
      <c r="D110" s="486" t="s">
        <v>6170</v>
      </c>
      <c r="E110" s="486">
        <v>1</v>
      </c>
      <c r="F110" s="487">
        <v>3</v>
      </c>
      <c r="G110" s="261" t="s">
        <v>1814</v>
      </c>
      <c r="H110" s="487" t="s">
        <v>6206</v>
      </c>
      <c r="I110" s="261" t="s">
        <v>12</v>
      </c>
      <c r="J110" s="487" t="s">
        <v>1702</v>
      </c>
      <c r="K110" s="479">
        <v>45658</v>
      </c>
      <c r="L110" s="261"/>
      <c r="M110" s="261" t="s">
        <v>6154</v>
      </c>
    </row>
    <row r="111" spans="1:13" ht="31">
      <c r="A111" s="485">
        <v>108</v>
      </c>
      <c r="B111" s="486" t="s">
        <v>6207</v>
      </c>
      <c r="C111" s="486" t="s">
        <v>1721</v>
      </c>
      <c r="D111" s="486" t="s">
        <v>6196</v>
      </c>
      <c r="E111" s="486">
        <v>1</v>
      </c>
      <c r="F111" s="487">
        <v>10</v>
      </c>
      <c r="G111" s="261" t="s">
        <v>1814</v>
      </c>
      <c r="H111" s="487" t="s">
        <v>6208</v>
      </c>
      <c r="I111" s="261" t="s">
        <v>12</v>
      </c>
      <c r="J111" s="487" t="s">
        <v>1716</v>
      </c>
      <c r="K111" s="479">
        <v>45658</v>
      </c>
      <c r="L111" s="261"/>
      <c r="M111" s="261" t="s">
        <v>6154</v>
      </c>
    </row>
    <row r="112" spans="1:13" ht="31">
      <c r="A112" s="485">
        <v>109</v>
      </c>
      <c r="B112" s="486" t="s">
        <v>6209</v>
      </c>
      <c r="C112" s="486" t="s">
        <v>1721</v>
      </c>
      <c r="D112" s="486" t="s">
        <v>6170</v>
      </c>
      <c r="E112" s="486">
        <v>1</v>
      </c>
      <c r="F112" s="487">
        <v>6</v>
      </c>
      <c r="G112" s="261" t="s">
        <v>1814</v>
      </c>
      <c r="H112" s="487" t="s">
        <v>6197</v>
      </c>
      <c r="I112" s="261" t="s">
        <v>12</v>
      </c>
      <c r="J112" s="487" t="s">
        <v>1716</v>
      </c>
      <c r="K112" s="479">
        <v>45658</v>
      </c>
      <c r="L112" s="261"/>
      <c r="M112" s="261" t="s">
        <v>6154</v>
      </c>
    </row>
    <row r="113" spans="1:13" ht="31">
      <c r="A113" s="485">
        <v>110</v>
      </c>
      <c r="B113" s="486" t="s">
        <v>6210</v>
      </c>
      <c r="C113" s="486" t="s">
        <v>1706</v>
      </c>
      <c r="D113" s="486" t="s">
        <v>6196</v>
      </c>
      <c r="E113" s="486">
        <v>1</v>
      </c>
      <c r="F113" s="487">
        <v>1</v>
      </c>
      <c r="G113" s="261" t="s">
        <v>109</v>
      </c>
      <c r="H113" s="487" t="s">
        <v>6211</v>
      </c>
      <c r="I113" s="261" t="s">
        <v>12</v>
      </c>
      <c r="J113" s="487" t="s">
        <v>1716</v>
      </c>
      <c r="K113" s="479">
        <v>45658</v>
      </c>
      <c r="L113" s="261"/>
      <c r="M113" s="261" t="s">
        <v>6154</v>
      </c>
    </row>
    <row r="114" spans="1:13" ht="31">
      <c r="A114" s="485">
        <v>111</v>
      </c>
      <c r="B114" s="486" t="s">
        <v>2632</v>
      </c>
      <c r="C114" s="486" t="s">
        <v>1721</v>
      </c>
      <c r="D114" s="486" t="s">
        <v>6170</v>
      </c>
      <c r="E114" s="486">
        <v>1</v>
      </c>
      <c r="F114" s="487">
        <v>1</v>
      </c>
      <c r="G114" s="261" t="s">
        <v>6107</v>
      </c>
      <c r="H114" s="487" t="s">
        <v>6212</v>
      </c>
      <c r="I114" s="261" t="s">
        <v>12</v>
      </c>
      <c r="J114" s="487" t="s">
        <v>1716</v>
      </c>
      <c r="K114" s="479">
        <v>45658</v>
      </c>
      <c r="L114" s="261"/>
      <c r="M114" s="261" t="s">
        <v>6154</v>
      </c>
    </row>
    <row r="115" spans="1:13" ht="31">
      <c r="A115" s="485">
        <v>112</v>
      </c>
      <c r="B115" s="486" t="s">
        <v>6213</v>
      </c>
      <c r="C115" s="486" t="s">
        <v>1721</v>
      </c>
      <c r="D115" s="486" t="s">
        <v>6170</v>
      </c>
      <c r="E115" s="486">
        <v>1</v>
      </c>
      <c r="F115" s="487">
        <v>1</v>
      </c>
      <c r="G115" s="261" t="s">
        <v>6107</v>
      </c>
      <c r="H115" s="487" t="s">
        <v>6201</v>
      </c>
      <c r="I115" s="261" t="s">
        <v>12</v>
      </c>
      <c r="J115" s="487" t="s">
        <v>1716</v>
      </c>
      <c r="K115" s="479">
        <v>45658</v>
      </c>
      <c r="L115" s="261"/>
      <c r="M115" s="261" t="s">
        <v>6154</v>
      </c>
    </row>
    <row r="116" spans="1:13" ht="31">
      <c r="A116" s="490">
        <v>113</v>
      </c>
      <c r="B116" s="491" t="s">
        <v>6214</v>
      </c>
      <c r="C116" s="491" t="s">
        <v>1721</v>
      </c>
      <c r="D116" s="491" t="s">
        <v>6170</v>
      </c>
      <c r="E116" s="491">
        <v>10</v>
      </c>
      <c r="F116" s="492">
        <v>152</v>
      </c>
      <c r="G116" s="261" t="s">
        <v>6215</v>
      </c>
      <c r="H116" s="492" t="s">
        <v>6216</v>
      </c>
      <c r="I116" s="261" t="s">
        <v>12</v>
      </c>
      <c r="J116" s="492" t="s">
        <v>6217</v>
      </c>
      <c r="K116" s="479">
        <v>45658</v>
      </c>
      <c r="L116" s="261"/>
      <c r="M116" s="261" t="s">
        <v>6154</v>
      </c>
    </row>
    <row r="117" spans="1:13" ht="29">
      <c r="A117" s="490">
        <v>114</v>
      </c>
      <c r="B117" s="493" t="s">
        <v>6218</v>
      </c>
      <c r="C117" s="494" t="s">
        <v>64</v>
      </c>
      <c r="D117" s="495" t="s">
        <v>151</v>
      </c>
      <c r="E117" s="496">
        <v>11680</v>
      </c>
      <c r="F117" s="494" t="s">
        <v>6219</v>
      </c>
      <c r="G117" s="261" t="s">
        <v>6220</v>
      </c>
      <c r="H117" s="478">
        <v>61728.800000000003</v>
      </c>
      <c r="I117" s="261" t="s">
        <v>143</v>
      </c>
      <c r="J117" s="261" t="s">
        <v>48</v>
      </c>
      <c r="K117" s="479">
        <v>45658</v>
      </c>
      <c r="L117" s="261"/>
      <c r="M117" s="261" t="s">
        <v>6154</v>
      </c>
    </row>
    <row r="118" spans="1:13" ht="29">
      <c r="A118" s="490">
        <v>115</v>
      </c>
      <c r="B118" s="493" t="s">
        <v>6221</v>
      </c>
      <c r="C118" s="494" t="s">
        <v>64</v>
      </c>
      <c r="D118" s="495" t="s">
        <v>151</v>
      </c>
      <c r="E118" s="496">
        <v>5840</v>
      </c>
      <c r="F118" s="494" t="s">
        <v>6222</v>
      </c>
      <c r="G118" s="261" t="s">
        <v>6220</v>
      </c>
      <c r="H118" s="478">
        <v>97995.199999999997</v>
      </c>
      <c r="I118" s="261" t="s">
        <v>143</v>
      </c>
      <c r="J118" s="261" t="s">
        <v>48</v>
      </c>
      <c r="K118" s="479">
        <v>45658</v>
      </c>
      <c r="L118" s="261"/>
      <c r="M118" s="261" t="s">
        <v>6154</v>
      </c>
    </row>
    <row r="119" spans="1:13" ht="29">
      <c r="A119" s="490">
        <v>116</v>
      </c>
      <c r="B119" s="493" t="s">
        <v>6223</v>
      </c>
      <c r="C119" s="494" t="s">
        <v>64</v>
      </c>
      <c r="D119" s="495" t="s">
        <v>151</v>
      </c>
      <c r="E119" s="496">
        <v>5840</v>
      </c>
      <c r="F119" s="494" t="s">
        <v>6222</v>
      </c>
      <c r="G119" s="261" t="s">
        <v>6220</v>
      </c>
      <c r="H119" s="478">
        <v>97995.199999999997</v>
      </c>
      <c r="I119" s="261" t="s">
        <v>143</v>
      </c>
      <c r="J119" s="261" t="s">
        <v>48</v>
      </c>
      <c r="K119" s="479">
        <v>45658</v>
      </c>
      <c r="L119" s="261"/>
      <c r="M119" s="261" t="s">
        <v>6154</v>
      </c>
    </row>
    <row r="120" spans="1:13" ht="58">
      <c r="A120" s="490">
        <v>117</v>
      </c>
      <c r="B120" s="262" t="s">
        <v>6224</v>
      </c>
      <c r="C120" s="261" t="s">
        <v>42</v>
      </c>
      <c r="D120" s="262" t="s">
        <v>177</v>
      </c>
      <c r="E120" s="262">
        <v>2</v>
      </c>
      <c r="F120" s="262" t="s">
        <v>860</v>
      </c>
      <c r="G120" s="262" t="s">
        <v>6225</v>
      </c>
      <c r="H120" s="478">
        <v>300000</v>
      </c>
      <c r="I120" s="261" t="s">
        <v>143</v>
      </c>
      <c r="J120" s="261" t="s">
        <v>172</v>
      </c>
      <c r="K120" s="479">
        <v>45658</v>
      </c>
      <c r="L120" s="261"/>
      <c r="M120" s="261" t="s">
        <v>6154</v>
      </c>
    </row>
    <row r="121" spans="1:13" ht="29">
      <c r="A121" s="490">
        <v>118</v>
      </c>
      <c r="B121" s="262" t="s">
        <v>6226</v>
      </c>
      <c r="C121" s="261" t="s">
        <v>42</v>
      </c>
      <c r="D121" s="262" t="s">
        <v>60</v>
      </c>
      <c r="E121" s="262">
        <v>12</v>
      </c>
      <c r="F121" s="262" t="s">
        <v>860</v>
      </c>
      <c r="G121" s="262" t="s">
        <v>6152</v>
      </c>
      <c r="H121" s="478">
        <v>500</v>
      </c>
      <c r="I121" s="261" t="s">
        <v>143</v>
      </c>
      <c r="J121" s="261" t="s">
        <v>48</v>
      </c>
      <c r="K121" s="479">
        <v>45658</v>
      </c>
      <c r="L121" s="261"/>
      <c r="M121" s="261" t="s">
        <v>6154</v>
      </c>
    </row>
    <row r="122" spans="1:13" ht="29">
      <c r="A122" s="261">
        <v>119</v>
      </c>
      <c r="B122" s="262" t="s">
        <v>6227</v>
      </c>
      <c r="C122" s="261" t="s">
        <v>42</v>
      </c>
      <c r="D122" s="262" t="s">
        <v>177</v>
      </c>
      <c r="E122" s="262">
        <v>20</v>
      </c>
      <c r="F122" s="262" t="s">
        <v>860</v>
      </c>
      <c r="G122" s="262" t="s">
        <v>6228</v>
      </c>
      <c r="H122" s="478">
        <v>7500</v>
      </c>
      <c r="I122" s="261" t="s">
        <v>143</v>
      </c>
      <c r="J122" s="261" t="s">
        <v>48</v>
      </c>
      <c r="K122" s="479">
        <v>45658</v>
      </c>
      <c r="L122" s="125"/>
      <c r="M122" s="262" t="s">
        <v>6229</v>
      </c>
    </row>
    <row r="123" spans="1:13" ht="29">
      <c r="A123" s="261">
        <v>120</v>
      </c>
      <c r="B123" s="262" t="s">
        <v>6230</v>
      </c>
      <c r="C123" s="261" t="s">
        <v>42</v>
      </c>
      <c r="D123" s="262" t="s">
        <v>177</v>
      </c>
      <c r="E123" s="262">
        <v>4</v>
      </c>
      <c r="F123" s="262" t="s">
        <v>860</v>
      </c>
      <c r="G123" s="262" t="s">
        <v>6228</v>
      </c>
      <c r="H123" s="478">
        <v>9500</v>
      </c>
      <c r="I123" s="261" t="s">
        <v>143</v>
      </c>
      <c r="J123" s="261" t="s">
        <v>172</v>
      </c>
      <c r="K123" s="479">
        <v>45658</v>
      </c>
      <c r="L123" s="125"/>
      <c r="M123" s="262" t="s">
        <v>6229</v>
      </c>
    </row>
    <row r="124" spans="1:13" ht="43.5">
      <c r="A124" s="261">
        <v>121</v>
      </c>
      <c r="B124" s="262" t="s">
        <v>6231</v>
      </c>
      <c r="C124" s="261" t="s">
        <v>42</v>
      </c>
      <c r="D124" s="262" t="s">
        <v>177</v>
      </c>
      <c r="E124" s="262">
        <v>10</v>
      </c>
      <c r="F124" s="262" t="s">
        <v>860</v>
      </c>
      <c r="G124" s="261" t="s">
        <v>6228</v>
      </c>
      <c r="H124" s="478">
        <v>7500</v>
      </c>
      <c r="I124" s="261" t="s">
        <v>143</v>
      </c>
      <c r="J124" s="261" t="s">
        <v>68</v>
      </c>
      <c r="K124" s="479">
        <v>45658</v>
      </c>
      <c r="L124" s="125"/>
      <c r="M124" s="262" t="s">
        <v>6229</v>
      </c>
    </row>
    <row r="125" spans="1:13" ht="43.5">
      <c r="A125" s="261">
        <v>122</v>
      </c>
      <c r="B125" s="262" t="s">
        <v>6232</v>
      </c>
      <c r="C125" s="261" t="s">
        <v>42</v>
      </c>
      <c r="D125" s="262" t="s">
        <v>60</v>
      </c>
      <c r="E125" s="262">
        <v>10</v>
      </c>
      <c r="F125" s="262" t="s">
        <v>860</v>
      </c>
      <c r="G125" s="261" t="s">
        <v>6233</v>
      </c>
      <c r="H125" s="478">
        <v>350</v>
      </c>
      <c r="I125" s="261" t="s">
        <v>143</v>
      </c>
      <c r="J125" s="261" t="s">
        <v>68</v>
      </c>
      <c r="K125" s="479">
        <v>45658</v>
      </c>
      <c r="L125" s="125"/>
      <c r="M125" s="262" t="s">
        <v>6229</v>
      </c>
    </row>
    <row r="126" spans="1:13" ht="29">
      <c r="A126" s="261">
        <v>123</v>
      </c>
      <c r="B126" s="262" t="s">
        <v>6234</v>
      </c>
      <c r="C126" s="261" t="s">
        <v>42</v>
      </c>
      <c r="D126" s="262" t="s">
        <v>60</v>
      </c>
      <c r="E126" s="262">
        <v>20</v>
      </c>
      <c r="F126" s="262" t="s">
        <v>860</v>
      </c>
      <c r="G126" s="261" t="s">
        <v>6233</v>
      </c>
      <c r="H126" s="478">
        <v>230</v>
      </c>
      <c r="I126" s="261" t="s">
        <v>143</v>
      </c>
      <c r="J126" s="261" t="s">
        <v>68</v>
      </c>
      <c r="K126" s="479">
        <v>45658</v>
      </c>
      <c r="L126" s="125"/>
      <c r="M126" s="262" t="s">
        <v>6229</v>
      </c>
    </row>
    <row r="127" spans="1:13" ht="29">
      <c r="A127" s="261">
        <v>124</v>
      </c>
      <c r="B127" s="262" t="s">
        <v>6235</v>
      </c>
      <c r="C127" s="261" t="s">
        <v>42</v>
      </c>
      <c r="D127" s="262" t="s">
        <v>60</v>
      </c>
      <c r="E127" s="262">
        <v>100</v>
      </c>
      <c r="F127" s="262" t="s">
        <v>860</v>
      </c>
      <c r="G127" s="261" t="s">
        <v>6233</v>
      </c>
      <c r="H127" s="478">
        <v>150</v>
      </c>
      <c r="I127" s="261" t="s">
        <v>143</v>
      </c>
      <c r="J127" s="261" t="s">
        <v>68</v>
      </c>
      <c r="K127" s="479">
        <v>45658</v>
      </c>
      <c r="L127" s="125"/>
      <c r="M127" s="262" t="s">
        <v>6229</v>
      </c>
    </row>
    <row r="128" spans="1:13" ht="29">
      <c r="A128" s="261">
        <v>125</v>
      </c>
      <c r="B128" s="262" t="s">
        <v>6236</v>
      </c>
      <c r="C128" s="261" t="s">
        <v>42</v>
      </c>
      <c r="D128" s="262" t="s">
        <v>60</v>
      </c>
      <c r="E128" s="262">
        <v>20</v>
      </c>
      <c r="F128" s="262" t="s">
        <v>860</v>
      </c>
      <c r="G128" s="261" t="s">
        <v>6233</v>
      </c>
      <c r="H128" s="478">
        <v>150</v>
      </c>
      <c r="I128" s="261" t="s">
        <v>143</v>
      </c>
      <c r="J128" s="261" t="s">
        <v>172</v>
      </c>
      <c r="K128" s="479">
        <v>45658</v>
      </c>
      <c r="L128" s="125"/>
      <c r="M128" s="262" t="s">
        <v>6229</v>
      </c>
    </row>
    <row r="129" spans="1:13" ht="29">
      <c r="A129" s="261">
        <v>126</v>
      </c>
      <c r="B129" s="262" t="s">
        <v>6237</v>
      </c>
      <c r="C129" s="261" t="s">
        <v>42</v>
      </c>
      <c r="D129" s="262" t="s">
        <v>60</v>
      </c>
      <c r="E129" s="262">
        <v>10</v>
      </c>
      <c r="F129" s="262" t="s">
        <v>860</v>
      </c>
      <c r="G129" s="261" t="s">
        <v>6233</v>
      </c>
      <c r="H129" s="478">
        <v>450</v>
      </c>
      <c r="I129" s="261" t="s">
        <v>143</v>
      </c>
      <c r="J129" s="261" t="s">
        <v>172</v>
      </c>
      <c r="K129" s="479">
        <v>45658</v>
      </c>
      <c r="L129" s="125"/>
      <c r="M129" s="262" t="s">
        <v>6229</v>
      </c>
    </row>
    <row r="130" spans="1:13" ht="29">
      <c r="A130" s="261">
        <v>127</v>
      </c>
      <c r="B130" s="262" t="s">
        <v>6238</v>
      </c>
      <c r="C130" s="261" t="s">
        <v>42</v>
      </c>
      <c r="D130" s="262" t="s">
        <v>60</v>
      </c>
      <c r="E130" s="262">
        <v>40</v>
      </c>
      <c r="F130" s="262" t="s">
        <v>860</v>
      </c>
      <c r="G130" s="261" t="s">
        <v>6233</v>
      </c>
      <c r="H130" s="478">
        <v>150</v>
      </c>
      <c r="I130" s="261" t="s">
        <v>143</v>
      </c>
      <c r="J130" s="261" t="s">
        <v>48</v>
      </c>
      <c r="K130" s="479">
        <v>45658</v>
      </c>
      <c r="L130" s="125"/>
      <c r="M130" s="262" t="s">
        <v>6229</v>
      </c>
    </row>
    <row r="131" spans="1:13" ht="29">
      <c r="A131" s="261">
        <v>128</v>
      </c>
      <c r="B131" s="262" t="s">
        <v>6239</v>
      </c>
      <c r="C131" s="261" t="s">
        <v>42</v>
      </c>
      <c r="D131" s="262" t="s">
        <v>60</v>
      </c>
      <c r="E131" s="262">
        <v>40</v>
      </c>
      <c r="F131" s="262" t="s">
        <v>860</v>
      </c>
      <c r="G131" s="261" t="s">
        <v>6233</v>
      </c>
      <c r="H131" s="478">
        <v>210</v>
      </c>
      <c r="I131" s="261" t="s">
        <v>143</v>
      </c>
      <c r="J131" s="261" t="s">
        <v>172</v>
      </c>
      <c r="K131" s="479">
        <v>45658</v>
      </c>
      <c r="L131" s="125"/>
      <c r="M131" s="262" t="s">
        <v>6229</v>
      </c>
    </row>
    <row r="132" spans="1:13" ht="29">
      <c r="A132" s="261">
        <v>129</v>
      </c>
      <c r="B132" s="262" t="s">
        <v>6240</v>
      </c>
      <c r="C132" s="261" t="s">
        <v>42</v>
      </c>
      <c r="D132" s="262" t="s">
        <v>60</v>
      </c>
      <c r="E132" s="262">
        <v>40</v>
      </c>
      <c r="F132" s="262" t="s">
        <v>860</v>
      </c>
      <c r="G132" s="261" t="s">
        <v>6233</v>
      </c>
      <c r="H132" s="478">
        <v>120</v>
      </c>
      <c r="I132" s="261" t="s">
        <v>143</v>
      </c>
      <c r="J132" s="261" t="s">
        <v>172</v>
      </c>
      <c r="K132" s="479">
        <v>45658</v>
      </c>
      <c r="L132" s="125"/>
      <c r="M132" s="262" t="s">
        <v>6229</v>
      </c>
    </row>
    <row r="133" spans="1:13" ht="29">
      <c r="A133" s="261">
        <v>130</v>
      </c>
      <c r="B133" s="262" t="s">
        <v>6241</v>
      </c>
      <c r="C133" s="261" t="s">
        <v>42</v>
      </c>
      <c r="D133" s="262" t="s">
        <v>60</v>
      </c>
      <c r="E133" s="262">
        <v>80</v>
      </c>
      <c r="F133" s="262" t="s">
        <v>860</v>
      </c>
      <c r="G133" s="261" t="s">
        <v>6233</v>
      </c>
      <c r="H133" s="478">
        <v>150</v>
      </c>
      <c r="I133" s="261" t="s">
        <v>143</v>
      </c>
      <c r="J133" s="261" t="s">
        <v>172</v>
      </c>
      <c r="K133" s="479">
        <v>45658</v>
      </c>
      <c r="L133" s="125"/>
      <c r="M133" s="262" t="s">
        <v>6229</v>
      </c>
    </row>
    <row r="134" spans="1:13" ht="29">
      <c r="A134" s="261">
        <v>131</v>
      </c>
      <c r="B134" s="262" t="s">
        <v>6242</v>
      </c>
      <c r="C134" s="261" t="s">
        <v>42</v>
      </c>
      <c r="D134" s="262" t="s">
        <v>60</v>
      </c>
      <c r="E134" s="262">
        <v>80</v>
      </c>
      <c r="F134" s="262" t="s">
        <v>860</v>
      </c>
      <c r="G134" s="261" t="s">
        <v>6233</v>
      </c>
      <c r="H134" s="478">
        <v>70</v>
      </c>
      <c r="I134" s="261" t="s">
        <v>143</v>
      </c>
      <c r="J134" s="261" t="s">
        <v>172</v>
      </c>
      <c r="K134" s="479">
        <v>45658</v>
      </c>
      <c r="L134" s="125"/>
      <c r="M134" s="262" t="s">
        <v>6229</v>
      </c>
    </row>
    <row r="135" spans="1:13" ht="29">
      <c r="A135" s="261">
        <v>132</v>
      </c>
      <c r="B135" s="262" t="s">
        <v>6243</v>
      </c>
      <c r="C135" s="261" t="s">
        <v>42</v>
      </c>
      <c r="D135" s="262" t="s">
        <v>6244</v>
      </c>
      <c r="E135" s="262">
        <v>80</v>
      </c>
      <c r="F135" s="262" t="s">
        <v>860</v>
      </c>
      <c r="G135" s="261" t="s">
        <v>6233</v>
      </c>
      <c r="H135" s="478">
        <v>60</v>
      </c>
      <c r="I135" s="261" t="s">
        <v>143</v>
      </c>
      <c r="J135" s="261" t="s">
        <v>172</v>
      </c>
      <c r="K135" s="479">
        <v>45658</v>
      </c>
      <c r="L135" s="125"/>
      <c r="M135" s="262" t="s">
        <v>6229</v>
      </c>
    </row>
    <row r="136" spans="1:13" ht="29">
      <c r="A136" s="261">
        <v>133</v>
      </c>
      <c r="B136" s="262" t="s">
        <v>6245</v>
      </c>
      <c r="C136" s="261" t="s">
        <v>42</v>
      </c>
      <c r="D136" s="262" t="s">
        <v>60</v>
      </c>
      <c r="E136" s="262">
        <v>40</v>
      </c>
      <c r="F136" s="262" t="s">
        <v>860</v>
      </c>
      <c r="G136" s="261" t="s">
        <v>6233</v>
      </c>
      <c r="H136" s="478">
        <v>70</v>
      </c>
      <c r="I136" s="261" t="s">
        <v>143</v>
      </c>
      <c r="J136" s="261" t="s">
        <v>172</v>
      </c>
      <c r="K136" s="479">
        <v>45658</v>
      </c>
      <c r="L136" s="125"/>
      <c r="M136" s="262" t="s">
        <v>6229</v>
      </c>
    </row>
    <row r="137" spans="1:13" ht="29">
      <c r="A137" s="261">
        <v>134</v>
      </c>
      <c r="B137" s="262" t="s">
        <v>6246</v>
      </c>
      <c r="C137" s="261" t="s">
        <v>42</v>
      </c>
      <c r="D137" s="262" t="s">
        <v>60</v>
      </c>
      <c r="E137" s="262">
        <v>5000</v>
      </c>
      <c r="F137" s="262" t="s">
        <v>860</v>
      </c>
      <c r="G137" s="261" t="s">
        <v>6247</v>
      </c>
      <c r="H137" s="478">
        <v>14</v>
      </c>
      <c r="I137" s="261" t="s">
        <v>143</v>
      </c>
      <c r="J137" s="261" t="s">
        <v>172</v>
      </c>
      <c r="K137" s="479">
        <v>45658</v>
      </c>
      <c r="L137" s="125"/>
      <c r="M137" s="262" t="s">
        <v>6229</v>
      </c>
    </row>
    <row r="138" spans="1:13" ht="29">
      <c r="A138" s="261">
        <v>135</v>
      </c>
      <c r="B138" s="262" t="s">
        <v>6248</v>
      </c>
      <c r="C138" s="261" t="s">
        <v>42</v>
      </c>
      <c r="D138" s="262" t="s">
        <v>60</v>
      </c>
      <c r="E138" s="262">
        <v>5000</v>
      </c>
      <c r="F138" s="261" t="s">
        <v>860</v>
      </c>
      <c r="G138" s="261" t="s">
        <v>6247</v>
      </c>
      <c r="H138" s="478">
        <v>8</v>
      </c>
      <c r="I138" s="261" t="s">
        <v>143</v>
      </c>
      <c r="J138" s="261" t="s">
        <v>172</v>
      </c>
      <c r="K138" s="479">
        <v>45658</v>
      </c>
      <c r="L138" s="125"/>
      <c r="M138" s="262" t="s">
        <v>6229</v>
      </c>
    </row>
    <row r="139" spans="1:13" ht="29">
      <c r="A139" s="261">
        <v>136</v>
      </c>
      <c r="B139" s="262" t="s">
        <v>6249</v>
      </c>
      <c r="C139" s="261" t="s">
        <v>42</v>
      </c>
      <c r="D139" s="262" t="s">
        <v>60</v>
      </c>
      <c r="E139" s="262">
        <v>5000</v>
      </c>
      <c r="F139" s="261" t="s">
        <v>860</v>
      </c>
      <c r="G139" s="261" t="s">
        <v>6247</v>
      </c>
      <c r="H139" s="478">
        <v>8</v>
      </c>
      <c r="I139" s="261" t="s">
        <v>143</v>
      </c>
      <c r="J139" s="261" t="s">
        <v>48</v>
      </c>
      <c r="K139" s="479">
        <v>45658</v>
      </c>
      <c r="L139" s="125"/>
      <c r="M139" s="262" t="s">
        <v>6229</v>
      </c>
    </row>
    <row r="140" spans="1:13" ht="29">
      <c r="A140" s="261">
        <v>137</v>
      </c>
      <c r="B140" s="262" t="s">
        <v>6250</v>
      </c>
      <c r="C140" s="261" t="s">
        <v>42</v>
      </c>
      <c r="D140" s="262" t="s">
        <v>60</v>
      </c>
      <c r="E140" s="262">
        <v>5000</v>
      </c>
      <c r="F140" s="261" t="s">
        <v>860</v>
      </c>
      <c r="G140" s="261" t="s">
        <v>6247</v>
      </c>
      <c r="H140" s="478">
        <v>8</v>
      </c>
      <c r="I140" s="261" t="s">
        <v>143</v>
      </c>
      <c r="J140" s="261" t="s">
        <v>48</v>
      </c>
      <c r="K140" s="479">
        <v>45658</v>
      </c>
      <c r="L140" s="125"/>
      <c r="M140" s="262" t="s">
        <v>6229</v>
      </c>
    </row>
    <row r="141" spans="1:13" ht="29">
      <c r="A141" s="261">
        <v>138</v>
      </c>
      <c r="B141" s="262" t="s">
        <v>6251</v>
      </c>
      <c r="C141" s="261" t="s">
        <v>42</v>
      </c>
      <c r="D141" s="262" t="s">
        <v>60</v>
      </c>
      <c r="E141" s="262">
        <v>5000</v>
      </c>
      <c r="F141" s="261" t="s">
        <v>860</v>
      </c>
      <c r="G141" s="261" t="s">
        <v>6247</v>
      </c>
      <c r="H141" s="478">
        <v>8</v>
      </c>
      <c r="I141" s="261" t="s">
        <v>143</v>
      </c>
      <c r="J141" s="261" t="s">
        <v>172</v>
      </c>
      <c r="K141" s="479">
        <v>45658</v>
      </c>
      <c r="L141" s="125"/>
      <c r="M141" s="262" t="s">
        <v>6229</v>
      </c>
    </row>
    <row r="142" spans="1:13" ht="29">
      <c r="A142" s="261">
        <v>139</v>
      </c>
      <c r="B142" s="262" t="s">
        <v>6252</v>
      </c>
      <c r="C142" s="261" t="s">
        <v>42</v>
      </c>
      <c r="D142" s="262" t="s">
        <v>60</v>
      </c>
      <c r="E142" s="262">
        <v>5000</v>
      </c>
      <c r="F142" s="261" t="s">
        <v>860</v>
      </c>
      <c r="G142" s="261" t="s">
        <v>6247</v>
      </c>
      <c r="H142" s="478">
        <v>25</v>
      </c>
      <c r="I142" s="261" t="s">
        <v>143</v>
      </c>
      <c r="J142" s="261" t="s">
        <v>172</v>
      </c>
      <c r="K142" s="479">
        <v>45658</v>
      </c>
      <c r="L142" s="125"/>
      <c r="M142" s="262" t="s">
        <v>6229</v>
      </c>
    </row>
    <row r="143" spans="1:13" ht="29">
      <c r="A143" s="261">
        <v>140</v>
      </c>
      <c r="B143" s="262" t="s">
        <v>6253</v>
      </c>
      <c r="C143" s="261" t="s">
        <v>42</v>
      </c>
      <c r="D143" s="262" t="s">
        <v>60</v>
      </c>
      <c r="E143" s="262">
        <v>1000</v>
      </c>
      <c r="F143" s="261" t="s">
        <v>860</v>
      </c>
      <c r="G143" s="261" t="s">
        <v>6247</v>
      </c>
      <c r="H143" s="478">
        <v>25</v>
      </c>
      <c r="I143" s="261" t="s">
        <v>143</v>
      </c>
      <c r="J143" s="261" t="s">
        <v>172</v>
      </c>
      <c r="K143" s="479">
        <v>45658</v>
      </c>
      <c r="L143" s="125"/>
      <c r="M143" s="262" t="s">
        <v>6229</v>
      </c>
    </row>
    <row r="144" spans="1:13" ht="43.5">
      <c r="A144" s="261">
        <v>141</v>
      </c>
      <c r="B144" s="262" t="s">
        <v>6254</v>
      </c>
      <c r="C144" s="261" t="s">
        <v>42</v>
      </c>
      <c r="D144" s="262" t="s">
        <v>60</v>
      </c>
      <c r="E144" s="262">
        <v>1000</v>
      </c>
      <c r="F144" s="261" t="s">
        <v>860</v>
      </c>
      <c r="G144" s="261" t="s">
        <v>6220</v>
      </c>
      <c r="H144" s="478">
        <v>25</v>
      </c>
      <c r="I144" s="261" t="s">
        <v>143</v>
      </c>
      <c r="J144" s="261" t="s">
        <v>172</v>
      </c>
      <c r="K144" s="479">
        <v>45658</v>
      </c>
      <c r="L144" s="125"/>
      <c r="M144" s="262" t="s">
        <v>6229</v>
      </c>
    </row>
    <row r="145" spans="1:13" ht="29">
      <c r="A145" s="261">
        <v>142</v>
      </c>
      <c r="B145" s="493" t="s">
        <v>6218</v>
      </c>
      <c r="C145" s="494" t="s">
        <v>64</v>
      </c>
      <c r="D145" s="495" t="s">
        <v>151</v>
      </c>
      <c r="E145" s="496">
        <v>11680</v>
      </c>
      <c r="F145" s="494" t="s">
        <v>6219</v>
      </c>
      <c r="G145" s="261" t="s">
        <v>6220</v>
      </c>
      <c r="H145" s="478">
        <v>61728.800000000003</v>
      </c>
      <c r="I145" s="261" t="s">
        <v>143</v>
      </c>
      <c r="J145" s="261" t="s">
        <v>48</v>
      </c>
      <c r="K145" s="262" t="s">
        <v>6255</v>
      </c>
      <c r="L145" s="261" t="s">
        <v>1293</v>
      </c>
      <c r="M145" s="262" t="s">
        <v>6229</v>
      </c>
    </row>
    <row r="146" spans="1:13" ht="29">
      <c r="A146" s="261">
        <v>143</v>
      </c>
      <c r="B146" s="493" t="s">
        <v>6221</v>
      </c>
      <c r="C146" s="494" t="s">
        <v>64</v>
      </c>
      <c r="D146" s="495" t="s">
        <v>151</v>
      </c>
      <c r="E146" s="496">
        <v>5840</v>
      </c>
      <c r="F146" s="494" t="s">
        <v>6222</v>
      </c>
      <c r="G146" s="261" t="s">
        <v>6220</v>
      </c>
      <c r="H146" s="478">
        <v>97995.199999999997</v>
      </c>
      <c r="I146" s="261" t="s">
        <v>143</v>
      </c>
      <c r="J146" s="261" t="s">
        <v>48</v>
      </c>
      <c r="K146" s="262" t="s">
        <v>6255</v>
      </c>
      <c r="L146" s="261" t="s">
        <v>1293</v>
      </c>
      <c r="M146" s="262" t="s">
        <v>6229</v>
      </c>
    </row>
    <row r="147" spans="1:13" ht="29">
      <c r="A147" s="261">
        <v>144</v>
      </c>
      <c r="B147" s="493" t="s">
        <v>6223</v>
      </c>
      <c r="C147" s="494" t="s">
        <v>64</v>
      </c>
      <c r="D147" s="495" t="s">
        <v>151</v>
      </c>
      <c r="E147" s="496">
        <v>5840</v>
      </c>
      <c r="F147" s="494" t="s">
        <v>6222</v>
      </c>
      <c r="G147" s="261" t="s">
        <v>6220</v>
      </c>
      <c r="H147" s="478">
        <v>97995.199999999997</v>
      </c>
      <c r="I147" s="261" t="s">
        <v>143</v>
      </c>
      <c r="J147" s="261" t="s">
        <v>48</v>
      </c>
      <c r="K147" s="262" t="s">
        <v>6255</v>
      </c>
      <c r="L147" s="261" t="s">
        <v>1293</v>
      </c>
      <c r="M147" s="262" t="s">
        <v>6229</v>
      </c>
    </row>
    <row r="148" spans="1:13" ht="29">
      <c r="A148" s="261">
        <v>145</v>
      </c>
      <c r="B148" s="262" t="s">
        <v>6256</v>
      </c>
      <c r="C148" s="261" t="s">
        <v>42</v>
      </c>
      <c r="D148" s="262" t="s">
        <v>177</v>
      </c>
      <c r="E148" s="262">
        <v>3</v>
      </c>
      <c r="F148" s="262" t="s">
        <v>860</v>
      </c>
      <c r="G148" s="261" t="s">
        <v>6257</v>
      </c>
      <c r="H148" s="478">
        <v>120</v>
      </c>
      <c r="I148" s="261" t="s">
        <v>143</v>
      </c>
      <c r="J148" s="261" t="s">
        <v>68</v>
      </c>
      <c r="K148" s="479">
        <v>45658</v>
      </c>
      <c r="L148" s="125"/>
      <c r="M148" s="262" t="s">
        <v>6229</v>
      </c>
    </row>
    <row r="149" spans="1:13" ht="29">
      <c r="A149" s="261">
        <v>146</v>
      </c>
      <c r="B149" s="262" t="s">
        <v>6258</v>
      </c>
      <c r="C149" s="261" t="s">
        <v>42</v>
      </c>
      <c r="D149" s="262" t="s">
        <v>177</v>
      </c>
      <c r="E149" s="262">
        <v>3</v>
      </c>
      <c r="F149" s="262" t="s">
        <v>860</v>
      </c>
      <c r="G149" s="261" t="s">
        <v>6257</v>
      </c>
      <c r="H149" s="478">
        <v>350</v>
      </c>
      <c r="I149" s="261" t="s">
        <v>143</v>
      </c>
      <c r="J149" s="261" t="s">
        <v>172</v>
      </c>
      <c r="K149" s="479">
        <v>45658</v>
      </c>
      <c r="L149" s="125"/>
      <c r="M149" s="262" t="s">
        <v>6229</v>
      </c>
    </row>
    <row r="150" spans="1:13" ht="29">
      <c r="A150" s="261">
        <v>147</v>
      </c>
      <c r="B150" s="493" t="s">
        <v>6259</v>
      </c>
      <c r="C150" s="261" t="s">
        <v>42</v>
      </c>
      <c r="D150" s="262" t="s">
        <v>177</v>
      </c>
      <c r="E150" s="262">
        <v>3</v>
      </c>
      <c r="F150" s="262" t="s">
        <v>860</v>
      </c>
      <c r="G150" s="261" t="s">
        <v>6260</v>
      </c>
      <c r="H150" s="478">
        <v>600</v>
      </c>
      <c r="I150" s="261" t="s">
        <v>143</v>
      </c>
      <c r="J150" s="261" t="s">
        <v>172</v>
      </c>
      <c r="K150" s="479">
        <v>45658</v>
      </c>
      <c r="L150" s="125"/>
      <c r="M150" s="262" t="s">
        <v>6229</v>
      </c>
    </row>
    <row r="151" spans="1:13" ht="29">
      <c r="A151" s="261">
        <v>148</v>
      </c>
      <c r="B151" s="493" t="s">
        <v>6261</v>
      </c>
      <c r="C151" s="261" t="s">
        <v>42</v>
      </c>
      <c r="D151" s="262" t="s">
        <v>60</v>
      </c>
      <c r="E151" s="262">
        <v>6</v>
      </c>
      <c r="F151" s="262" t="s">
        <v>860</v>
      </c>
      <c r="G151" s="262" t="s">
        <v>6152</v>
      </c>
      <c r="H151" s="478">
        <v>500</v>
      </c>
      <c r="I151" s="261" t="s">
        <v>143</v>
      </c>
      <c r="J151" s="261" t="s">
        <v>172</v>
      </c>
      <c r="K151" s="479">
        <v>45658</v>
      </c>
      <c r="L151" s="125"/>
      <c r="M151" s="262" t="s">
        <v>6229</v>
      </c>
    </row>
    <row r="152" spans="1:13" ht="29">
      <c r="A152" s="261">
        <v>149</v>
      </c>
      <c r="B152" s="262" t="s">
        <v>6262</v>
      </c>
      <c r="C152" s="261" t="s">
        <v>42</v>
      </c>
      <c r="D152" s="262" t="s">
        <v>177</v>
      </c>
      <c r="E152" s="262">
        <v>1</v>
      </c>
      <c r="F152" s="262" t="s">
        <v>860</v>
      </c>
      <c r="G152" s="262" t="s">
        <v>6233</v>
      </c>
      <c r="H152" s="478">
        <v>20000</v>
      </c>
      <c r="I152" s="261" t="s">
        <v>143</v>
      </c>
      <c r="J152" s="261" t="s">
        <v>172</v>
      </c>
      <c r="K152" s="479">
        <v>45658</v>
      </c>
      <c r="L152" s="125"/>
      <c r="M152" s="262" t="s">
        <v>6229</v>
      </c>
    </row>
    <row r="153" spans="1:13" ht="29">
      <c r="A153" s="261">
        <v>150</v>
      </c>
      <c r="B153" s="262" t="s">
        <v>6263</v>
      </c>
      <c r="C153" s="261" t="s">
        <v>42</v>
      </c>
      <c r="D153" s="262" t="s">
        <v>177</v>
      </c>
      <c r="E153" s="262">
        <v>2</v>
      </c>
      <c r="F153" s="262" t="s">
        <v>860</v>
      </c>
      <c r="G153" s="262" t="s">
        <v>6225</v>
      </c>
      <c r="H153" s="478">
        <v>200000</v>
      </c>
      <c r="I153" s="261" t="s">
        <v>143</v>
      </c>
      <c r="J153" s="261" t="s">
        <v>172</v>
      </c>
      <c r="K153" s="479">
        <v>45658</v>
      </c>
      <c r="L153" s="125"/>
      <c r="M153" s="262" t="s">
        <v>6229</v>
      </c>
    </row>
    <row r="154" spans="1:13" ht="29">
      <c r="A154" s="261">
        <v>151</v>
      </c>
      <c r="B154" s="262" t="s">
        <v>6264</v>
      </c>
      <c r="C154" s="261" t="s">
        <v>42</v>
      </c>
      <c r="D154" s="262" t="s">
        <v>177</v>
      </c>
      <c r="E154" s="262">
        <v>2</v>
      </c>
      <c r="F154" s="262" t="s">
        <v>860</v>
      </c>
      <c r="G154" s="262" t="s">
        <v>6225</v>
      </c>
      <c r="H154" s="478">
        <v>40000</v>
      </c>
      <c r="I154" s="261" t="s">
        <v>143</v>
      </c>
      <c r="J154" s="261" t="s">
        <v>172</v>
      </c>
      <c r="K154" s="479">
        <v>45658</v>
      </c>
      <c r="L154" s="125"/>
      <c r="M154" s="262" t="s">
        <v>6229</v>
      </c>
    </row>
    <row r="155" spans="1:13" ht="29">
      <c r="A155" s="261">
        <v>152</v>
      </c>
      <c r="B155" s="262" t="s">
        <v>6265</v>
      </c>
      <c r="C155" s="261" t="s">
        <v>42</v>
      </c>
      <c r="D155" s="262" t="s">
        <v>177</v>
      </c>
      <c r="E155" s="262">
        <v>2</v>
      </c>
      <c r="F155" s="262" t="s">
        <v>860</v>
      </c>
      <c r="G155" s="262" t="s">
        <v>6225</v>
      </c>
      <c r="H155" s="478">
        <v>2000</v>
      </c>
      <c r="I155" s="261" t="s">
        <v>143</v>
      </c>
      <c r="J155" s="261" t="s">
        <v>68</v>
      </c>
      <c r="K155" s="479">
        <v>45658</v>
      </c>
      <c r="L155" s="125"/>
      <c r="M155" s="262" t="s">
        <v>6229</v>
      </c>
    </row>
    <row r="156" spans="1:13" ht="29">
      <c r="A156" s="261">
        <v>153</v>
      </c>
      <c r="B156" s="262" t="s">
        <v>6266</v>
      </c>
      <c r="C156" s="261" t="s">
        <v>42</v>
      </c>
      <c r="D156" s="262" t="s">
        <v>60</v>
      </c>
      <c r="E156" s="262">
        <v>82</v>
      </c>
      <c r="F156" s="262" t="s">
        <v>860</v>
      </c>
      <c r="G156" s="262" t="s">
        <v>6267</v>
      </c>
      <c r="H156" s="478">
        <v>80</v>
      </c>
      <c r="I156" s="261" t="s">
        <v>143</v>
      </c>
      <c r="J156" s="261" t="s">
        <v>172</v>
      </c>
      <c r="K156" s="479">
        <v>45658</v>
      </c>
      <c r="L156" s="125"/>
      <c r="M156" s="262" t="s">
        <v>6229</v>
      </c>
    </row>
    <row r="157" spans="1:13" ht="29">
      <c r="A157" s="261">
        <v>154</v>
      </c>
      <c r="B157" s="493" t="s">
        <v>6268</v>
      </c>
      <c r="C157" s="261" t="s">
        <v>42</v>
      </c>
      <c r="D157" s="262" t="s">
        <v>60</v>
      </c>
      <c r="E157" s="262">
        <v>82</v>
      </c>
      <c r="F157" s="262" t="s">
        <v>860</v>
      </c>
      <c r="G157" s="262" t="s">
        <v>6267</v>
      </c>
      <c r="H157" s="478">
        <v>280</v>
      </c>
      <c r="I157" s="261" t="s">
        <v>143</v>
      </c>
      <c r="J157" s="261" t="s">
        <v>172</v>
      </c>
      <c r="K157" s="479">
        <v>45658</v>
      </c>
      <c r="L157" s="125"/>
      <c r="M157" s="262" t="s">
        <v>6229</v>
      </c>
    </row>
    <row r="158" spans="1:13" ht="29">
      <c r="A158" s="261">
        <v>155</v>
      </c>
      <c r="B158" s="493" t="s">
        <v>6269</v>
      </c>
      <c r="C158" s="261" t="s">
        <v>42</v>
      </c>
      <c r="D158" s="262" t="s">
        <v>60</v>
      </c>
      <c r="E158" s="262">
        <v>82</v>
      </c>
      <c r="F158" s="262" t="s">
        <v>860</v>
      </c>
      <c r="G158" s="262" t="s">
        <v>6267</v>
      </c>
      <c r="H158" s="478">
        <v>90</v>
      </c>
      <c r="I158" s="261" t="s">
        <v>143</v>
      </c>
      <c r="J158" s="261" t="s">
        <v>172</v>
      </c>
      <c r="K158" s="479">
        <v>45658</v>
      </c>
      <c r="L158" s="125"/>
      <c r="M158" s="262" t="s">
        <v>6229</v>
      </c>
    </row>
    <row r="159" spans="1:13" ht="29">
      <c r="A159" s="261">
        <v>156</v>
      </c>
      <c r="B159" s="493" t="s">
        <v>6270</v>
      </c>
      <c r="C159" s="261" t="s">
        <v>42</v>
      </c>
      <c r="D159" s="262" t="s">
        <v>60</v>
      </c>
      <c r="E159" s="262">
        <v>82</v>
      </c>
      <c r="F159" s="262" t="s">
        <v>860</v>
      </c>
      <c r="G159" s="262" t="s">
        <v>6267</v>
      </c>
      <c r="H159" s="478">
        <v>280</v>
      </c>
      <c r="I159" s="261" t="s">
        <v>143</v>
      </c>
      <c r="J159" s="261" t="s">
        <v>172</v>
      </c>
      <c r="K159" s="479">
        <v>45658</v>
      </c>
      <c r="L159" s="125"/>
      <c r="M159" s="262" t="s">
        <v>6229</v>
      </c>
    </row>
    <row r="160" spans="1:13" ht="29">
      <c r="A160" s="261">
        <v>157</v>
      </c>
      <c r="B160" s="493" t="s">
        <v>6271</v>
      </c>
      <c r="C160" s="261" t="s">
        <v>42</v>
      </c>
      <c r="D160" s="262" t="s">
        <v>60</v>
      </c>
      <c r="E160" s="262">
        <v>20</v>
      </c>
      <c r="F160" s="262" t="s">
        <v>860</v>
      </c>
      <c r="G160" s="262" t="s">
        <v>6267</v>
      </c>
      <c r="H160" s="478">
        <v>200</v>
      </c>
      <c r="I160" s="261" t="s">
        <v>143</v>
      </c>
      <c r="J160" s="261" t="s">
        <v>172</v>
      </c>
      <c r="K160" s="479">
        <v>45658</v>
      </c>
      <c r="L160" s="125"/>
      <c r="M160" s="262" t="s">
        <v>6229</v>
      </c>
    </row>
    <row r="161" spans="1:13" ht="29">
      <c r="A161" s="261">
        <v>158</v>
      </c>
      <c r="B161" s="493" t="s">
        <v>6272</v>
      </c>
      <c r="C161" s="261" t="s">
        <v>42</v>
      </c>
      <c r="D161" s="262" t="s">
        <v>60</v>
      </c>
      <c r="E161" s="262">
        <v>20</v>
      </c>
      <c r="F161" s="262" t="s">
        <v>860</v>
      </c>
      <c r="G161" s="262" t="s">
        <v>6267</v>
      </c>
      <c r="H161" s="478">
        <v>150</v>
      </c>
      <c r="I161" s="261" t="s">
        <v>143</v>
      </c>
      <c r="J161" s="261" t="s">
        <v>172</v>
      </c>
      <c r="K161" s="479">
        <v>45658</v>
      </c>
      <c r="L161" s="125"/>
      <c r="M161" s="262" t="s">
        <v>6229</v>
      </c>
    </row>
    <row r="162" spans="1:13" ht="29">
      <c r="A162" s="261">
        <v>159</v>
      </c>
      <c r="B162" s="493" t="s">
        <v>6273</v>
      </c>
      <c r="C162" s="261" t="s">
        <v>42</v>
      </c>
      <c r="D162" s="262" t="s">
        <v>60</v>
      </c>
      <c r="E162" s="262">
        <v>82</v>
      </c>
      <c r="F162" s="262" t="s">
        <v>860</v>
      </c>
      <c r="G162" s="262" t="s">
        <v>6267</v>
      </c>
      <c r="H162" s="478">
        <v>130</v>
      </c>
      <c r="I162" s="261" t="s">
        <v>143</v>
      </c>
      <c r="J162" s="261" t="s">
        <v>172</v>
      </c>
      <c r="K162" s="479">
        <v>45658</v>
      </c>
      <c r="L162" s="125"/>
      <c r="M162" s="262" t="s">
        <v>6229</v>
      </c>
    </row>
    <row r="163" spans="1:13" ht="29">
      <c r="A163" s="261">
        <v>160</v>
      </c>
      <c r="B163" s="493" t="s">
        <v>6274</v>
      </c>
      <c r="C163" s="261" t="s">
        <v>42</v>
      </c>
      <c r="D163" s="262" t="s">
        <v>60</v>
      </c>
      <c r="E163" s="262">
        <v>41</v>
      </c>
      <c r="F163" s="262" t="s">
        <v>860</v>
      </c>
      <c r="G163" s="262" t="s">
        <v>6267</v>
      </c>
      <c r="H163" s="478">
        <v>400</v>
      </c>
      <c r="I163" s="261" t="s">
        <v>143</v>
      </c>
      <c r="J163" s="261" t="s">
        <v>172</v>
      </c>
      <c r="K163" s="479">
        <v>45658</v>
      </c>
      <c r="L163" s="125"/>
      <c r="M163" s="262" t="s">
        <v>6229</v>
      </c>
    </row>
    <row r="164" spans="1:13" ht="29">
      <c r="A164" s="261">
        <v>161</v>
      </c>
      <c r="B164" s="493" t="s">
        <v>6275</v>
      </c>
      <c r="C164" s="261" t="s">
        <v>42</v>
      </c>
      <c r="D164" s="262" t="s">
        <v>60</v>
      </c>
      <c r="E164" s="262">
        <v>20</v>
      </c>
      <c r="F164" s="262" t="s">
        <v>860</v>
      </c>
      <c r="G164" s="262" t="s">
        <v>6267</v>
      </c>
      <c r="H164" s="478">
        <v>400</v>
      </c>
      <c r="I164" s="261" t="s">
        <v>143</v>
      </c>
      <c r="J164" s="261" t="s">
        <v>172</v>
      </c>
      <c r="K164" s="479">
        <v>45658</v>
      </c>
      <c r="L164" s="125"/>
      <c r="M164" s="262" t="s">
        <v>6229</v>
      </c>
    </row>
    <row r="165" spans="1:13" ht="29">
      <c r="A165" s="261">
        <v>162</v>
      </c>
      <c r="B165" s="493" t="s">
        <v>6276</v>
      </c>
      <c r="C165" s="261" t="s">
        <v>42</v>
      </c>
      <c r="D165" s="262" t="s">
        <v>60</v>
      </c>
      <c r="E165" s="262">
        <v>41</v>
      </c>
      <c r="F165" s="262" t="s">
        <v>860</v>
      </c>
      <c r="G165" s="262" t="s">
        <v>6267</v>
      </c>
      <c r="H165" s="478">
        <v>500</v>
      </c>
      <c r="I165" s="261" t="s">
        <v>143</v>
      </c>
      <c r="J165" s="261" t="s">
        <v>172</v>
      </c>
      <c r="K165" s="479">
        <v>45658</v>
      </c>
      <c r="L165" s="125"/>
      <c r="M165" s="262" t="s">
        <v>6229</v>
      </c>
    </row>
    <row r="166" spans="1:13" ht="29">
      <c r="A166" s="261">
        <v>163</v>
      </c>
      <c r="B166" s="493" t="s">
        <v>6277</v>
      </c>
      <c r="C166" s="261" t="s">
        <v>42</v>
      </c>
      <c r="D166" s="262" t="s">
        <v>60</v>
      </c>
      <c r="E166" s="262">
        <v>20</v>
      </c>
      <c r="F166" s="262" t="s">
        <v>860</v>
      </c>
      <c r="G166" s="262" t="s">
        <v>6267</v>
      </c>
      <c r="H166" s="478">
        <v>550</v>
      </c>
      <c r="I166" s="261" t="s">
        <v>143</v>
      </c>
      <c r="J166" s="261" t="s">
        <v>172</v>
      </c>
      <c r="K166" s="479">
        <v>45658</v>
      </c>
      <c r="L166" s="125"/>
      <c r="M166" s="262" t="s">
        <v>6229</v>
      </c>
    </row>
    <row r="167" spans="1:13" ht="29">
      <c r="A167" s="261">
        <v>164</v>
      </c>
      <c r="B167" s="493" t="s">
        <v>6278</v>
      </c>
      <c r="C167" s="261" t="s">
        <v>42</v>
      </c>
      <c r="D167" s="262" t="s">
        <v>60</v>
      </c>
      <c r="E167" s="262">
        <v>82</v>
      </c>
      <c r="F167" s="262" t="s">
        <v>860</v>
      </c>
      <c r="G167" s="262" t="s">
        <v>6267</v>
      </c>
      <c r="H167" s="478">
        <v>65</v>
      </c>
      <c r="I167" s="261" t="s">
        <v>143</v>
      </c>
      <c r="J167" s="261" t="s">
        <v>172</v>
      </c>
      <c r="K167" s="479">
        <v>45658</v>
      </c>
      <c r="L167" s="125"/>
      <c r="M167" s="262" t="s">
        <v>6229</v>
      </c>
    </row>
    <row r="168" spans="1:13" ht="29">
      <c r="A168" s="261">
        <v>165</v>
      </c>
      <c r="B168" s="493" t="s">
        <v>6279</v>
      </c>
      <c r="C168" s="261" t="s">
        <v>42</v>
      </c>
      <c r="D168" s="262" t="s">
        <v>60</v>
      </c>
      <c r="E168" s="262">
        <v>82</v>
      </c>
      <c r="F168" s="262" t="s">
        <v>860</v>
      </c>
      <c r="G168" s="262" t="s">
        <v>6267</v>
      </c>
      <c r="H168" s="478">
        <v>25</v>
      </c>
      <c r="I168" s="261" t="s">
        <v>143</v>
      </c>
      <c r="J168" s="261" t="s">
        <v>172</v>
      </c>
      <c r="K168" s="479">
        <v>45658</v>
      </c>
      <c r="L168" s="125"/>
      <c r="M168" s="262" t="s">
        <v>6229</v>
      </c>
    </row>
    <row r="169" spans="1:13" ht="29">
      <c r="A169" s="261">
        <v>166</v>
      </c>
      <c r="B169" s="493" t="s">
        <v>6280</v>
      </c>
      <c r="C169" s="261" t="s">
        <v>42</v>
      </c>
      <c r="D169" s="262" t="s">
        <v>60</v>
      </c>
      <c r="E169" s="262">
        <v>82</v>
      </c>
      <c r="F169" s="262" t="s">
        <v>860</v>
      </c>
      <c r="G169" s="262" t="s">
        <v>6267</v>
      </c>
      <c r="H169" s="478">
        <v>35</v>
      </c>
      <c r="I169" s="261" t="s">
        <v>143</v>
      </c>
      <c r="J169" s="261" t="s">
        <v>172</v>
      </c>
      <c r="K169" s="479">
        <v>45658</v>
      </c>
      <c r="L169" s="125"/>
      <c r="M169" s="262" t="s">
        <v>6229</v>
      </c>
    </row>
    <row r="170" spans="1:13" ht="29">
      <c r="A170" s="261">
        <v>167</v>
      </c>
      <c r="B170" s="262" t="s">
        <v>6281</v>
      </c>
      <c r="C170" s="261" t="s">
        <v>42</v>
      </c>
      <c r="D170" s="262" t="s">
        <v>60</v>
      </c>
      <c r="E170" s="262">
        <v>41</v>
      </c>
      <c r="F170" s="262" t="s">
        <v>860</v>
      </c>
      <c r="G170" s="262" t="s">
        <v>6267</v>
      </c>
      <c r="H170" s="478">
        <v>150</v>
      </c>
      <c r="I170" s="261" t="s">
        <v>143</v>
      </c>
      <c r="J170" s="261" t="s">
        <v>172</v>
      </c>
      <c r="K170" s="479">
        <v>45658</v>
      </c>
      <c r="L170" s="125"/>
      <c r="M170" s="262" t="s">
        <v>6229</v>
      </c>
    </row>
    <row r="171" spans="1:13" ht="29">
      <c r="A171" s="261">
        <v>168</v>
      </c>
      <c r="B171" s="497" t="s">
        <v>6282</v>
      </c>
      <c r="C171" s="261" t="s">
        <v>42</v>
      </c>
      <c r="D171" s="262" t="s">
        <v>60</v>
      </c>
      <c r="E171" s="262">
        <v>41</v>
      </c>
      <c r="F171" s="262" t="s">
        <v>860</v>
      </c>
      <c r="G171" s="262" t="s">
        <v>6267</v>
      </c>
      <c r="H171" s="478">
        <v>35</v>
      </c>
      <c r="I171" s="261" t="s">
        <v>143</v>
      </c>
      <c r="J171" s="261" t="s">
        <v>172</v>
      </c>
      <c r="K171" s="479">
        <v>45658</v>
      </c>
      <c r="L171" s="125"/>
      <c r="M171" s="262" t="s">
        <v>6229</v>
      </c>
    </row>
    <row r="172" spans="1:13" ht="29">
      <c r="A172" s="261">
        <v>169</v>
      </c>
      <c r="B172" s="261" t="s">
        <v>6283</v>
      </c>
      <c r="C172" s="261" t="s">
        <v>42</v>
      </c>
      <c r="D172" s="262" t="s">
        <v>60</v>
      </c>
      <c r="E172" s="262">
        <v>41</v>
      </c>
      <c r="F172" s="262" t="s">
        <v>860</v>
      </c>
      <c r="G172" s="262" t="s">
        <v>6267</v>
      </c>
      <c r="H172" s="478">
        <v>150</v>
      </c>
      <c r="I172" s="261" t="s">
        <v>143</v>
      </c>
      <c r="J172" s="261" t="s">
        <v>172</v>
      </c>
      <c r="K172" s="479">
        <v>45658</v>
      </c>
      <c r="L172" s="125"/>
      <c r="M172" s="262" t="s">
        <v>6229</v>
      </c>
    </row>
    <row r="173" spans="1:13" ht="29">
      <c r="A173" s="261">
        <v>170</v>
      </c>
      <c r="B173" s="497" t="s">
        <v>6284</v>
      </c>
      <c r="C173" s="261" t="s">
        <v>42</v>
      </c>
      <c r="D173" s="262" t="s">
        <v>60</v>
      </c>
      <c r="E173" s="262">
        <v>15</v>
      </c>
      <c r="F173" s="262" t="s">
        <v>860</v>
      </c>
      <c r="G173" s="262" t="s">
        <v>6267</v>
      </c>
      <c r="H173" s="478">
        <v>150</v>
      </c>
      <c r="I173" s="261" t="s">
        <v>143</v>
      </c>
      <c r="J173" s="261" t="s">
        <v>172</v>
      </c>
      <c r="K173" s="479">
        <v>45658</v>
      </c>
      <c r="L173" s="125"/>
      <c r="M173" s="262" t="s">
        <v>6229</v>
      </c>
    </row>
    <row r="174" spans="1:13" ht="29">
      <c r="A174" s="261">
        <v>171</v>
      </c>
      <c r="B174" s="497" t="s">
        <v>6285</v>
      </c>
      <c r="C174" s="261" t="s">
        <v>42</v>
      </c>
      <c r="D174" s="262" t="s">
        <v>60</v>
      </c>
      <c r="E174" s="262">
        <v>40</v>
      </c>
      <c r="F174" s="262" t="s">
        <v>860</v>
      </c>
      <c r="G174" s="262" t="s">
        <v>6267</v>
      </c>
      <c r="H174" s="478">
        <v>20</v>
      </c>
      <c r="I174" s="261" t="s">
        <v>143</v>
      </c>
      <c r="J174" s="261" t="s">
        <v>172</v>
      </c>
      <c r="K174" s="479">
        <v>45658</v>
      </c>
      <c r="L174" s="125"/>
      <c r="M174" s="262" t="s">
        <v>6229</v>
      </c>
    </row>
    <row r="175" spans="1:13" ht="29">
      <c r="A175" s="261">
        <v>172</v>
      </c>
      <c r="B175" s="493" t="s">
        <v>6286</v>
      </c>
      <c r="C175" s="261" t="s">
        <v>42</v>
      </c>
      <c r="D175" s="262" t="s">
        <v>60</v>
      </c>
      <c r="E175" s="262">
        <v>40</v>
      </c>
      <c r="F175" s="262" t="s">
        <v>860</v>
      </c>
      <c r="G175" s="262" t="s">
        <v>6267</v>
      </c>
      <c r="H175" s="478">
        <v>6</v>
      </c>
      <c r="I175" s="261" t="s">
        <v>143</v>
      </c>
      <c r="J175" s="261" t="s">
        <v>172</v>
      </c>
      <c r="K175" s="479">
        <v>45658</v>
      </c>
      <c r="L175" s="125"/>
      <c r="M175" s="262" t="s">
        <v>6229</v>
      </c>
    </row>
    <row r="176" spans="1:13" ht="29">
      <c r="A176" s="261">
        <v>173</v>
      </c>
      <c r="B176" s="261" t="s">
        <v>6287</v>
      </c>
      <c r="C176" s="261" t="s">
        <v>42</v>
      </c>
      <c r="D176" s="262" t="s">
        <v>60</v>
      </c>
      <c r="E176" s="262">
        <v>25</v>
      </c>
      <c r="F176" s="262" t="s">
        <v>860</v>
      </c>
      <c r="G176" s="262" t="s">
        <v>6233</v>
      </c>
      <c r="H176" s="478">
        <v>40</v>
      </c>
      <c r="I176" s="261" t="s">
        <v>143</v>
      </c>
      <c r="J176" s="261" t="s">
        <v>172</v>
      </c>
      <c r="K176" s="479">
        <v>45658</v>
      </c>
      <c r="L176" s="125"/>
      <c r="M176" s="262" t="s">
        <v>6229</v>
      </c>
    </row>
    <row r="177" spans="1:13" ht="29">
      <c r="A177" s="261">
        <v>174</v>
      </c>
      <c r="B177" s="262" t="s">
        <v>6288</v>
      </c>
      <c r="C177" s="261" t="s">
        <v>42</v>
      </c>
      <c r="D177" s="262" t="s">
        <v>60</v>
      </c>
      <c r="E177" s="262">
        <v>25</v>
      </c>
      <c r="F177" s="262" t="s">
        <v>860</v>
      </c>
      <c r="G177" s="262" t="s">
        <v>6233</v>
      </c>
      <c r="H177" s="478">
        <v>260</v>
      </c>
      <c r="I177" s="261" t="s">
        <v>143</v>
      </c>
      <c r="J177" s="261" t="s">
        <v>172</v>
      </c>
      <c r="K177" s="479">
        <v>45658</v>
      </c>
      <c r="L177" s="125"/>
      <c r="M177" s="262" t="s">
        <v>6229</v>
      </c>
    </row>
    <row r="178" spans="1:13" ht="29">
      <c r="A178" s="261">
        <v>175</v>
      </c>
      <c r="B178" s="262" t="s">
        <v>6289</v>
      </c>
      <c r="C178" s="261" t="s">
        <v>42</v>
      </c>
      <c r="D178" s="262" t="s">
        <v>60</v>
      </c>
      <c r="E178" s="262">
        <v>41</v>
      </c>
      <c r="F178" s="262" t="s">
        <v>860</v>
      </c>
      <c r="G178" s="262" t="s">
        <v>6233</v>
      </c>
      <c r="H178" s="478">
        <v>1700</v>
      </c>
      <c r="I178" s="261" t="s">
        <v>143</v>
      </c>
      <c r="J178" s="261" t="s">
        <v>172</v>
      </c>
      <c r="K178" s="479">
        <v>45658</v>
      </c>
      <c r="L178" s="125"/>
      <c r="M178" s="262" t="s">
        <v>6229</v>
      </c>
    </row>
    <row r="179" spans="1:13" ht="29">
      <c r="A179" s="261">
        <v>176</v>
      </c>
      <c r="B179" s="262" t="s">
        <v>6290</v>
      </c>
      <c r="C179" s="261" t="s">
        <v>42</v>
      </c>
      <c r="D179" s="262" t="s">
        <v>60</v>
      </c>
      <c r="E179" s="262">
        <v>82</v>
      </c>
      <c r="F179" s="262" t="s">
        <v>860</v>
      </c>
      <c r="G179" s="262" t="s">
        <v>6233</v>
      </c>
      <c r="H179" s="478">
        <v>700</v>
      </c>
      <c r="I179" s="261" t="s">
        <v>143</v>
      </c>
      <c r="J179" s="261" t="s">
        <v>172</v>
      </c>
      <c r="K179" s="479">
        <v>45658</v>
      </c>
      <c r="L179" s="125"/>
      <c r="M179" s="262" t="s">
        <v>6229</v>
      </c>
    </row>
    <row r="180" spans="1:13" ht="29">
      <c r="A180" s="261">
        <v>177</v>
      </c>
      <c r="B180" s="262" t="s">
        <v>6291</v>
      </c>
      <c r="C180" s="261" t="s">
        <v>42</v>
      </c>
      <c r="D180" s="262" t="s">
        <v>177</v>
      </c>
      <c r="E180" s="262">
        <v>10</v>
      </c>
      <c r="F180" s="262" t="s">
        <v>860</v>
      </c>
      <c r="G180" s="262" t="s">
        <v>6292</v>
      </c>
      <c r="H180" s="478">
        <v>2000</v>
      </c>
      <c r="I180" s="261" t="s">
        <v>143</v>
      </c>
      <c r="J180" s="261" t="s">
        <v>172</v>
      </c>
      <c r="K180" s="479">
        <v>45658</v>
      </c>
      <c r="L180" s="125"/>
      <c r="M180" s="262" t="s">
        <v>6229</v>
      </c>
    </row>
    <row r="181" spans="1:13" ht="29">
      <c r="A181" s="261">
        <v>178</v>
      </c>
      <c r="B181" s="262" t="s">
        <v>6293</v>
      </c>
      <c r="C181" s="261" t="s">
        <v>42</v>
      </c>
      <c r="D181" s="262" t="s">
        <v>60</v>
      </c>
      <c r="E181" s="262">
        <v>41</v>
      </c>
      <c r="F181" s="262" t="s">
        <v>860</v>
      </c>
      <c r="G181" s="262" t="s">
        <v>6233</v>
      </c>
      <c r="H181" s="478">
        <v>40</v>
      </c>
      <c r="I181" s="261" t="s">
        <v>143</v>
      </c>
      <c r="J181" s="261" t="s">
        <v>172</v>
      </c>
      <c r="K181" s="479">
        <v>45658</v>
      </c>
      <c r="L181" s="125"/>
      <c r="M181" s="262" t="s">
        <v>6229</v>
      </c>
    </row>
    <row r="182" spans="1:13" ht="29">
      <c r="A182" s="261">
        <v>179</v>
      </c>
      <c r="B182" s="261" t="s">
        <v>6294</v>
      </c>
      <c r="C182" s="261" t="s">
        <v>42</v>
      </c>
      <c r="D182" s="262" t="s">
        <v>177</v>
      </c>
      <c r="E182" s="262">
        <v>12</v>
      </c>
      <c r="F182" s="262" t="s">
        <v>860</v>
      </c>
      <c r="G182" s="262" t="s">
        <v>204</v>
      </c>
      <c r="H182" s="478">
        <v>3500</v>
      </c>
      <c r="I182" s="261" t="s">
        <v>143</v>
      </c>
      <c r="J182" s="261" t="s">
        <v>172</v>
      </c>
      <c r="K182" s="479">
        <v>45658</v>
      </c>
      <c r="L182" s="125"/>
      <c r="M182" s="262" t="s">
        <v>6229</v>
      </c>
    </row>
    <row r="183" spans="1:13" ht="29">
      <c r="A183" s="261">
        <v>180</v>
      </c>
      <c r="B183" s="261" t="s">
        <v>6295</v>
      </c>
      <c r="C183" s="261" t="s">
        <v>42</v>
      </c>
      <c r="D183" s="262" t="s">
        <v>60</v>
      </c>
      <c r="E183" s="262">
        <v>14</v>
      </c>
      <c r="F183" s="262" t="s">
        <v>860</v>
      </c>
      <c r="G183" s="262" t="s">
        <v>6296</v>
      </c>
      <c r="H183" s="478">
        <v>15</v>
      </c>
      <c r="I183" s="261" t="s">
        <v>143</v>
      </c>
      <c r="J183" s="261" t="s">
        <v>172</v>
      </c>
      <c r="K183" s="479">
        <v>45658</v>
      </c>
      <c r="L183" s="125"/>
      <c r="M183" s="262" t="s">
        <v>6229</v>
      </c>
    </row>
    <row r="184" spans="1:13" ht="29">
      <c r="A184" s="261">
        <v>181</v>
      </c>
      <c r="B184" s="261" t="s">
        <v>6297</v>
      </c>
      <c r="C184" s="261" t="s">
        <v>42</v>
      </c>
      <c r="D184" s="262" t="s">
        <v>60</v>
      </c>
      <c r="E184" s="262">
        <v>5</v>
      </c>
      <c r="F184" s="261" t="s">
        <v>6298</v>
      </c>
      <c r="G184" s="262" t="s">
        <v>6296</v>
      </c>
      <c r="H184" s="478">
        <v>40</v>
      </c>
      <c r="I184" s="261" t="s">
        <v>143</v>
      </c>
      <c r="J184" s="261" t="s">
        <v>172</v>
      </c>
      <c r="K184" s="479">
        <v>45658</v>
      </c>
      <c r="L184" s="125"/>
      <c r="M184" s="262" t="s">
        <v>6229</v>
      </c>
    </row>
    <row r="185" spans="1:13" ht="29">
      <c r="A185" s="261">
        <v>182</v>
      </c>
      <c r="B185" s="261" t="s">
        <v>6299</v>
      </c>
      <c r="C185" s="261" t="s">
        <v>42</v>
      </c>
      <c r="D185" s="262" t="s">
        <v>60</v>
      </c>
      <c r="E185" s="262">
        <v>5</v>
      </c>
      <c r="F185" s="261" t="s">
        <v>6298</v>
      </c>
      <c r="G185" s="262" t="s">
        <v>6296</v>
      </c>
      <c r="H185" s="478">
        <v>40</v>
      </c>
      <c r="I185" s="261" t="s">
        <v>143</v>
      </c>
      <c r="J185" s="261" t="s">
        <v>172</v>
      </c>
      <c r="K185" s="479">
        <v>45658</v>
      </c>
      <c r="L185" s="125"/>
      <c r="M185" s="262" t="s">
        <v>6229</v>
      </c>
    </row>
    <row r="186" spans="1:13" ht="29">
      <c r="A186" s="261">
        <v>183</v>
      </c>
      <c r="B186" s="261" t="s">
        <v>6300</v>
      </c>
      <c r="C186" s="261" t="s">
        <v>42</v>
      </c>
      <c r="D186" s="262" t="s">
        <v>60</v>
      </c>
      <c r="E186" s="262">
        <v>10</v>
      </c>
      <c r="F186" s="261" t="s">
        <v>6301</v>
      </c>
      <c r="G186" s="262" t="s">
        <v>6296</v>
      </c>
      <c r="H186" s="478">
        <v>300</v>
      </c>
      <c r="I186" s="261" t="s">
        <v>143</v>
      </c>
      <c r="J186" s="261" t="s">
        <v>172</v>
      </c>
      <c r="K186" s="479">
        <v>45658</v>
      </c>
      <c r="L186" s="125"/>
      <c r="M186" s="262" t="s">
        <v>6229</v>
      </c>
    </row>
    <row r="187" spans="1:13" ht="29">
      <c r="A187" s="261">
        <v>184</v>
      </c>
      <c r="B187" s="262" t="s">
        <v>6302</v>
      </c>
      <c r="C187" s="261" t="s">
        <v>42</v>
      </c>
      <c r="D187" s="262" t="s">
        <v>60</v>
      </c>
      <c r="E187" s="262">
        <v>6</v>
      </c>
      <c r="F187" s="261" t="s">
        <v>860</v>
      </c>
      <c r="G187" s="262" t="s">
        <v>6152</v>
      </c>
      <c r="H187" s="478">
        <v>600</v>
      </c>
      <c r="I187" s="261" t="s">
        <v>143</v>
      </c>
      <c r="J187" s="261" t="s">
        <v>172</v>
      </c>
      <c r="K187" s="479">
        <v>45658</v>
      </c>
      <c r="L187" s="125"/>
      <c r="M187" s="262" t="s">
        <v>6229</v>
      </c>
    </row>
    <row r="188" spans="1:13" ht="29">
      <c r="A188" s="261">
        <v>185</v>
      </c>
      <c r="B188" s="493" t="s">
        <v>6303</v>
      </c>
      <c r="C188" s="261" t="s">
        <v>42</v>
      </c>
      <c r="D188" s="262" t="s">
        <v>60</v>
      </c>
      <c r="E188" s="262">
        <v>8</v>
      </c>
      <c r="F188" s="261" t="s">
        <v>860</v>
      </c>
      <c r="G188" s="262" t="s">
        <v>6267</v>
      </c>
      <c r="H188" s="478">
        <v>450</v>
      </c>
      <c r="I188" s="261" t="s">
        <v>143</v>
      </c>
      <c r="J188" s="261" t="s">
        <v>172</v>
      </c>
      <c r="K188" s="479">
        <v>45658</v>
      </c>
      <c r="L188" s="125"/>
      <c r="M188" s="262" t="s">
        <v>6229</v>
      </c>
    </row>
    <row r="189" spans="1:13" ht="29">
      <c r="A189" s="261">
        <v>186</v>
      </c>
      <c r="B189" s="493" t="s">
        <v>6304</v>
      </c>
      <c r="C189" s="261" t="s">
        <v>42</v>
      </c>
      <c r="D189" s="262" t="s">
        <v>60</v>
      </c>
      <c r="E189" s="262">
        <v>41</v>
      </c>
      <c r="F189" s="261" t="s">
        <v>860</v>
      </c>
      <c r="G189" s="262" t="s">
        <v>6233</v>
      </c>
      <c r="H189" s="478">
        <v>210</v>
      </c>
      <c r="I189" s="261" t="s">
        <v>143</v>
      </c>
      <c r="J189" s="261" t="s">
        <v>172</v>
      </c>
      <c r="K189" s="479">
        <v>45658</v>
      </c>
      <c r="L189" s="125"/>
      <c r="M189" s="262" t="s">
        <v>6229</v>
      </c>
    </row>
    <row r="190" spans="1:13" ht="29">
      <c r="A190" s="261">
        <v>187</v>
      </c>
      <c r="B190" s="493" t="s">
        <v>6305</v>
      </c>
      <c r="C190" s="261" t="s">
        <v>42</v>
      </c>
      <c r="D190" s="262" t="s">
        <v>60</v>
      </c>
      <c r="E190" s="262">
        <v>41</v>
      </c>
      <c r="F190" s="261" t="s">
        <v>860</v>
      </c>
      <c r="G190" s="262" t="s">
        <v>6267</v>
      </c>
      <c r="H190" s="478">
        <v>200</v>
      </c>
      <c r="I190" s="261" t="s">
        <v>143</v>
      </c>
      <c r="J190" s="261" t="s">
        <v>172</v>
      </c>
      <c r="K190" s="479">
        <v>45658</v>
      </c>
      <c r="L190" s="125"/>
      <c r="M190" s="262" t="s">
        <v>6229</v>
      </c>
    </row>
    <row r="191" spans="1:13" ht="29">
      <c r="A191" s="261">
        <v>188</v>
      </c>
      <c r="B191" s="493" t="s">
        <v>6306</v>
      </c>
      <c r="C191" s="261" t="s">
        <v>42</v>
      </c>
      <c r="D191" s="262" t="s">
        <v>60</v>
      </c>
      <c r="E191" s="262">
        <v>7</v>
      </c>
      <c r="F191" s="261" t="s">
        <v>860</v>
      </c>
      <c r="G191" s="262" t="s">
        <v>6267</v>
      </c>
      <c r="H191" s="478">
        <v>130</v>
      </c>
      <c r="I191" s="261" t="s">
        <v>143</v>
      </c>
      <c r="J191" s="261" t="s">
        <v>172</v>
      </c>
      <c r="K191" s="479">
        <v>45658</v>
      </c>
      <c r="L191" s="125"/>
      <c r="M191" s="262" t="s">
        <v>6229</v>
      </c>
    </row>
    <row r="192" spans="1:13" ht="29">
      <c r="A192" s="261">
        <v>189</v>
      </c>
      <c r="B192" s="493" t="s">
        <v>6307</v>
      </c>
      <c r="C192" s="261" t="s">
        <v>42</v>
      </c>
      <c r="D192" s="262" t="s">
        <v>60</v>
      </c>
      <c r="E192" s="262">
        <v>7</v>
      </c>
      <c r="F192" s="262" t="s">
        <v>860</v>
      </c>
      <c r="G192" s="262" t="s">
        <v>6267</v>
      </c>
      <c r="H192" s="478">
        <v>150</v>
      </c>
      <c r="I192" s="261" t="s">
        <v>143</v>
      </c>
      <c r="J192" s="261" t="s">
        <v>172</v>
      </c>
      <c r="K192" s="479">
        <v>45658</v>
      </c>
      <c r="L192" s="125"/>
      <c r="M192" s="262" t="s">
        <v>6229</v>
      </c>
    </row>
    <row r="193" spans="1:13" ht="29">
      <c r="A193" s="261">
        <v>190</v>
      </c>
      <c r="B193" s="493" t="s">
        <v>6308</v>
      </c>
      <c r="C193" s="261" t="s">
        <v>42</v>
      </c>
      <c r="D193" s="262" t="s">
        <v>60</v>
      </c>
      <c r="E193" s="262">
        <v>10</v>
      </c>
      <c r="F193" s="262" t="s">
        <v>860</v>
      </c>
      <c r="G193" s="262" t="s">
        <v>6267</v>
      </c>
      <c r="H193" s="478">
        <v>80</v>
      </c>
      <c r="I193" s="261" t="s">
        <v>143</v>
      </c>
      <c r="J193" s="261" t="s">
        <v>172</v>
      </c>
      <c r="K193" s="479">
        <v>45658</v>
      </c>
      <c r="L193" s="125"/>
      <c r="M193" s="262" t="s">
        <v>6229</v>
      </c>
    </row>
    <row r="194" spans="1:13" ht="29">
      <c r="A194" s="261">
        <v>191</v>
      </c>
      <c r="B194" s="493" t="s">
        <v>6309</v>
      </c>
      <c r="C194" s="261" t="s">
        <v>42</v>
      </c>
      <c r="D194" s="262" t="s">
        <v>60</v>
      </c>
      <c r="E194" s="262">
        <v>12</v>
      </c>
      <c r="F194" s="262" t="s">
        <v>860</v>
      </c>
      <c r="G194" s="262" t="s">
        <v>6267</v>
      </c>
      <c r="H194" s="478">
        <v>80</v>
      </c>
      <c r="I194" s="261" t="s">
        <v>143</v>
      </c>
      <c r="J194" s="261" t="s">
        <v>172</v>
      </c>
      <c r="K194" s="479">
        <v>45658</v>
      </c>
      <c r="L194" s="125"/>
      <c r="M194" s="262" t="s">
        <v>6229</v>
      </c>
    </row>
    <row r="195" spans="1:13" ht="29">
      <c r="A195" s="261">
        <v>192</v>
      </c>
      <c r="B195" s="262" t="s">
        <v>6310</v>
      </c>
      <c r="C195" s="261" t="s">
        <v>42</v>
      </c>
      <c r="D195" s="262" t="s">
        <v>60</v>
      </c>
      <c r="E195" s="262">
        <v>6</v>
      </c>
      <c r="F195" s="262" t="s">
        <v>860</v>
      </c>
      <c r="G195" s="262" t="s">
        <v>6233</v>
      </c>
      <c r="H195" s="478">
        <v>150</v>
      </c>
      <c r="I195" s="261" t="s">
        <v>143</v>
      </c>
      <c r="J195" s="261" t="s">
        <v>172</v>
      </c>
      <c r="K195" s="479">
        <v>45658</v>
      </c>
      <c r="L195" s="125"/>
      <c r="M195" s="262" t="s">
        <v>6229</v>
      </c>
    </row>
    <row r="196" spans="1:13" ht="29">
      <c r="A196" s="261">
        <v>193</v>
      </c>
      <c r="B196" s="262" t="s">
        <v>6311</v>
      </c>
      <c r="C196" s="261" t="s">
        <v>42</v>
      </c>
      <c r="D196" s="262" t="s">
        <v>60</v>
      </c>
      <c r="E196" s="262">
        <v>10</v>
      </c>
      <c r="F196" s="262" t="s">
        <v>860</v>
      </c>
      <c r="G196" s="262" t="s">
        <v>6233</v>
      </c>
      <c r="H196" s="478">
        <v>450</v>
      </c>
      <c r="I196" s="261" t="s">
        <v>143</v>
      </c>
      <c r="J196" s="261" t="s">
        <v>172</v>
      </c>
      <c r="K196" s="479">
        <v>45658</v>
      </c>
      <c r="L196" s="125"/>
      <c r="M196" s="262" t="s">
        <v>6229</v>
      </c>
    </row>
    <row r="197" spans="1:13" ht="29">
      <c r="A197" s="261">
        <v>194</v>
      </c>
      <c r="B197" s="493" t="s">
        <v>6312</v>
      </c>
      <c r="C197" s="261" t="s">
        <v>42</v>
      </c>
      <c r="D197" s="262" t="s">
        <v>60</v>
      </c>
      <c r="E197" s="262">
        <v>6</v>
      </c>
      <c r="F197" s="262" t="s">
        <v>860</v>
      </c>
      <c r="G197" s="262" t="s">
        <v>6267</v>
      </c>
      <c r="H197" s="478">
        <v>150</v>
      </c>
      <c r="I197" s="261" t="s">
        <v>143</v>
      </c>
      <c r="J197" s="261" t="s">
        <v>172</v>
      </c>
      <c r="K197" s="479">
        <v>45658</v>
      </c>
      <c r="L197" s="125"/>
      <c r="M197" s="262" t="s">
        <v>6229</v>
      </c>
    </row>
    <row r="198" spans="1:13" ht="29">
      <c r="A198" s="261">
        <v>195</v>
      </c>
      <c r="B198" s="262" t="s">
        <v>6313</v>
      </c>
      <c r="C198" s="261" t="s">
        <v>42</v>
      </c>
      <c r="D198" s="262" t="s">
        <v>60</v>
      </c>
      <c r="E198" s="262">
        <v>10</v>
      </c>
      <c r="F198" s="262" t="s">
        <v>860</v>
      </c>
      <c r="G198" s="262" t="s">
        <v>6267</v>
      </c>
      <c r="H198" s="478">
        <v>150</v>
      </c>
      <c r="I198" s="261" t="s">
        <v>143</v>
      </c>
      <c r="J198" s="261" t="s">
        <v>172</v>
      </c>
      <c r="K198" s="479">
        <v>45658</v>
      </c>
      <c r="L198" s="125"/>
      <c r="M198" s="262" t="s">
        <v>6229</v>
      </c>
    </row>
    <row r="199" spans="1:13" ht="29">
      <c r="A199" s="261">
        <v>196</v>
      </c>
      <c r="B199" s="262" t="s">
        <v>6314</v>
      </c>
      <c r="C199" s="261" t="s">
        <v>42</v>
      </c>
      <c r="D199" s="262" t="s">
        <v>177</v>
      </c>
      <c r="E199" s="262">
        <v>6</v>
      </c>
      <c r="F199" s="262" t="s">
        <v>860</v>
      </c>
      <c r="G199" s="262" t="s">
        <v>6260</v>
      </c>
      <c r="H199" s="478">
        <v>500</v>
      </c>
      <c r="I199" s="261" t="s">
        <v>143</v>
      </c>
      <c r="J199" s="261" t="s">
        <v>172</v>
      </c>
      <c r="K199" s="479">
        <v>45658</v>
      </c>
      <c r="L199" s="125"/>
      <c r="M199" s="262" t="s">
        <v>6229</v>
      </c>
    </row>
    <row r="200" spans="1:13" ht="29">
      <c r="A200" s="261">
        <v>197</v>
      </c>
      <c r="B200" s="262" t="s">
        <v>6315</v>
      </c>
      <c r="C200" s="261" t="s">
        <v>42</v>
      </c>
      <c r="D200" s="262" t="s">
        <v>60</v>
      </c>
      <c r="E200" s="262">
        <v>16</v>
      </c>
      <c r="F200" s="262" t="s">
        <v>860</v>
      </c>
      <c r="G200" s="262" t="s">
        <v>6233</v>
      </c>
      <c r="H200" s="478">
        <v>3500</v>
      </c>
      <c r="I200" s="261" t="s">
        <v>143</v>
      </c>
      <c r="J200" s="261" t="s">
        <v>172</v>
      </c>
      <c r="K200" s="479">
        <v>45658</v>
      </c>
      <c r="L200" s="125"/>
      <c r="M200" s="262" t="s">
        <v>6229</v>
      </c>
    </row>
    <row r="201" spans="1:13" ht="29">
      <c r="A201" s="261">
        <v>198</v>
      </c>
      <c r="B201" s="262" t="s">
        <v>6316</v>
      </c>
      <c r="C201" s="261" t="s">
        <v>42</v>
      </c>
      <c r="D201" s="262" t="s">
        <v>60</v>
      </c>
      <c r="E201" s="262">
        <v>4</v>
      </c>
      <c r="F201" s="262" t="s">
        <v>860</v>
      </c>
      <c r="G201" s="262" t="s">
        <v>6233</v>
      </c>
      <c r="H201" s="478">
        <v>80</v>
      </c>
      <c r="I201" s="261" t="s">
        <v>143</v>
      </c>
      <c r="J201" s="261" t="s">
        <v>172</v>
      </c>
      <c r="K201" s="479">
        <v>45658</v>
      </c>
      <c r="L201" s="125"/>
      <c r="M201" s="262" t="s">
        <v>6229</v>
      </c>
    </row>
    <row r="202" spans="1:13" ht="29">
      <c r="A202" s="261">
        <v>199</v>
      </c>
      <c r="B202" s="493" t="s">
        <v>6317</v>
      </c>
      <c r="C202" s="261" t="s">
        <v>42</v>
      </c>
      <c r="D202" s="262" t="s">
        <v>60</v>
      </c>
      <c r="E202" s="262">
        <v>200</v>
      </c>
      <c r="F202" s="262" t="s">
        <v>860</v>
      </c>
      <c r="G202" s="262" t="s">
        <v>6233</v>
      </c>
      <c r="H202" s="478">
        <v>5</v>
      </c>
      <c r="I202" s="261" t="s">
        <v>143</v>
      </c>
      <c r="J202" s="261" t="s">
        <v>172</v>
      </c>
      <c r="K202" s="479">
        <v>45658</v>
      </c>
      <c r="L202" s="125"/>
      <c r="M202" s="262" t="s">
        <v>6229</v>
      </c>
    </row>
    <row r="203" spans="1:13" ht="29">
      <c r="A203" s="261">
        <v>200</v>
      </c>
      <c r="B203" s="262" t="s">
        <v>6318</v>
      </c>
      <c r="C203" s="261" t="s">
        <v>42</v>
      </c>
      <c r="D203" s="262" t="s">
        <v>60</v>
      </c>
      <c r="E203" s="262">
        <v>60</v>
      </c>
      <c r="F203" s="262" t="s">
        <v>860</v>
      </c>
      <c r="G203" s="262" t="s">
        <v>6152</v>
      </c>
      <c r="H203" s="478">
        <v>70</v>
      </c>
      <c r="I203" s="261" t="s">
        <v>143</v>
      </c>
      <c r="J203" s="261" t="s">
        <v>172</v>
      </c>
      <c r="K203" s="479">
        <v>45658</v>
      </c>
      <c r="L203" s="125"/>
      <c r="M203" s="262" t="s">
        <v>6229</v>
      </c>
    </row>
    <row r="204" spans="1:13" ht="29">
      <c r="A204" s="261">
        <v>201</v>
      </c>
      <c r="B204" s="262" t="s">
        <v>6319</v>
      </c>
      <c r="C204" s="261" t="s">
        <v>42</v>
      </c>
      <c r="D204" s="262" t="s">
        <v>60</v>
      </c>
      <c r="E204" s="262">
        <v>60</v>
      </c>
      <c r="F204" s="262" t="s">
        <v>860</v>
      </c>
      <c r="G204" s="262" t="s">
        <v>6152</v>
      </c>
      <c r="H204" s="478">
        <v>70</v>
      </c>
      <c r="I204" s="261" t="s">
        <v>143</v>
      </c>
      <c r="J204" s="261" t="s">
        <v>172</v>
      </c>
      <c r="K204" s="479">
        <v>45658</v>
      </c>
      <c r="L204" s="125"/>
      <c r="M204" s="262" t="s">
        <v>6229</v>
      </c>
    </row>
    <row r="205" spans="1:13" ht="29">
      <c r="A205" s="261">
        <v>202</v>
      </c>
      <c r="B205" s="262" t="s">
        <v>6320</v>
      </c>
      <c r="C205" s="261" t="s">
        <v>42</v>
      </c>
      <c r="D205" s="262" t="s">
        <v>60</v>
      </c>
      <c r="E205" s="262">
        <v>60</v>
      </c>
      <c r="F205" s="262" t="s">
        <v>860</v>
      </c>
      <c r="G205" s="262" t="s">
        <v>6152</v>
      </c>
      <c r="H205" s="478">
        <v>601</v>
      </c>
      <c r="I205" s="261" t="s">
        <v>143</v>
      </c>
      <c r="J205" s="261" t="s">
        <v>172</v>
      </c>
      <c r="K205" s="479">
        <v>45658</v>
      </c>
      <c r="L205" s="125"/>
      <c r="M205" s="262" t="s">
        <v>6229</v>
      </c>
    </row>
    <row r="206" spans="1:13" ht="29">
      <c r="A206" s="261">
        <v>203</v>
      </c>
      <c r="B206" s="262" t="s">
        <v>6321</v>
      </c>
      <c r="C206" s="261" t="s">
        <v>42</v>
      </c>
      <c r="D206" s="262" t="s">
        <v>60</v>
      </c>
      <c r="E206" s="262">
        <v>60</v>
      </c>
      <c r="F206" s="262" t="s">
        <v>860</v>
      </c>
      <c r="G206" s="262" t="s">
        <v>6152</v>
      </c>
      <c r="H206" s="478">
        <v>60</v>
      </c>
      <c r="I206" s="261" t="s">
        <v>143</v>
      </c>
      <c r="J206" s="261" t="s">
        <v>172</v>
      </c>
      <c r="K206" s="479">
        <v>45658</v>
      </c>
      <c r="L206" s="125"/>
      <c r="M206" s="262" t="s">
        <v>6229</v>
      </c>
    </row>
    <row r="207" spans="1:13" ht="29">
      <c r="A207" s="261">
        <v>204</v>
      </c>
      <c r="B207" s="262" t="s">
        <v>6322</v>
      </c>
      <c r="C207" s="261" t="s">
        <v>42</v>
      </c>
      <c r="D207" s="262" t="s">
        <v>177</v>
      </c>
      <c r="E207" s="262">
        <v>1</v>
      </c>
      <c r="F207" s="262" t="s">
        <v>860</v>
      </c>
      <c r="G207" s="262" t="s">
        <v>6257</v>
      </c>
      <c r="H207" s="478">
        <v>500</v>
      </c>
      <c r="I207" s="261" t="s">
        <v>143</v>
      </c>
      <c r="J207" s="261" t="s">
        <v>172</v>
      </c>
      <c r="K207" s="479">
        <v>45658</v>
      </c>
      <c r="L207" s="125"/>
      <c r="M207" s="262" t="s">
        <v>6229</v>
      </c>
    </row>
    <row r="208" spans="1:13" ht="29">
      <c r="A208" s="261">
        <v>205</v>
      </c>
      <c r="B208" s="262" t="s">
        <v>6323</v>
      </c>
      <c r="C208" s="261" t="s">
        <v>42</v>
      </c>
      <c r="D208" s="262" t="s">
        <v>177</v>
      </c>
      <c r="E208" s="262">
        <v>1</v>
      </c>
      <c r="F208" s="262" t="s">
        <v>860</v>
      </c>
      <c r="G208" s="262" t="s">
        <v>6257</v>
      </c>
      <c r="H208" s="478">
        <v>800</v>
      </c>
      <c r="I208" s="261" t="s">
        <v>143</v>
      </c>
      <c r="J208" s="261" t="s">
        <v>172</v>
      </c>
      <c r="K208" s="479">
        <v>45658</v>
      </c>
      <c r="L208" s="125"/>
      <c r="M208" s="262" t="s">
        <v>6229</v>
      </c>
    </row>
    <row r="209" spans="1:13" ht="29">
      <c r="A209" s="261">
        <v>206</v>
      </c>
      <c r="B209" s="262" t="s">
        <v>6324</v>
      </c>
      <c r="C209" s="261" t="s">
        <v>42</v>
      </c>
      <c r="D209" s="262" t="s">
        <v>60</v>
      </c>
      <c r="E209" s="262">
        <v>1</v>
      </c>
      <c r="F209" s="262" t="s">
        <v>1728</v>
      </c>
      <c r="G209" s="262" t="s">
        <v>6152</v>
      </c>
      <c r="H209" s="478">
        <v>50</v>
      </c>
      <c r="I209" s="261" t="s">
        <v>143</v>
      </c>
      <c r="J209" s="261" t="s">
        <v>172</v>
      </c>
      <c r="K209" s="479">
        <v>45658</v>
      </c>
      <c r="L209" s="125"/>
      <c r="M209" s="262" t="s">
        <v>6229</v>
      </c>
    </row>
    <row r="210" spans="1:13" ht="29">
      <c r="A210" s="261">
        <v>207</v>
      </c>
      <c r="B210" s="262" t="s">
        <v>6325</v>
      </c>
      <c r="C210" s="261" t="s">
        <v>42</v>
      </c>
      <c r="D210" s="262" t="s">
        <v>60</v>
      </c>
      <c r="E210" s="262">
        <v>1</v>
      </c>
      <c r="F210" s="262" t="s">
        <v>1728</v>
      </c>
      <c r="G210" s="262" t="s">
        <v>6152</v>
      </c>
      <c r="H210" s="478">
        <v>50</v>
      </c>
      <c r="I210" s="261" t="s">
        <v>143</v>
      </c>
      <c r="J210" s="261" t="s">
        <v>172</v>
      </c>
      <c r="K210" s="479">
        <v>45658</v>
      </c>
      <c r="L210" s="125"/>
      <c r="M210" s="262" t="s">
        <v>6229</v>
      </c>
    </row>
    <row r="211" spans="1:13" ht="29">
      <c r="A211" s="261">
        <v>208</v>
      </c>
      <c r="B211" s="262" t="s">
        <v>6326</v>
      </c>
      <c r="C211" s="261" t="s">
        <v>42</v>
      </c>
      <c r="D211" s="262" t="s">
        <v>60</v>
      </c>
      <c r="E211" s="262">
        <v>10</v>
      </c>
      <c r="F211" s="262" t="s">
        <v>860</v>
      </c>
      <c r="G211" s="262" t="s">
        <v>6233</v>
      </c>
      <c r="H211" s="478">
        <v>60</v>
      </c>
      <c r="I211" s="261" t="s">
        <v>143</v>
      </c>
      <c r="J211" s="261" t="s">
        <v>172</v>
      </c>
      <c r="K211" s="479">
        <v>45658</v>
      </c>
      <c r="L211" s="125"/>
      <c r="M211" s="262" t="s">
        <v>6229</v>
      </c>
    </row>
    <row r="212" spans="1:13" ht="29">
      <c r="A212" s="261">
        <v>209</v>
      </c>
      <c r="B212" s="262" t="s">
        <v>6327</v>
      </c>
      <c r="C212" s="261" t="s">
        <v>42</v>
      </c>
      <c r="D212" s="262" t="s">
        <v>60</v>
      </c>
      <c r="E212" s="262">
        <v>41</v>
      </c>
      <c r="F212" s="262" t="s">
        <v>860</v>
      </c>
      <c r="G212" s="262" t="s">
        <v>6233</v>
      </c>
      <c r="H212" s="478">
        <v>12</v>
      </c>
      <c r="I212" s="261" t="s">
        <v>143</v>
      </c>
      <c r="J212" s="261" t="s">
        <v>172</v>
      </c>
      <c r="K212" s="479">
        <v>45658</v>
      </c>
      <c r="L212" s="125"/>
      <c r="M212" s="262" t="s">
        <v>6229</v>
      </c>
    </row>
    <row r="213" spans="1:13" ht="29">
      <c r="A213" s="261">
        <v>210</v>
      </c>
      <c r="B213" s="262" t="s">
        <v>6328</v>
      </c>
      <c r="C213" s="261" t="s">
        <v>42</v>
      </c>
      <c r="D213" s="262" t="s">
        <v>60</v>
      </c>
      <c r="E213" s="262">
        <v>5000</v>
      </c>
      <c r="F213" s="262" t="s">
        <v>860</v>
      </c>
      <c r="G213" s="262" t="s">
        <v>6152</v>
      </c>
      <c r="H213" s="478">
        <v>5</v>
      </c>
      <c r="I213" s="261" t="s">
        <v>143</v>
      </c>
      <c r="J213" s="261" t="s">
        <v>172</v>
      </c>
      <c r="K213" s="479">
        <v>45658</v>
      </c>
      <c r="L213" s="125"/>
      <c r="M213" s="262" t="s">
        <v>6229</v>
      </c>
    </row>
    <row r="214" spans="1:13" ht="29">
      <c r="A214" s="261">
        <v>211</v>
      </c>
      <c r="B214" s="262" t="s">
        <v>6329</v>
      </c>
      <c r="C214" s="261" t="s">
        <v>42</v>
      </c>
      <c r="D214" s="262" t="s">
        <v>60</v>
      </c>
      <c r="E214" s="262">
        <v>3</v>
      </c>
      <c r="F214" s="262" t="s">
        <v>1728</v>
      </c>
      <c r="G214" s="262" t="s">
        <v>6233</v>
      </c>
      <c r="H214" s="478">
        <v>110</v>
      </c>
      <c r="I214" s="261" t="s">
        <v>143</v>
      </c>
      <c r="J214" s="261" t="s">
        <v>172</v>
      </c>
      <c r="K214" s="479">
        <v>45658</v>
      </c>
      <c r="L214" s="125"/>
      <c r="M214" s="262" t="s">
        <v>6229</v>
      </c>
    </row>
    <row r="215" spans="1:13" ht="29">
      <c r="A215" s="261">
        <v>212</v>
      </c>
      <c r="B215" s="262" t="s">
        <v>6330</v>
      </c>
      <c r="C215" s="261" t="s">
        <v>42</v>
      </c>
      <c r="D215" s="262" t="s">
        <v>60</v>
      </c>
      <c r="E215" s="262">
        <v>41</v>
      </c>
      <c r="F215" s="262" t="s">
        <v>860</v>
      </c>
      <c r="G215" s="262" t="s">
        <v>6233</v>
      </c>
      <c r="H215" s="478">
        <v>180</v>
      </c>
      <c r="I215" s="261" t="s">
        <v>143</v>
      </c>
      <c r="J215" s="261" t="s">
        <v>172</v>
      </c>
      <c r="K215" s="479">
        <v>45658</v>
      </c>
      <c r="L215" s="125"/>
      <c r="M215" s="262" t="s">
        <v>6229</v>
      </c>
    </row>
    <row r="216" spans="1:13" ht="29">
      <c r="A216" s="261">
        <v>213</v>
      </c>
      <c r="B216" s="262" t="s">
        <v>6331</v>
      </c>
      <c r="C216" s="261" t="s">
        <v>42</v>
      </c>
      <c r="D216" s="262" t="s">
        <v>177</v>
      </c>
      <c r="E216" s="262">
        <v>4</v>
      </c>
      <c r="F216" s="262" t="s">
        <v>860</v>
      </c>
      <c r="G216" s="262" t="s">
        <v>6233</v>
      </c>
      <c r="H216" s="478">
        <v>80</v>
      </c>
      <c r="I216" s="261" t="s">
        <v>143</v>
      </c>
      <c r="J216" s="261" t="s">
        <v>172</v>
      </c>
      <c r="K216" s="479">
        <v>45658</v>
      </c>
      <c r="L216" s="125"/>
      <c r="M216" s="262" t="s">
        <v>6229</v>
      </c>
    </row>
    <row r="217" spans="1:13" ht="29">
      <c r="A217" s="261">
        <v>214</v>
      </c>
      <c r="B217" s="262" t="s">
        <v>6332</v>
      </c>
      <c r="C217" s="261" t="s">
        <v>42</v>
      </c>
      <c r="D217" s="262" t="s">
        <v>60</v>
      </c>
      <c r="E217" s="262">
        <v>2</v>
      </c>
      <c r="F217" s="262" t="s">
        <v>1728</v>
      </c>
      <c r="G217" s="262" t="s">
        <v>6233</v>
      </c>
      <c r="H217" s="478">
        <v>40</v>
      </c>
      <c r="I217" s="261" t="s">
        <v>143</v>
      </c>
      <c r="J217" s="261" t="s">
        <v>172</v>
      </c>
      <c r="K217" s="479">
        <v>45658</v>
      </c>
      <c r="L217" s="125"/>
      <c r="M217" s="262" t="s">
        <v>6229</v>
      </c>
    </row>
    <row r="218" spans="1:13" ht="29">
      <c r="A218" s="261">
        <v>215</v>
      </c>
      <c r="B218" s="262" t="s">
        <v>6333</v>
      </c>
      <c r="C218" s="261" t="s">
        <v>42</v>
      </c>
      <c r="D218" s="262" t="s">
        <v>60</v>
      </c>
      <c r="E218" s="262">
        <v>15</v>
      </c>
      <c r="F218" s="262" t="s">
        <v>860</v>
      </c>
      <c r="G218" s="262" t="s">
        <v>6233</v>
      </c>
      <c r="H218" s="478">
        <v>1000</v>
      </c>
      <c r="I218" s="261" t="s">
        <v>143</v>
      </c>
      <c r="J218" s="261" t="s">
        <v>172</v>
      </c>
      <c r="K218" s="479">
        <v>45658</v>
      </c>
      <c r="L218" s="125"/>
      <c r="M218" s="262" t="s">
        <v>6229</v>
      </c>
    </row>
    <row r="219" spans="1:13" ht="29">
      <c r="A219" s="261">
        <v>216</v>
      </c>
      <c r="B219" s="262" t="s">
        <v>6334</v>
      </c>
      <c r="C219" s="261" t="s">
        <v>42</v>
      </c>
      <c r="D219" s="262" t="s">
        <v>60</v>
      </c>
      <c r="E219" s="262">
        <v>15</v>
      </c>
      <c r="F219" s="262" t="s">
        <v>860</v>
      </c>
      <c r="G219" s="262" t="s">
        <v>6233</v>
      </c>
      <c r="H219" s="478">
        <v>60</v>
      </c>
      <c r="I219" s="261" t="s">
        <v>143</v>
      </c>
      <c r="J219" s="261" t="s">
        <v>172</v>
      </c>
      <c r="K219" s="479">
        <v>45658</v>
      </c>
      <c r="L219" s="125"/>
      <c r="M219" s="262" t="s">
        <v>6229</v>
      </c>
    </row>
    <row r="220" spans="1:13" ht="29">
      <c r="A220" s="261">
        <v>217</v>
      </c>
      <c r="B220" s="262" t="s">
        <v>6335</v>
      </c>
      <c r="C220" s="261" t="s">
        <v>42</v>
      </c>
      <c r="D220" s="262" t="s">
        <v>60</v>
      </c>
      <c r="E220" s="262">
        <v>15</v>
      </c>
      <c r="F220" s="262" t="s">
        <v>860</v>
      </c>
      <c r="G220" s="262" t="s">
        <v>6233</v>
      </c>
      <c r="H220" s="478">
        <v>60</v>
      </c>
      <c r="I220" s="261" t="s">
        <v>143</v>
      </c>
      <c r="J220" s="261" t="s">
        <v>172</v>
      </c>
      <c r="K220" s="479">
        <v>45658</v>
      </c>
      <c r="L220" s="125"/>
      <c r="M220" s="262" t="s">
        <v>6229</v>
      </c>
    </row>
    <row r="221" spans="1:13" ht="29">
      <c r="A221" s="261">
        <v>218</v>
      </c>
      <c r="B221" s="262" t="s">
        <v>6336</v>
      </c>
      <c r="C221" s="261" t="s">
        <v>42</v>
      </c>
      <c r="D221" s="262" t="s">
        <v>60</v>
      </c>
      <c r="E221" s="262">
        <v>150</v>
      </c>
      <c r="F221" s="262" t="s">
        <v>860</v>
      </c>
      <c r="G221" s="262" t="s">
        <v>6337</v>
      </c>
      <c r="H221" s="478">
        <v>80</v>
      </c>
      <c r="I221" s="261" t="s">
        <v>143</v>
      </c>
      <c r="J221" s="261" t="s">
        <v>48</v>
      </c>
      <c r="K221" s="479">
        <v>45658</v>
      </c>
      <c r="L221" s="125"/>
      <c r="M221" s="262" t="s">
        <v>6229</v>
      </c>
    </row>
    <row r="222" spans="1:13" ht="29">
      <c r="A222" s="261">
        <v>219</v>
      </c>
      <c r="B222" s="262" t="s">
        <v>6338</v>
      </c>
      <c r="C222" s="261" t="s">
        <v>42</v>
      </c>
      <c r="D222" s="262" t="s">
        <v>60</v>
      </c>
      <c r="E222" s="262">
        <v>15</v>
      </c>
      <c r="F222" s="262" t="s">
        <v>860</v>
      </c>
      <c r="G222" s="262" t="s">
        <v>6233</v>
      </c>
      <c r="H222" s="478">
        <v>250</v>
      </c>
      <c r="I222" s="261" t="s">
        <v>143</v>
      </c>
      <c r="J222" s="261" t="s">
        <v>172</v>
      </c>
      <c r="K222" s="479">
        <v>45658</v>
      </c>
      <c r="L222" s="125"/>
      <c r="M222" s="262" t="s">
        <v>6229</v>
      </c>
    </row>
    <row r="223" spans="1:13" ht="29">
      <c r="A223" s="261">
        <v>220</v>
      </c>
      <c r="B223" s="262" t="s">
        <v>6339</v>
      </c>
      <c r="C223" s="261" t="s">
        <v>42</v>
      </c>
      <c r="D223" s="262" t="s">
        <v>60</v>
      </c>
      <c r="E223" s="262">
        <v>10</v>
      </c>
      <c r="F223" s="262" t="s">
        <v>860</v>
      </c>
      <c r="G223" s="262" t="s">
        <v>6233</v>
      </c>
      <c r="H223" s="478">
        <v>350</v>
      </c>
      <c r="I223" s="261" t="s">
        <v>143</v>
      </c>
      <c r="J223" s="261" t="s">
        <v>172</v>
      </c>
      <c r="K223" s="479">
        <v>45658</v>
      </c>
      <c r="L223" s="125"/>
      <c r="M223" s="262" t="s">
        <v>6229</v>
      </c>
    </row>
    <row r="224" spans="1:13" ht="29">
      <c r="A224" s="261">
        <v>221</v>
      </c>
      <c r="B224" s="262" t="s">
        <v>6340</v>
      </c>
      <c r="C224" s="261" t="s">
        <v>42</v>
      </c>
      <c r="D224" s="262" t="s">
        <v>60</v>
      </c>
      <c r="E224" s="262">
        <v>10</v>
      </c>
      <c r="F224" s="262" t="s">
        <v>860</v>
      </c>
      <c r="G224" s="262" t="s">
        <v>6233</v>
      </c>
      <c r="H224" s="478">
        <v>350</v>
      </c>
      <c r="I224" s="261" t="s">
        <v>143</v>
      </c>
      <c r="J224" s="261" t="s">
        <v>172</v>
      </c>
      <c r="K224" s="479">
        <v>45658</v>
      </c>
      <c r="L224" s="125"/>
      <c r="M224" s="262" t="s">
        <v>6229</v>
      </c>
    </row>
    <row r="225" spans="1:13" ht="29">
      <c r="A225" s="261">
        <v>222</v>
      </c>
      <c r="B225" s="262" t="s">
        <v>6341</v>
      </c>
      <c r="C225" s="261" t="s">
        <v>42</v>
      </c>
      <c r="D225" s="262" t="s">
        <v>60</v>
      </c>
      <c r="E225" s="262">
        <v>5</v>
      </c>
      <c r="F225" s="262" t="s">
        <v>860</v>
      </c>
      <c r="G225" s="262" t="s">
        <v>6152</v>
      </c>
      <c r="H225" s="478">
        <v>150</v>
      </c>
      <c r="I225" s="261" t="s">
        <v>143</v>
      </c>
      <c r="J225" s="261" t="s">
        <v>48</v>
      </c>
      <c r="K225" s="479">
        <v>45658</v>
      </c>
      <c r="L225" s="125"/>
      <c r="M225" s="262" t="s">
        <v>6229</v>
      </c>
    </row>
    <row r="226" spans="1:13" ht="29">
      <c r="A226" s="261">
        <v>223</v>
      </c>
      <c r="B226" s="262" t="s">
        <v>6342</v>
      </c>
      <c r="C226" s="261" t="s">
        <v>42</v>
      </c>
      <c r="D226" s="262" t="s">
        <v>60</v>
      </c>
      <c r="E226" s="262">
        <v>5</v>
      </c>
      <c r="F226" s="262" t="s">
        <v>860</v>
      </c>
      <c r="G226" s="262" t="s">
        <v>6152</v>
      </c>
      <c r="H226" s="478">
        <v>150</v>
      </c>
      <c r="I226" s="261" t="s">
        <v>143</v>
      </c>
      <c r="J226" s="261" t="s">
        <v>48</v>
      </c>
      <c r="K226" s="479">
        <v>45658</v>
      </c>
      <c r="L226" s="125"/>
      <c r="M226" s="262" t="s">
        <v>6229</v>
      </c>
    </row>
    <row r="227" spans="1:13" ht="29">
      <c r="A227" s="261">
        <v>105</v>
      </c>
      <c r="B227" s="262" t="s">
        <v>6343</v>
      </c>
      <c r="C227" s="261" t="s">
        <v>42</v>
      </c>
      <c r="D227" s="262" t="s">
        <v>60</v>
      </c>
      <c r="E227" s="262">
        <v>5</v>
      </c>
      <c r="F227" s="262" t="s">
        <v>860</v>
      </c>
      <c r="G227" s="262" t="s">
        <v>6152</v>
      </c>
      <c r="H227" s="478">
        <v>150</v>
      </c>
      <c r="I227" s="261" t="s">
        <v>143</v>
      </c>
      <c r="J227" s="261" t="s">
        <v>48</v>
      </c>
      <c r="K227" s="479">
        <v>45658</v>
      </c>
      <c r="L227" s="125"/>
      <c r="M227" s="262" t="s">
        <v>6229</v>
      </c>
    </row>
    <row r="228" spans="1:13" ht="29">
      <c r="A228" s="261">
        <v>224</v>
      </c>
      <c r="B228" s="262" t="s">
        <v>6344</v>
      </c>
      <c r="C228" s="261" t="s">
        <v>42</v>
      </c>
      <c r="D228" s="262" t="s">
        <v>60</v>
      </c>
      <c r="E228" s="262">
        <v>5</v>
      </c>
      <c r="F228" s="262" t="s">
        <v>860</v>
      </c>
      <c r="G228" s="262" t="s">
        <v>6152</v>
      </c>
      <c r="H228" s="478">
        <v>150</v>
      </c>
      <c r="I228" s="261" t="s">
        <v>143</v>
      </c>
      <c r="J228" s="261" t="s">
        <v>68</v>
      </c>
      <c r="K228" s="479">
        <v>45658</v>
      </c>
      <c r="L228" s="125"/>
      <c r="M228" s="262" t="s">
        <v>6229</v>
      </c>
    </row>
    <row r="229" spans="1:13" ht="29">
      <c r="A229" s="261">
        <v>225</v>
      </c>
      <c r="B229" s="262" t="s">
        <v>6345</v>
      </c>
      <c r="C229" s="261" t="s">
        <v>42</v>
      </c>
      <c r="D229" s="262" t="s">
        <v>60</v>
      </c>
      <c r="E229" s="262">
        <v>6</v>
      </c>
      <c r="F229" s="262" t="s">
        <v>860</v>
      </c>
      <c r="G229" s="262" t="s">
        <v>6233</v>
      </c>
      <c r="H229" s="478">
        <v>150</v>
      </c>
      <c r="I229" s="261" t="s">
        <v>143</v>
      </c>
      <c r="J229" s="261" t="s">
        <v>172</v>
      </c>
      <c r="K229" s="479">
        <v>45658</v>
      </c>
      <c r="L229" s="125"/>
      <c r="M229" s="262" t="s">
        <v>6229</v>
      </c>
    </row>
    <row r="230" spans="1:13" ht="29">
      <c r="A230" s="261">
        <v>226</v>
      </c>
      <c r="B230" s="262" t="s">
        <v>6346</v>
      </c>
      <c r="C230" s="261" t="s">
        <v>42</v>
      </c>
      <c r="D230" s="262" t="s">
        <v>60</v>
      </c>
      <c r="E230" s="262">
        <v>6</v>
      </c>
      <c r="F230" s="262" t="s">
        <v>860</v>
      </c>
      <c r="G230" s="262" t="s">
        <v>6152</v>
      </c>
      <c r="H230" s="478">
        <v>15</v>
      </c>
      <c r="I230" s="261" t="s">
        <v>143</v>
      </c>
      <c r="J230" s="261" t="s">
        <v>172</v>
      </c>
      <c r="K230" s="479">
        <v>45658</v>
      </c>
      <c r="L230" s="125"/>
      <c r="M230" s="262" t="s">
        <v>6229</v>
      </c>
    </row>
    <row r="231" spans="1:13" ht="29">
      <c r="A231" s="261">
        <v>227</v>
      </c>
      <c r="B231" s="493" t="s">
        <v>6347</v>
      </c>
      <c r="C231" s="261" t="s">
        <v>42</v>
      </c>
      <c r="D231" s="262" t="s">
        <v>60</v>
      </c>
      <c r="E231" s="262">
        <v>41</v>
      </c>
      <c r="F231" s="262" t="s">
        <v>860</v>
      </c>
      <c r="G231" s="262" t="s">
        <v>6233</v>
      </c>
      <c r="H231" s="478">
        <v>110</v>
      </c>
      <c r="I231" s="261" t="s">
        <v>143</v>
      </c>
      <c r="J231" s="261" t="s">
        <v>172</v>
      </c>
      <c r="K231" s="479">
        <v>45658</v>
      </c>
      <c r="L231" s="125"/>
      <c r="M231" s="262" t="s">
        <v>6229</v>
      </c>
    </row>
    <row r="232" spans="1:13" ht="29">
      <c r="A232" s="261">
        <v>228</v>
      </c>
      <c r="B232" s="262" t="s">
        <v>6348</v>
      </c>
      <c r="C232" s="261" t="s">
        <v>42</v>
      </c>
      <c r="D232" s="262" t="s">
        <v>177</v>
      </c>
      <c r="E232" s="262">
        <v>1</v>
      </c>
      <c r="F232" s="262" t="s">
        <v>860</v>
      </c>
      <c r="G232" s="262" t="s">
        <v>6233</v>
      </c>
      <c r="H232" s="478">
        <v>1100</v>
      </c>
      <c r="I232" s="261" t="s">
        <v>143</v>
      </c>
      <c r="J232" s="261" t="s">
        <v>172</v>
      </c>
      <c r="K232" s="479">
        <v>45658</v>
      </c>
      <c r="L232" s="125"/>
      <c r="M232" s="262" t="s">
        <v>6229</v>
      </c>
    </row>
    <row r="233" spans="1:13" ht="29">
      <c r="A233" s="261">
        <v>229</v>
      </c>
      <c r="B233" s="493" t="s">
        <v>6349</v>
      </c>
      <c r="C233" s="261" t="s">
        <v>42</v>
      </c>
      <c r="D233" s="262" t="s">
        <v>177</v>
      </c>
      <c r="E233" s="262">
        <v>12</v>
      </c>
      <c r="F233" s="262" t="s">
        <v>860</v>
      </c>
      <c r="G233" s="261" t="s">
        <v>6228</v>
      </c>
      <c r="H233" s="478">
        <v>800</v>
      </c>
      <c r="I233" s="261" t="s">
        <v>143</v>
      </c>
      <c r="J233" s="261" t="s">
        <v>172</v>
      </c>
      <c r="K233" s="479">
        <v>45658</v>
      </c>
      <c r="L233" s="125"/>
      <c r="M233" s="262" t="s">
        <v>6229</v>
      </c>
    </row>
    <row r="234" spans="1:13" ht="29">
      <c r="A234" s="261">
        <v>230</v>
      </c>
      <c r="B234" s="493" t="s">
        <v>6350</v>
      </c>
      <c r="C234" s="261" t="s">
        <v>42</v>
      </c>
      <c r="D234" s="262" t="s">
        <v>60</v>
      </c>
      <c r="E234" s="262">
        <v>3</v>
      </c>
      <c r="F234" s="262" t="s">
        <v>1728</v>
      </c>
      <c r="G234" s="261" t="s">
        <v>6247</v>
      </c>
      <c r="H234" s="478">
        <v>90</v>
      </c>
      <c r="I234" s="261" t="s">
        <v>143</v>
      </c>
      <c r="J234" s="261" t="s">
        <v>172</v>
      </c>
      <c r="K234" s="479">
        <v>45658</v>
      </c>
      <c r="L234" s="125"/>
      <c r="M234" s="262" t="s">
        <v>6229</v>
      </c>
    </row>
    <row r="235" spans="1:13" ht="29">
      <c r="A235" s="261">
        <v>231</v>
      </c>
      <c r="B235" s="493" t="s">
        <v>6351</v>
      </c>
      <c r="C235" s="261" t="s">
        <v>42</v>
      </c>
      <c r="D235" s="262" t="s">
        <v>60</v>
      </c>
      <c r="E235" s="262">
        <v>6</v>
      </c>
      <c r="F235" s="262" t="s">
        <v>860</v>
      </c>
      <c r="G235" s="261" t="s">
        <v>6233</v>
      </c>
      <c r="H235" s="478">
        <v>250</v>
      </c>
      <c r="I235" s="261" t="s">
        <v>143</v>
      </c>
      <c r="J235" s="261" t="s">
        <v>172</v>
      </c>
      <c r="K235" s="479">
        <v>45658</v>
      </c>
      <c r="L235" s="125"/>
      <c r="M235" s="262" t="s">
        <v>6229</v>
      </c>
    </row>
    <row r="236" spans="1:13" ht="29">
      <c r="A236" s="261">
        <v>232</v>
      </c>
      <c r="B236" s="493" t="s">
        <v>6352</v>
      </c>
      <c r="C236" s="261" t="s">
        <v>42</v>
      </c>
      <c r="D236" s="262" t="s">
        <v>60</v>
      </c>
      <c r="E236" s="262">
        <v>41</v>
      </c>
      <c r="F236" s="262" t="s">
        <v>860</v>
      </c>
      <c r="G236" s="261" t="s">
        <v>6233</v>
      </c>
      <c r="H236" s="478">
        <v>300</v>
      </c>
      <c r="I236" s="261" t="s">
        <v>143</v>
      </c>
      <c r="J236" s="261" t="s">
        <v>172</v>
      </c>
      <c r="K236" s="479">
        <v>45658</v>
      </c>
      <c r="L236" s="125"/>
      <c r="M236" s="262" t="s">
        <v>6229</v>
      </c>
    </row>
    <row r="237" spans="1:13" ht="29">
      <c r="A237" s="261">
        <v>233</v>
      </c>
      <c r="B237" s="262" t="s">
        <v>6353</v>
      </c>
      <c r="C237" s="261" t="s">
        <v>42</v>
      </c>
      <c r="D237" s="262" t="s">
        <v>60</v>
      </c>
      <c r="E237" s="262">
        <v>6</v>
      </c>
      <c r="F237" s="262" t="s">
        <v>860</v>
      </c>
      <c r="G237" s="261" t="s">
        <v>6260</v>
      </c>
      <c r="H237" s="478">
        <v>60</v>
      </c>
      <c r="I237" s="261" t="s">
        <v>143</v>
      </c>
      <c r="J237" s="261" t="s">
        <v>48</v>
      </c>
      <c r="K237" s="479">
        <v>45658</v>
      </c>
      <c r="L237" s="125"/>
      <c r="M237" s="262" t="s">
        <v>6229</v>
      </c>
    </row>
    <row r="238" spans="1:13" ht="29">
      <c r="A238" s="261">
        <v>234</v>
      </c>
      <c r="B238" s="262" t="s">
        <v>6354</v>
      </c>
      <c r="C238" s="261" t="s">
        <v>42</v>
      </c>
      <c r="D238" s="262" t="s">
        <v>60</v>
      </c>
      <c r="E238" s="262">
        <v>4</v>
      </c>
      <c r="F238" s="262" t="s">
        <v>860</v>
      </c>
      <c r="G238" s="262" t="s">
        <v>6296</v>
      </c>
      <c r="H238" s="478">
        <v>35</v>
      </c>
      <c r="I238" s="261" t="s">
        <v>143</v>
      </c>
      <c r="J238" s="261" t="s">
        <v>48</v>
      </c>
      <c r="K238" s="479">
        <v>45658</v>
      </c>
      <c r="L238" s="125"/>
      <c r="M238" s="262" t="s">
        <v>6229</v>
      </c>
    </row>
    <row r="239" spans="1:13" ht="29">
      <c r="A239" s="261">
        <v>235</v>
      </c>
      <c r="B239" s="262" t="s">
        <v>6355</v>
      </c>
      <c r="C239" s="261" t="s">
        <v>42</v>
      </c>
      <c r="D239" s="262" t="s">
        <v>60</v>
      </c>
      <c r="E239" s="262">
        <v>5</v>
      </c>
      <c r="F239" s="262" t="s">
        <v>860</v>
      </c>
      <c r="G239" s="262" t="s">
        <v>6296</v>
      </c>
      <c r="H239" s="478">
        <v>15</v>
      </c>
      <c r="I239" s="261" t="s">
        <v>143</v>
      </c>
      <c r="J239" s="261" t="s">
        <v>68</v>
      </c>
      <c r="K239" s="479">
        <v>45658</v>
      </c>
      <c r="L239" s="125"/>
      <c r="M239" s="262" t="s">
        <v>6229</v>
      </c>
    </row>
    <row r="240" spans="1:13" ht="29">
      <c r="A240" s="261">
        <v>236</v>
      </c>
      <c r="B240" s="262" t="s">
        <v>6356</v>
      </c>
      <c r="C240" s="261" t="s">
        <v>42</v>
      </c>
      <c r="D240" s="262" t="s">
        <v>60</v>
      </c>
      <c r="E240" s="262">
        <v>41</v>
      </c>
      <c r="F240" s="262" t="s">
        <v>860</v>
      </c>
      <c r="G240" s="262" t="s">
        <v>6152</v>
      </c>
      <c r="H240" s="478">
        <v>90</v>
      </c>
      <c r="I240" s="261" t="s">
        <v>143</v>
      </c>
      <c r="J240" s="261" t="s">
        <v>172</v>
      </c>
      <c r="K240" s="479">
        <v>45658</v>
      </c>
      <c r="L240" s="125"/>
      <c r="M240" s="262" t="s">
        <v>6229</v>
      </c>
    </row>
    <row r="241" spans="1:13" ht="29">
      <c r="A241" s="261">
        <v>237</v>
      </c>
      <c r="B241" s="262" t="s">
        <v>6357</v>
      </c>
      <c r="C241" s="261" t="s">
        <v>42</v>
      </c>
      <c r="D241" s="262" t="s">
        <v>177</v>
      </c>
      <c r="E241" s="262">
        <v>1</v>
      </c>
      <c r="F241" s="262" t="s">
        <v>860</v>
      </c>
      <c r="G241" s="262" t="s">
        <v>6152</v>
      </c>
      <c r="H241" s="478">
        <v>3000</v>
      </c>
      <c r="I241" s="261" t="s">
        <v>143</v>
      </c>
      <c r="J241" s="261" t="s">
        <v>172</v>
      </c>
      <c r="K241" s="479">
        <v>45658</v>
      </c>
      <c r="L241" s="125"/>
      <c r="M241" s="262" t="s">
        <v>6229</v>
      </c>
    </row>
    <row r="242" spans="1:13" ht="29">
      <c r="A242" s="261">
        <v>238</v>
      </c>
      <c r="B242" s="262" t="s">
        <v>6358</v>
      </c>
      <c r="C242" s="261" t="s">
        <v>42</v>
      </c>
      <c r="D242" s="262" t="s">
        <v>177</v>
      </c>
      <c r="E242" s="262">
        <v>2</v>
      </c>
      <c r="F242" s="262" t="s">
        <v>860</v>
      </c>
      <c r="G242" s="262" t="s">
        <v>6296</v>
      </c>
      <c r="H242" s="478">
        <v>800</v>
      </c>
      <c r="I242" s="261" t="s">
        <v>143</v>
      </c>
      <c r="J242" s="261" t="s">
        <v>172</v>
      </c>
      <c r="K242" s="479">
        <v>45658</v>
      </c>
      <c r="L242" s="125"/>
      <c r="M242" s="262" t="s">
        <v>6229</v>
      </c>
    </row>
    <row r="243" spans="1:13" ht="29">
      <c r="A243" s="261">
        <v>239</v>
      </c>
      <c r="B243" s="262" t="s">
        <v>6359</v>
      </c>
      <c r="C243" s="261" t="s">
        <v>42</v>
      </c>
      <c r="D243" s="262" t="s">
        <v>60</v>
      </c>
      <c r="E243" s="262">
        <v>41</v>
      </c>
      <c r="F243" s="262" t="s">
        <v>860</v>
      </c>
      <c r="G243" s="262" t="s">
        <v>6152</v>
      </c>
      <c r="H243" s="478">
        <v>100</v>
      </c>
      <c r="I243" s="261" t="s">
        <v>143</v>
      </c>
      <c r="J243" s="261" t="s">
        <v>48</v>
      </c>
      <c r="K243" s="479">
        <v>45658</v>
      </c>
      <c r="L243" s="125"/>
      <c r="M243" s="262" t="s">
        <v>6229</v>
      </c>
    </row>
    <row r="244" spans="1:13" ht="29">
      <c r="A244" s="498">
        <v>240</v>
      </c>
      <c r="B244" s="499" t="s">
        <v>6360</v>
      </c>
      <c r="C244" s="261" t="s">
        <v>42</v>
      </c>
      <c r="D244" s="262" t="s">
        <v>60</v>
      </c>
      <c r="E244" s="262">
        <v>12</v>
      </c>
      <c r="F244" s="262" t="s">
        <v>860</v>
      </c>
      <c r="G244" s="262" t="s">
        <v>6152</v>
      </c>
      <c r="H244" s="478">
        <v>500</v>
      </c>
      <c r="I244" s="261" t="s">
        <v>143</v>
      </c>
      <c r="J244" s="261" t="s">
        <v>48</v>
      </c>
      <c r="K244" s="479">
        <v>45658</v>
      </c>
      <c r="L244" s="125"/>
      <c r="M244" s="262" t="s">
        <v>6229</v>
      </c>
    </row>
  </sheetData>
  <mergeCells count="13">
    <mergeCell ref="M1:M2"/>
    <mergeCell ref="G1:G2"/>
    <mergeCell ref="H1:H2"/>
    <mergeCell ref="I1:I2"/>
    <mergeCell ref="J1:J2"/>
    <mergeCell ref="K1:K2"/>
    <mergeCell ref="L1:L2"/>
    <mergeCell ref="A1:A2"/>
    <mergeCell ref="B1:B2"/>
    <mergeCell ref="C1:C2"/>
    <mergeCell ref="D1:D2"/>
    <mergeCell ref="E1:E2"/>
    <mergeCell ref="F1:F2"/>
  </mergeCells>
  <pageMargins left="0.511811024" right="0.511811024" top="0.78740157499999996" bottom="0.78740157499999996" header="0.31496062000000002" footer="0.3149606200000000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C0725-9441-469A-939C-32067A699AF8}">
  <dimension ref="A1:M31"/>
  <sheetViews>
    <sheetView workbookViewId="0">
      <selection activeCell="J5" sqref="J5"/>
    </sheetView>
  </sheetViews>
  <sheetFormatPr defaultRowHeight="14.5"/>
  <cols>
    <col min="1" max="1" width="8.26953125" bestFit="1" customWidth="1"/>
    <col min="2" max="2" width="18.81640625" customWidth="1"/>
    <col min="3" max="3" width="11.54296875" bestFit="1" customWidth="1"/>
    <col min="4" max="4" width="11.453125" bestFit="1" customWidth="1"/>
    <col min="5" max="5" width="18.36328125" bestFit="1" customWidth="1"/>
    <col min="6" max="6" width="12" bestFit="1" customWidth="1"/>
    <col min="7" max="7" width="24.08984375" bestFit="1" customWidth="1"/>
    <col min="8" max="8" width="18.36328125" bestFit="1" customWidth="1"/>
    <col min="9" max="9" width="16.08984375" bestFit="1" customWidth="1"/>
    <col min="10" max="10" width="9.81640625" bestFit="1" customWidth="1"/>
    <col min="11" max="11" width="17.1796875" bestFit="1" customWidth="1"/>
    <col min="12" max="12" width="13.1796875" bestFit="1" customWidth="1"/>
    <col min="13" max="13" width="18.08984375" bestFit="1" customWidth="1"/>
  </cols>
  <sheetData>
    <row r="1" spans="1:13">
      <c r="A1" s="500" t="s">
        <v>6361</v>
      </c>
      <c r="B1" s="500"/>
      <c r="C1" s="500"/>
      <c r="D1" s="500"/>
      <c r="E1" s="500"/>
      <c r="F1" s="500"/>
      <c r="G1" s="500"/>
      <c r="H1" s="500"/>
      <c r="I1" s="500"/>
      <c r="J1" s="500"/>
      <c r="K1" s="500"/>
      <c r="L1" s="500"/>
      <c r="M1" s="2"/>
    </row>
    <row r="2" spans="1:13">
      <c r="A2" s="2"/>
      <c r="B2" s="501"/>
      <c r="C2" s="2"/>
      <c r="D2" s="2"/>
      <c r="E2" s="2"/>
      <c r="F2" s="2"/>
      <c r="G2" s="501"/>
      <c r="H2" s="2"/>
      <c r="I2" s="2"/>
      <c r="J2" s="2"/>
      <c r="K2" s="2"/>
      <c r="L2" s="2"/>
      <c r="M2" s="2"/>
    </row>
    <row r="3" spans="1:13" ht="43.5">
      <c r="A3" s="401" t="s">
        <v>1819</v>
      </c>
      <c r="B3" s="502" t="s">
        <v>1964</v>
      </c>
      <c r="C3" s="401" t="s">
        <v>1965</v>
      </c>
      <c r="D3" s="401" t="s">
        <v>0</v>
      </c>
      <c r="E3" s="401" t="s">
        <v>1966</v>
      </c>
      <c r="F3" s="401" t="s">
        <v>7</v>
      </c>
      <c r="G3" s="502" t="s">
        <v>1967</v>
      </c>
      <c r="H3" s="401" t="s">
        <v>2</v>
      </c>
      <c r="I3" s="401" t="s">
        <v>3</v>
      </c>
      <c r="J3" s="401" t="s">
        <v>4</v>
      </c>
      <c r="K3" s="401" t="s">
        <v>1968</v>
      </c>
      <c r="L3" s="401" t="s">
        <v>6</v>
      </c>
      <c r="M3" s="401" t="s">
        <v>10</v>
      </c>
    </row>
    <row r="4" spans="1:13" ht="43.5">
      <c r="A4" s="154">
        <v>1</v>
      </c>
      <c r="B4" s="262" t="s">
        <v>6362</v>
      </c>
      <c r="C4" s="154" t="s">
        <v>1721</v>
      </c>
      <c r="D4" s="154" t="s">
        <v>1731</v>
      </c>
      <c r="E4" s="154">
        <v>248</v>
      </c>
      <c r="F4" s="154" t="s">
        <v>2148</v>
      </c>
      <c r="G4" s="262" t="s">
        <v>6363</v>
      </c>
      <c r="H4" s="503">
        <v>1033954.48</v>
      </c>
      <c r="I4" s="154" t="s">
        <v>12</v>
      </c>
      <c r="J4" s="154" t="s">
        <v>1971</v>
      </c>
      <c r="K4" s="154" t="s">
        <v>6364</v>
      </c>
      <c r="L4" s="154" t="s">
        <v>12</v>
      </c>
      <c r="M4" s="154" t="s">
        <v>6365</v>
      </c>
    </row>
    <row r="5" spans="1:13" ht="43.5">
      <c r="A5" s="154">
        <v>2</v>
      </c>
      <c r="B5" s="262" t="s">
        <v>6366</v>
      </c>
      <c r="C5" s="154" t="s">
        <v>2067</v>
      </c>
      <c r="D5" s="154" t="s">
        <v>1731</v>
      </c>
      <c r="E5" s="504">
        <v>1729</v>
      </c>
      <c r="F5" s="154" t="s">
        <v>2148</v>
      </c>
      <c r="G5" s="262" t="s">
        <v>6367</v>
      </c>
      <c r="H5" s="503">
        <v>20360051.969999999</v>
      </c>
      <c r="I5" s="154" t="s">
        <v>12</v>
      </c>
      <c r="J5" s="154" t="s">
        <v>1971</v>
      </c>
      <c r="K5" s="154" t="s">
        <v>6368</v>
      </c>
      <c r="L5" s="154" t="s">
        <v>12</v>
      </c>
      <c r="M5" s="154" t="s">
        <v>6365</v>
      </c>
    </row>
    <row r="6" spans="1:13" ht="43.5">
      <c r="A6" s="154">
        <v>3</v>
      </c>
      <c r="B6" s="262" t="s">
        <v>6369</v>
      </c>
      <c r="C6" s="154" t="s">
        <v>2067</v>
      </c>
      <c r="D6" s="80" t="s">
        <v>1731</v>
      </c>
      <c r="E6" s="154">
        <v>184</v>
      </c>
      <c r="F6" s="154" t="s">
        <v>2148</v>
      </c>
      <c r="G6" s="262" t="s">
        <v>1995</v>
      </c>
      <c r="H6" s="505">
        <v>604765.48</v>
      </c>
      <c r="I6" s="154" t="s">
        <v>1722</v>
      </c>
      <c r="J6" s="154" t="s">
        <v>6370</v>
      </c>
      <c r="K6" s="154" t="s">
        <v>6371</v>
      </c>
      <c r="L6" s="154" t="s">
        <v>12</v>
      </c>
      <c r="M6" s="154" t="s">
        <v>6365</v>
      </c>
    </row>
    <row r="7" spans="1:13" ht="43.5">
      <c r="A7" s="154">
        <v>4</v>
      </c>
      <c r="B7" s="262" t="s">
        <v>6372</v>
      </c>
      <c r="C7" s="154" t="s">
        <v>1721</v>
      </c>
      <c r="D7" s="80" t="s">
        <v>1731</v>
      </c>
      <c r="E7" s="154">
        <v>9</v>
      </c>
      <c r="F7" s="154" t="s">
        <v>2148</v>
      </c>
      <c r="G7" s="262" t="s">
        <v>6373</v>
      </c>
      <c r="H7" s="505">
        <v>243049.16</v>
      </c>
      <c r="I7" s="154" t="s">
        <v>12</v>
      </c>
      <c r="J7" s="154" t="s">
        <v>1971</v>
      </c>
      <c r="K7" s="154" t="s">
        <v>6374</v>
      </c>
      <c r="L7" s="154" t="s">
        <v>12</v>
      </c>
      <c r="M7" s="154" t="s">
        <v>6365</v>
      </c>
    </row>
    <row r="8" spans="1:13" ht="43.5">
      <c r="A8" s="154">
        <v>5</v>
      </c>
      <c r="B8" s="262" t="s">
        <v>6375</v>
      </c>
      <c r="C8" s="154" t="s">
        <v>1721</v>
      </c>
      <c r="D8" s="80" t="s">
        <v>1731</v>
      </c>
      <c r="E8" s="154">
        <v>5</v>
      </c>
      <c r="F8" s="154" t="s">
        <v>6376</v>
      </c>
      <c r="G8" s="262" t="s">
        <v>6373</v>
      </c>
      <c r="H8" s="505">
        <v>2370000</v>
      </c>
      <c r="I8" s="154" t="s">
        <v>12</v>
      </c>
      <c r="J8" s="154" t="s">
        <v>1971</v>
      </c>
      <c r="K8" s="154" t="s">
        <v>6368</v>
      </c>
      <c r="L8" s="154" t="s">
        <v>12</v>
      </c>
      <c r="M8" s="154" t="s">
        <v>6365</v>
      </c>
    </row>
    <row r="9" spans="1:13" ht="43.5">
      <c r="A9" s="154">
        <v>6</v>
      </c>
      <c r="B9" s="262" t="s">
        <v>6377</v>
      </c>
      <c r="C9" s="154" t="s">
        <v>1721</v>
      </c>
      <c r="D9" s="80" t="s">
        <v>1731</v>
      </c>
      <c r="E9" s="154">
        <v>56</v>
      </c>
      <c r="F9" s="154" t="s">
        <v>2148</v>
      </c>
      <c r="G9" s="262" t="s">
        <v>6378</v>
      </c>
      <c r="H9" s="505">
        <v>18102.2</v>
      </c>
      <c r="I9" s="154" t="s">
        <v>12</v>
      </c>
      <c r="J9" s="154" t="s">
        <v>1971</v>
      </c>
      <c r="K9" s="154" t="s">
        <v>6379</v>
      </c>
      <c r="L9" s="154" t="s">
        <v>12</v>
      </c>
      <c r="M9" s="154" t="s">
        <v>6365</v>
      </c>
    </row>
    <row r="10" spans="1:13" ht="43.5">
      <c r="A10" s="154">
        <v>7</v>
      </c>
      <c r="B10" s="262" t="s">
        <v>6380</v>
      </c>
      <c r="C10" s="154" t="s">
        <v>1721</v>
      </c>
      <c r="D10" s="80" t="s">
        <v>1731</v>
      </c>
      <c r="E10" s="154">
        <v>2</v>
      </c>
      <c r="F10" s="154" t="s">
        <v>2148</v>
      </c>
      <c r="G10" s="262" t="s">
        <v>6381</v>
      </c>
      <c r="H10" s="505">
        <v>372373.91</v>
      </c>
      <c r="I10" s="154" t="s">
        <v>12</v>
      </c>
      <c r="J10" s="154" t="s">
        <v>1971</v>
      </c>
      <c r="K10" s="506">
        <v>46068</v>
      </c>
      <c r="L10" s="154" t="s">
        <v>12</v>
      </c>
      <c r="M10" s="154" t="s">
        <v>6365</v>
      </c>
    </row>
    <row r="11" spans="1:13" ht="43.5">
      <c r="A11" s="154">
        <v>8</v>
      </c>
      <c r="B11" s="262" t="s">
        <v>6382</v>
      </c>
      <c r="C11" s="154" t="s">
        <v>1721</v>
      </c>
      <c r="D11" s="80" t="s">
        <v>1731</v>
      </c>
      <c r="E11" s="154">
        <v>36</v>
      </c>
      <c r="F11" s="154" t="s">
        <v>2148</v>
      </c>
      <c r="G11" s="262" t="s">
        <v>6373</v>
      </c>
      <c r="H11" s="505">
        <v>2900185</v>
      </c>
      <c r="I11" s="154" t="s">
        <v>12</v>
      </c>
      <c r="J11" s="154" t="s">
        <v>1971</v>
      </c>
      <c r="K11" s="506">
        <v>46305</v>
      </c>
      <c r="L11" s="154" t="s">
        <v>12</v>
      </c>
      <c r="M11" s="154" t="s">
        <v>6365</v>
      </c>
    </row>
    <row r="12" spans="1:13" ht="43.5">
      <c r="A12" s="154">
        <v>9</v>
      </c>
      <c r="B12" s="262" t="s">
        <v>6383</v>
      </c>
      <c r="C12" s="154" t="s">
        <v>1721</v>
      </c>
      <c r="D12" s="80" t="s">
        <v>1731</v>
      </c>
      <c r="E12" s="154">
        <v>12</v>
      </c>
      <c r="F12" s="154" t="s">
        <v>2148</v>
      </c>
      <c r="G12" s="262" t="s">
        <v>6373</v>
      </c>
      <c r="H12" s="505">
        <v>192366.84</v>
      </c>
      <c r="I12" s="154" t="s">
        <v>12</v>
      </c>
      <c r="J12" s="154" t="s">
        <v>1971</v>
      </c>
      <c r="K12" s="154" t="s">
        <v>6384</v>
      </c>
      <c r="L12" s="154" t="s">
        <v>12</v>
      </c>
      <c r="M12" s="154" t="s">
        <v>6365</v>
      </c>
    </row>
    <row r="13" spans="1:13" ht="43.5">
      <c r="A13" s="154">
        <v>10</v>
      </c>
      <c r="B13" s="262" t="s">
        <v>6385</v>
      </c>
      <c r="C13" s="154" t="s">
        <v>1721</v>
      </c>
      <c r="D13" s="80" t="s">
        <v>1731</v>
      </c>
      <c r="E13" s="154">
        <v>2</v>
      </c>
      <c r="F13" s="154" t="s">
        <v>2148</v>
      </c>
      <c r="G13" s="262" t="s">
        <v>6373</v>
      </c>
      <c r="H13" s="505">
        <v>10605.6</v>
      </c>
      <c r="I13" s="154" t="s">
        <v>12</v>
      </c>
      <c r="J13" s="154" t="s">
        <v>1971</v>
      </c>
      <c r="K13" s="154" t="s">
        <v>6384</v>
      </c>
      <c r="L13" s="154" t="s">
        <v>12</v>
      </c>
      <c r="M13" s="154" t="s">
        <v>6365</v>
      </c>
    </row>
    <row r="14" spans="1:13" ht="43.5">
      <c r="A14" s="154">
        <v>11</v>
      </c>
      <c r="B14" s="262" t="s">
        <v>6386</v>
      </c>
      <c r="C14" s="154" t="s">
        <v>13</v>
      </c>
      <c r="D14" s="80" t="s">
        <v>1731</v>
      </c>
      <c r="E14" s="154">
        <v>7</v>
      </c>
      <c r="F14" s="154" t="s">
        <v>6387</v>
      </c>
      <c r="G14" s="262" t="s">
        <v>6388</v>
      </c>
      <c r="H14" s="154" t="s">
        <v>6389</v>
      </c>
      <c r="I14" s="154" t="s">
        <v>12</v>
      </c>
      <c r="J14" s="154" t="s">
        <v>1971</v>
      </c>
      <c r="K14" s="154" t="s">
        <v>6390</v>
      </c>
      <c r="L14" s="154" t="s">
        <v>12</v>
      </c>
      <c r="M14" s="154" t="s">
        <v>6365</v>
      </c>
    </row>
    <row r="15" spans="1:13" ht="43.5">
      <c r="A15" s="154">
        <v>12</v>
      </c>
      <c r="B15" s="262" t="s">
        <v>6391</v>
      </c>
      <c r="C15" s="154" t="s">
        <v>13</v>
      </c>
      <c r="D15" s="80" t="s">
        <v>1731</v>
      </c>
      <c r="E15" s="154">
        <v>2</v>
      </c>
      <c r="F15" s="154" t="s">
        <v>6387</v>
      </c>
      <c r="G15" s="262" t="s">
        <v>6392</v>
      </c>
      <c r="H15" s="505">
        <v>317500</v>
      </c>
      <c r="I15" s="154" t="s">
        <v>12</v>
      </c>
      <c r="J15" s="154" t="s">
        <v>1971</v>
      </c>
      <c r="K15" s="154" t="s">
        <v>6393</v>
      </c>
      <c r="L15" s="154" t="s">
        <v>12</v>
      </c>
      <c r="M15" s="154" t="s">
        <v>6365</v>
      </c>
    </row>
    <row r="16" spans="1:13" ht="43.5">
      <c r="A16" s="154">
        <v>13</v>
      </c>
      <c r="B16" s="262" t="s">
        <v>6394</v>
      </c>
      <c r="C16" s="154" t="s">
        <v>1721</v>
      </c>
      <c r="D16" s="80" t="s">
        <v>1731</v>
      </c>
      <c r="E16" s="154">
        <v>1</v>
      </c>
      <c r="F16" s="154" t="s">
        <v>2148</v>
      </c>
      <c r="G16" s="262" t="s">
        <v>6373</v>
      </c>
      <c r="H16" s="154" t="s">
        <v>6395</v>
      </c>
      <c r="I16" s="154" t="s">
        <v>12</v>
      </c>
      <c r="J16" s="154" t="s">
        <v>1971</v>
      </c>
      <c r="K16" s="154" t="s">
        <v>6384</v>
      </c>
      <c r="L16" s="154" t="s">
        <v>12</v>
      </c>
      <c r="M16" s="154" t="s">
        <v>6365</v>
      </c>
    </row>
    <row r="17" spans="1:13" ht="43.5">
      <c r="A17" s="154">
        <v>14</v>
      </c>
      <c r="B17" s="262" t="s">
        <v>6396</v>
      </c>
      <c r="C17" s="154" t="s">
        <v>1721</v>
      </c>
      <c r="D17" s="80" t="s">
        <v>1731</v>
      </c>
      <c r="E17" s="154">
        <v>11</v>
      </c>
      <c r="F17" s="154" t="s">
        <v>2148</v>
      </c>
      <c r="G17" s="262" t="s">
        <v>6397</v>
      </c>
      <c r="H17" s="505">
        <v>105398</v>
      </c>
      <c r="I17" s="154" t="s">
        <v>12</v>
      </c>
      <c r="J17" s="154" t="s">
        <v>1971</v>
      </c>
      <c r="K17" s="154" t="s">
        <v>6379</v>
      </c>
      <c r="L17" s="154" t="s">
        <v>12</v>
      </c>
      <c r="M17" s="154" t="s">
        <v>6365</v>
      </c>
    </row>
    <row r="18" spans="1:13" ht="43.5">
      <c r="A18" s="154">
        <v>15</v>
      </c>
      <c r="B18" s="262" t="s">
        <v>6398</v>
      </c>
      <c r="C18" s="154" t="s">
        <v>2431</v>
      </c>
      <c r="D18" s="80" t="s">
        <v>1731</v>
      </c>
      <c r="E18" s="154">
        <v>15</v>
      </c>
      <c r="F18" s="154" t="s">
        <v>2148</v>
      </c>
      <c r="G18" s="262" t="s">
        <v>6399</v>
      </c>
      <c r="H18" s="505">
        <v>645247</v>
      </c>
      <c r="I18" s="154" t="s">
        <v>12</v>
      </c>
      <c r="J18" s="154" t="s">
        <v>1971</v>
      </c>
      <c r="K18" s="154" t="s">
        <v>6364</v>
      </c>
      <c r="L18" s="154" t="s">
        <v>12</v>
      </c>
      <c r="M18" s="154" t="s">
        <v>6365</v>
      </c>
    </row>
    <row r="19" spans="1:13" ht="43.5">
      <c r="A19" s="154">
        <v>16</v>
      </c>
      <c r="B19" s="262" t="s">
        <v>6397</v>
      </c>
      <c r="C19" s="154" t="s">
        <v>2431</v>
      </c>
      <c r="D19" s="80" t="s">
        <v>1731</v>
      </c>
      <c r="E19" s="154">
        <v>27</v>
      </c>
      <c r="F19" s="154" t="s">
        <v>6387</v>
      </c>
      <c r="G19" s="262" t="s">
        <v>6400</v>
      </c>
      <c r="H19" s="505">
        <v>664713</v>
      </c>
      <c r="I19" s="154" t="s">
        <v>12</v>
      </c>
      <c r="J19" s="154" t="s">
        <v>1971</v>
      </c>
      <c r="K19" s="154" t="s">
        <v>6401</v>
      </c>
      <c r="L19" s="154" t="s">
        <v>12</v>
      </c>
      <c r="M19" s="154" t="s">
        <v>6365</v>
      </c>
    </row>
    <row r="20" spans="1:13" ht="43.5">
      <c r="A20" s="154">
        <v>17</v>
      </c>
      <c r="B20" s="262" t="s">
        <v>6402</v>
      </c>
      <c r="C20" s="154" t="s">
        <v>1721</v>
      </c>
      <c r="D20" s="80" t="s">
        <v>1731</v>
      </c>
      <c r="E20" s="154">
        <v>109</v>
      </c>
      <c r="F20" s="154" t="s">
        <v>2148</v>
      </c>
      <c r="G20" s="262" t="s">
        <v>6403</v>
      </c>
      <c r="H20" s="505">
        <v>191162.51</v>
      </c>
      <c r="I20" s="154" t="s">
        <v>12</v>
      </c>
      <c r="J20" s="154" t="s">
        <v>1971</v>
      </c>
      <c r="K20" s="154" t="s">
        <v>6401</v>
      </c>
      <c r="L20" s="154" t="s">
        <v>12</v>
      </c>
      <c r="M20" s="154" t="s">
        <v>6365</v>
      </c>
    </row>
    <row r="21" spans="1:13" ht="43.5">
      <c r="A21" s="154">
        <v>18</v>
      </c>
      <c r="B21" s="262" t="s">
        <v>6404</v>
      </c>
      <c r="C21" s="154" t="s">
        <v>1721</v>
      </c>
      <c r="D21" s="80" t="s">
        <v>1731</v>
      </c>
      <c r="E21" s="154">
        <v>15</v>
      </c>
      <c r="F21" s="154" t="s">
        <v>2148</v>
      </c>
      <c r="G21" s="262" t="s">
        <v>6405</v>
      </c>
      <c r="H21" s="505">
        <v>69555.320000000007</v>
      </c>
      <c r="I21" s="154" t="s">
        <v>12</v>
      </c>
      <c r="J21" s="154" t="s">
        <v>1971</v>
      </c>
      <c r="K21" s="154" t="s">
        <v>6379</v>
      </c>
      <c r="L21" s="154" t="s">
        <v>12</v>
      </c>
      <c r="M21" s="154" t="s">
        <v>6365</v>
      </c>
    </row>
    <row r="22" spans="1:13" ht="43.5">
      <c r="A22" s="154">
        <v>19</v>
      </c>
      <c r="B22" s="262" t="s">
        <v>109</v>
      </c>
      <c r="C22" s="154" t="s">
        <v>2431</v>
      </c>
      <c r="D22" s="80" t="s">
        <v>1731</v>
      </c>
      <c r="E22" s="154">
        <v>2</v>
      </c>
      <c r="F22" s="154" t="s">
        <v>2148</v>
      </c>
      <c r="G22" s="262" t="s">
        <v>109</v>
      </c>
      <c r="H22" s="505">
        <v>1990.8</v>
      </c>
      <c r="I22" s="154" t="s">
        <v>12</v>
      </c>
      <c r="J22" s="154" t="s">
        <v>1971</v>
      </c>
      <c r="K22" s="506">
        <v>46032</v>
      </c>
      <c r="L22" s="154" t="s">
        <v>1735</v>
      </c>
      <c r="M22" s="154" t="s">
        <v>6365</v>
      </c>
    </row>
    <row r="23" spans="1:13" ht="43.5">
      <c r="A23" s="154">
        <v>20</v>
      </c>
      <c r="B23" s="262" t="s">
        <v>6406</v>
      </c>
      <c r="C23" s="154" t="s">
        <v>2431</v>
      </c>
      <c r="D23" s="80" t="s">
        <v>1731</v>
      </c>
      <c r="E23" s="154">
        <v>1</v>
      </c>
      <c r="F23" s="154" t="s">
        <v>2148</v>
      </c>
      <c r="G23" s="262" t="s">
        <v>6407</v>
      </c>
      <c r="H23" s="505">
        <v>3354.6</v>
      </c>
      <c r="I23" s="154" t="s">
        <v>12</v>
      </c>
      <c r="J23" s="154" t="s">
        <v>1971</v>
      </c>
      <c r="K23" s="506">
        <v>46235</v>
      </c>
      <c r="L23" s="154" t="s">
        <v>1735</v>
      </c>
      <c r="M23" s="154" t="s">
        <v>6365</v>
      </c>
    </row>
    <row r="24" spans="1:13" ht="43.5">
      <c r="A24" s="154">
        <v>21</v>
      </c>
      <c r="B24" s="262" t="s">
        <v>6408</v>
      </c>
      <c r="C24" s="154" t="s">
        <v>2431</v>
      </c>
      <c r="D24" s="80" t="s">
        <v>1731</v>
      </c>
      <c r="E24" s="154">
        <v>11</v>
      </c>
      <c r="F24" s="154" t="s">
        <v>2148</v>
      </c>
      <c r="G24" s="262" t="s">
        <v>6409</v>
      </c>
      <c r="H24" s="505">
        <v>22540.01</v>
      </c>
      <c r="I24" s="154" t="s">
        <v>12</v>
      </c>
      <c r="J24" s="154" t="s">
        <v>1971</v>
      </c>
      <c r="K24" s="154" t="s">
        <v>6410</v>
      </c>
      <c r="L24" s="154" t="s">
        <v>1735</v>
      </c>
      <c r="M24" s="154" t="s">
        <v>6365</v>
      </c>
    </row>
    <row r="25" spans="1:13" ht="43.5">
      <c r="A25" s="154">
        <v>22</v>
      </c>
      <c r="B25" s="262" t="s">
        <v>1866</v>
      </c>
      <c r="C25" s="154" t="s">
        <v>1721</v>
      </c>
      <c r="D25" s="80" t="s">
        <v>1731</v>
      </c>
      <c r="E25" s="154">
        <v>3</v>
      </c>
      <c r="F25" s="154" t="s">
        <v>2148</v>
      </c>
      <c r="G25" s="262" t="s">
        <v>6411</v>
      </c>
      <c r="H25" s="505">
        <v>70000</v>
      </c>
      <c r="I25" s="154" t="s">
        <v>12</v>
      </c>
      <c r="J25" s="154" t="s">
        <v>1971</v>
      </c>
      <c r="K25" s="154" t="s">
        <v>6374</v>
      </c>
      <c r="L25" s="154" t="s">
        <v>1735</v>
      </c>
      <c r="M25" s="154" t="s">
        <v>6365</v>
      </c>
    </row>
    <row r="26" spans="1:13" ht="43.5">
      <c r="A26" s="154">
        <v>23</v>
      </c>
      <c r="B26" s="262" t="s">
        <v>6412</v>
      </c>
      <c r="C26" s="154" t="s">
        <v>2431</v>
      </c>
      <c r="D26" s="80" t="s">
        <v>1731</v>
      </c>
      <c r="E26" s="154">
        <v>10</v>
      </c>
      <c r="F26" s="154" t="s">
        <v>6413</v>
      </c>
      <c r="G26" s="262" t="s">
        <v>6414</v>
      </c>
      <c r="H26" s="505">
        <v>22200000</v>
      </c>
      <c r="I26" s="154" t="s">
        <v>12</v>
      </c>
      <c r="J26" s="154" t="s">
        <v>1971</v>
      </c>
      <c r="K26" s="154" t="s">
        <v>6368</v>
      </c>
      <c r="L26" s="154" t="s">
        <v>1735</v>
      </c>
      <c r="M26" s="154" t="s">
        <v>6365</v>
      </c>
    </row>
    <row r="27" spans="1:13" ht="43.5">
      <c r="A27" s="154">
        <v>24</v>
      </c>
      <c r="B27" s="262" t="s">
        <v>6415</v>
      </c>
      <c r="C27" s="154" t="s">
        <v>1721</v>
      </c>
      <c r="D27" s="80" t="s">
        <v>1731</v>
      </c>
      <c r="E27" s="154">
        <v>4</v>
      </c>
      <c r="F27" s="154" t="s">
        <v>2148</v>
      </c>
      <c r="G27" s="262" t="s">
        <v>6416</v>
      </c>
      <c r="H27" s="507">
        <v>110500</v>
      </c>
      <c r="I27" s="154" t="s">
        <v>12</v>
      </c>
      <c r="J27" s="154" t="s">
        <v>1971</v>
      </c>
      <c r="K27" s="154" t="s">
        <v>6364</v>
      </c>
      <c r="L27" s="154" t="s">
        <v>12</v>
      </c>
      <c r="M27" s="154" t="s">
        <v>6365</v>
      </c>
    </row>
    <row r="28" spans="1:13" ht="43.5">
      <c r="A28" s="154">
        <v>25</v>
      </c>
      <c r="B28" s="262" t="s">
        <v>6417</v>
      </c>
      <c r="C28" s="154" t="s">
        <v>1721</v>
      </c>
      <c r="D28" s="80" t="s">
        <v>1731</v>
      </c>
      <c r="E28" s="154">
        <v>30</v>
      </c>
      <c r="F28" s="154" t="s">
        <v>2148</v>
      </c>
      <c r="G28" s="262" t="s">
        <v>6418</v>
      </c>
      <c r="H28" s="505">
        <v>301463.61</v>
      </c>
      <c r="I28" s="154" t="s">
        <v>12</v>
      </c>
      <c r="J28" s="154" t="s">
        <v>1971</v>
      </c>
      <c r="K28" s="154" t="s">
        <v>6364</v>
      </c>
      <c r="L28" s="154" t="s">
        <v>12</v>
      </c>
      <c r="M28" s="154" t="s">
        <v>6365</v>
      </c>
    </row>
    <row r="29" spans="1:13" ht="43.5">
      <c r="A29" s="154">
        <v>26</v>
      </c>
      <c r="B29" s="262" t="s">
        <v>6419</v>
      </c>
      <c r="C29" s="154" t="s">
        <v>13</v>
      </c>
      <c r="D29" s="80" t="s">
        <v>1731</v>
      </c>
      <c r="E29" s="154">
        <v>70000</v>
      </c>
      <c r="F29" s="154" t="s">
        <v>6420</v>
      </c>
      <c r="G29" s="262" t="s">
        <v>6421</v>
      </c>
      <c r="H29" s="505">
        <v>1992130</v>
      </c>
      <c r="I29" s="154" t="s">
        <v>12</v>
      </c>
      <c r="J29" s="154" t="s">
        <v>1971</v>
      </c>
      <c r="K29" s="154" t="s">
        <v>6364</v>
      </c>
      <c r="L29" s="154" t="s">
        <v>12</v>
      </c>
      <c r="M29" s="154" t="s">
        <v>6365</v>
      </c>
    </row>
    <row r="30" spans="1:13" ht="43.5">
      <c r="A30" s="154">
        <v>27</v>
      </c>
      <c r="B30" s="262" t="s">
        <v>6422</v>
      </c>
      <c r="C30" s="154" t="s">
        <v>1721</v>
      </c>
      <c r="D30" s="80" t="s">
        <v>1731</v>
      </c>
      <c r="E30" s="154">
        <v>24</v>
      </c>
      <c r="F30" s="154" t="s">
        <v>2148</v>
      </c>
      <c r="G30" s="262" t="s">
        <v>6423</v>
      </c>
      <c r="H30" s="505">
        <v>67260</v>
      </c>
      <c r="I30" s="154" t="s">
        <v>12</v>
      </c>
      <c r="J30" s="154" t="s">
        <v>1971</v>
      </c>
      <c r="K30" s="154" t="s">
        <v>6364</v>
      </c>
      <c r="L30" s="154" t="s">
        <v>12</v>
      </c>
      <c r="M30" s="154" t="s">
        <v>6365</v>
      </c>
    </row>
    <row r="31" spans="1:13">
      <c r="A31" s="2"/>
      <c r="B31" s="501"/>
      <c r="C31" s="2"/>
      <c r="D31" s="2"/>
      <c r="E31" s="2"/>
      <c r="F31" s="2"/>
      <c r="G31" s="508" t="s">
        <v>6424</v>
      </c>
      <c r="H31" s="509">
        <f>SUM(H4:H30)</f>
        <v>54868269.49000001</v>
      </c>
      <c r="I31" s="2"/>
      <c r="J31" s="2"/>
      <c r="K31" s="2"/>
      <c r="L31" s="2"/>
      <c r="M31" s="2"/>
    </row>
  </sheetData>
  <mergeCells count="1">
    <mergeCell ref="A1:L1"/>
  </mergeCells>
  <pageMargins left="0.511811024" right="0.511811024" top="0.78740157499999996" bottom="0.78740157499999996" header="0.31496062000000002" footer="0.3149606200000000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84DE7-8232-4AAD-B5DA-C29D0F95D9C8}">
  <dimension ref="A1:M133"/>
  <sheetViews>
    <sheetView workbookViewId="0">
      <selection activeCell="E5" sqref="E5"/>
    </sheetView>
  </sheetViews>
  <sheetFormatPr defaultRowHeight="14.5"/>
  <cols>
    <col min="1" max="1" width="8.7265625" style="2"/>
    <col min="2" max="2" width="28.08984375" style="2" customWidth="1"/>
    <col min="3" max="3" width="19" style="2" customWidth="1"/>
    <col min="4" max="4" width="14.6328125" style="2" customWidth="1"/>
    <col min="5" max="5" width="35.453125" style="2" customWidth="1"/>
    <col min="6" max="6" width="12.81640625" style="2" customWidth="1"/>
    <col min="7" max="7" width="27" style="2" customWidth="1"/>
    <col min="8" max="8" width="24.90625" style="2" customWidth="1"/>
    <col min="9" max="9" width="30.90625" style="2" customWidth="1"/>
    <col min="10" max="10" width="24.453125" style="2" customWidth="1"/>
    <col min="11" max="11" width="48" style="2" customWidth="1"/>
    <col min="12" max="12" width="28.90625" style="2" customWidth="1"/>
    <col min="13" max="13" width="41.08984375" style="2" customWidth="1"/>
    <col min="14" max="14" width="13.1796875" customWidth="1"/>
  </cols>
  <sheetData>
    <row r="1" spans="1:13" ht="29">
      <c r="A1" s="401" t="s">
        <v>1819</v>
      </c>
      <c r="B1" s="401" t="s">
        <v>1964</v>
      </c>
      <c r="C1" s="401" t="s">
        <v>1965</v>
      </c>
      <c r="D1" s="401" t="s">
        <v>0</v>
      </c>
      <c r="E1" s="401" t="s">
        <v>1966</v>
      </c>
      <c r="F1" s="401" t="s">
        <v>7</v>
      </c>
      <c r="G1" s="401" t="s">
        <v>1967</v>
      </c>
      <c r="H1" s="401" t="s">
        <v>2</v>
      </c>
      <c r="I1" s="401" t="s">
        <v>3</v>
      </c>
      <c r="J1" s="401" t="s">
        <v>4</v>
      </c>
      <c r="K1" s="401" t="s">
        <v>1968</v>
      </c>
      <c r="L1" s="401" t="s">
        <v>6</v>
      </c>
      <c r="M1" s="401" t="s">
        <v>10</v>
      </c>
    </row>
    <row r="2" spans="1:13" ht="43.5">
      <c r="A2" s="154">
        <v>1</v>
      </c>
      <c r="B2" s="154" t="s">
        <v>6425</v>
      </c>
      <c r="C2" s="154" t="s">
        <v>1721</v>
      </c>
      <c r="D2" s="154" t="s">
        <v>1701</v>
      </c>
      <c r="E2" s="154">
        <v>300</v>
      </c>
      <c r="F2" s="154" t="s">
        <v>6426</v>
      </c>
      <c r="G2" s="154" t="s">
        <v>6427</v>
      </c>
      <c r="H2" s="511">
        <v>90000</v>
      </c>
      <c r="I2" s="154" t="s">
        <v>12</v>
      </c>
      <c r="J2" s="154" t="s">
        <v>1971</v>
      </c>
      <c r="K2" s="154"/>
      <c r="L2" s="154"/>
      <c r="M2" s="154" t="s">
        <v>6428</v>
      </c>
    </row>
    <row r="3" spans="1:13" ht="43.5">
      <c r="A3" s="154">
        <v>2</v>
      </c>
      <c r="B3" s="80" t="s">
        <v>6429</v>
      </c>
      <c r="C3" s="154" t="s">
        <v>1721</v>
      </c>
      <c r="D3" s="154" t="s">
        <v>1701</v>
      </c>
      <c r="E3" s="154">
        <v>300</v>
      </c>
      <c r="F3" s="154" t="s">
        <v>6426</v>
      </c>
      <c r="G3" s="154" t="s">
        <v>6427</v>
      </c>
      <c r="H3" s="511">
        <v>90000</v>
      </c>
      <c r="I3" s="154" t="s">
        <v>12</v>
      </c>
      <c r="J3" s="154" t="s">
        <v>1971</v>
      </c>
      <c r="K3" s="154"/>
      <c r="L3" s="154"/>
      <c r="M3" s="154" t="s">
        <v>6428</v>
      </c>
    </row>
    <row r="4" spans="1:13" ht="43.5">
      <c r="A4" s="154">
        <v>3</v>
      </c>
      <c r="B4" s="154" t="s">
        <v>6430</v>
      </c>
      <c r="C4" s="154" t="s">
        <v>1721</v>
      </c>
      <c r="D4" s="154" t="s">
        <v>1701</v>
      </c>
      <c r="E4" s="154">
        <v>100</v>
      </c>
      <c r="F4" s="154" t="s">
        <v>6426</v>
      </c>
      <c r="G4" s="154" t="s">
        <v>6427</v>
      </c>
      <c r="H4" s="511">
        <v>35000</v>
      </c>
      <c r="I4" s="154" t="s">
        <v>12</v>
      </c>
      <c r="J4" s="154" t="s">
        <v>1971</v>
      </c>
      <c r="K4" s="154"/>
      <c r="L4" s="154"/>
      <c r="M4" s="154" t="s">
        <v>6428</v>
      </c>
    </row>
    <row r="5" spans="1:13" ht="43.5">
      <c r="A5" s="154">
        <v>4</v>
      </c>
      <c r="B5" s="154" t="s">
        <v>6431</v>
      </c>
      <c r="C5" s="154" t="s">
        <v>1721</v>
      </c>
      <c r="D5" s="154" t="s">
        <v>1701</v>
      </c>
      <c r="E5" s="154">
        <v>150</v>
      </c>
      <c r="F5" s="154" t="s">
        <v>6426</v>
      </c>
      <c r="G5" s="154" t="s">
        <v>6427</v>
      </c>
      <c r="H5" s="511">
        <v>45000</v>
      </c>
      <c r="I5" s="154" t="s">
        <v>12</v>
      </c>
      <c r="J5" s="154" t="s">
        <v>1971</v>
      </c>
      <c r="K5" s="154"/>
      <c r="L5" s="154"/>
      <c r="M5" s="154" t="s">
        <v>6428</v>
      </c>
    </row>
    <row r="6" spans="1:13" ht="43.5">
      <c r="A6" s="154">
        <v>5</v>
      </c>
      <c r="B6" s="154" t="s">
        <v>6432</v>
      </c>
      <c r="C6" s="154" t="s">
        <v>1721</v>
      </c>
      <c r="D6" s="154" t="s">
        <v>1701</v>
      </c>
      <c r="E6" s="154">
        <v>50</v>
      </c>
      <c r="F6" s="154" t="s">
        <v>6426</v>
      </c>
      <c r="G6" s="154" t="s">
        <v>6427</v>
      </c>
      <c r="H6" s="511">
        <v>17500</v>
      </c>
      <c r="I6" s="154" t="s">
        <v>12</v>
      </c>
      <c r="J6" s="154" t="s">
        <v>1971</v>
      </c>
      <c r="K6" s="154"/>
      <c r="L6" s="154"/>
      <c r="M6" s="154" t="s">
        <v>6428</v>
      </c>
    </row>
    <row r="7" spans="1:13" ht="29">
      <c r="A7" s="154">
        <v>6</v>
      </c>
      <c r="B7" s="154" t="s">
        <v>6433</v>
      </c>
      <c r="C7" s="154" t="s">
        <v>1721</v>
      </c>
      <c r="D7" s="154" t="s">
        <v>1701</v>
      </c>
      <c r="E7" s="154">
        <v>500</v>
      </c>
      <c r="F7" s="154" t="s">
        <v>6426</v>
      </c>
      <c r="G7" s="154" t="s">
        <v>6427</v>
      </c>
      <c r="H7" s="511">
        <v>125000</v>
      </c>
      <c r="I7" s="154" t="s">
        <v>12</v>
      </c>
      <c r="J7" s="154" t="s">
        <v>1971</v>
      </c>
      <c r="K7" s="154"/>
      <c r="L7" s="154"/>
      <c r="M7" s="154" t="s">
        <v>6428</v>
      </c>
    </row>
    <row r="8" spans="1:13" ht="24">
      <c r="A8" s="154">
        <v>7</v>
      </c>
      <c r="B8" s="512" t="s">
        <v>6434</v>
      </c>
      <c r="C8" s="154" t="s">
        <v>1721</v>
      </c>
      <c r="D8" s="154" t="s">
        <v>1701</v>
      </c>
      <c r="E8" s="154">
        <v>600</v>
      </c>
      <c r="F8" s="154" t="s">
        <v>2148</v>
      </c>
      <c r="G8" s="154" t="s">
        <v>6435</v>
      </c>
      <c r="H8" s="511">
        <v>15000</v>
      </c>
      <c r="I8" s="154" t="s">
        <v>12</v>
      </c>
      <c r="J8" s="154" t="s">
        <v>1971</v>
      </c>
      <c r="K8" s="154"/>
      <c r="L8" s="154"/>
      <c r="M8" s="154" t="s">
        <v>6428</v>
      </c>
    </row>
    <row r="9" spans="1:13">
      <c r="A9" s="154">
        <v>8</v>
      </c>
      <c r="B9" s="510" t="s">
        <v>6436</v>
      </c>
      <c r="C9" s="154" t="s">
        <v>1721</v>
      </c>
      <c r="D9" s="154" t="s">
        <v>1701</v>
      </c>
      <c r="E9" s="154">
        <v>100</v>
      </c>
      <c r="F9" s="154" t="s">
        <v>2071</v>
      </c>
      <c r="G9" s="154" t="s">
        <v>6435</v>
      </c>
      <c r="H9" s="511">
        <v>7000</v>
      </c>
      <c r="I9" s="154" t="s">
        <v>12</v>
      </c>
      <c r="J9" s="154" t="s">
        <v>1971</v>
      </c>
      <c r="K9" s="154"/>
      <c r="L9" s="154"/>
      <c r="M9" s="154" t="s">
        <v>6428</v>
      </c>
    </row>
    <row r="10" spans="1:13" ht="23">
      <c r="A10" s="154">
        <v>9</v>
      </c>
      <c r="B10" s="510" t="s">
        <v>6437</v>
      </c>
      <c r="C10" s="154" t="s">
        <v>1721</v>
      </c>
      <c r="D10" s="154" t="s">
        <v>1701</v>
      </c>
      <c r="E10" s="154">
        <v>4000</v>
      </c>
      <c r="F10" s="154" t="s">
        <v>2148</v>
      </c>
      <c r="G10" s="154" t="s">
        <v>6435</v>
      </c>
      <c r="H10" s="511">
        <v>8000</v>
      </c>
      <c r="I10" s="154" t="s">
        <v>12</v>
      </c>
      <c r="J10" s="154" t="s">
        <v>1971</v>
      </c>
      <c r="K10" s="154"/>
      <c r="L10" s="154"/>
      <c r="M10" s="154" t="s">
        <v>6428</v>
      </c>
    </row>
    <row r="11" spans="1:13" ht="23">
      <c r="A11" s="154">
        <v>10</v>
      </c>
      <c r="B11" s="510" t="s">
        <v>6438</v>
      </c>
      <c r="C11" s="154" t="s">
        <v>1721</v>
      </c>
      <c r="D11" s="154" t="s">
        <v>1701</v>
      </c>
      <c r="E11" s="504">
        <v>2000</v>
      </c>
      <c r="F11" s="154" t="s">
        <v>2148</v>
      </c>
      <c r="G11" s="154" t="s">
        <v>6435</v>
      </c>
      <c r="H11" s="511">
        <v>10000</v>
      </c>
      <c r="I11" s="154" t="s">
        <v>12</v>
      </c>
      <c r="J11" s="154" t="s">
        <v>1971</v>
      </c>
      <c r="K11" s="154"/>
      <c r="L11" s="154"/>
      <c r="M11" s="154" t="s">
        <v>6428</v>
      </c>
    </row>
    <row r="12" spans="1:13" ht="34.5">
      <c r="A12" s="154">
        <v>11</v>
      </c>
      <c r="B12" s="510" t="s">
        <v>6439</v>
      </c>
      <c r="C12" s="154" t="s">
        <v>1721</v>
      </c>
      <c r="D12" s="154" t="s">
        <v>1701</v>
      </c>
      <c r="E12" s="154">
        <v>300</v>
      </c>
      <c r="F12" s="154" t="s">
        <v>2148</v>
      </c>
      <c r="G12" s="154" t="s">
        <v>6435</v>
      </c>
      <c r="H12" s="513">
        <v>58500</v>
      </c>
      <c r="I12" s="154" t="s">
        <v>12</v>
      </c>
      <c r="J12" s="154" t="s">
        <v>1971</v>
      </c>
      <c r="K12" s="80"/>
      <c r="L12" s="80"/>
      <c r="M12" s="154" t="s">
        <v>6428</v>
      </c>
    </row>
    <row r="13" spans="1:13" ht="34.5">
      <c r="A13" s="154">
        <v>12</v>
      </c>
      <c r="B13" s="510" t="s">
        <v>6440</v>
      </c>
      <c r="C13" s="154" t="s">
        <v>1721</v>
      </c>
      <c r="D13" s="154" t="s">
        <v>1701</v>
      </c>
      <c r="E13" s="154">
        <v>500</v>
      </c>
      <c r="F13" s="154" t="s">
        <v>1865</v>
      </c>
      <c r="G13" s="154" t="s">
        <v>6427</v>
      </c>
      <c r="H13" s="513">
        <v>10000</v>
      </c>
      <c r="I13" s="154" t="s">
        <v>12</v>
      </c>
      <c r="J13" s="154" t="s">
        <v>1971</v>
      </c>
      <c r="K13" s="80"/>
      <c r="L13" s="80"/>
      <c r="M13" s="154" t="s">
        <v>6428</v>
      </c>
    </row>
    <row r="14" spans="1:13" ht="57.5">
      <c r="A14" s="154">
        <v>13</v>
      </c>
      <c r="B14" s="510" t="s">
        <v>6441</v>
      </c>
      <c r="C14" s="154" t="s">
        <v>1721</v>
      </c>
      <c r="D14" s="154" t="s">
        <v>1701</v>
      </c>
      <c r="E14" s="154">
        <v>1500</v>
      </c>
      <c r="F14" s="154" t="s">
        <v>2148</v>
      </c>
      <c r="G14" s="154" t="s">
        <v>6427</v>
      </c>
      <c r="H14" s="513">
        <v>27000</v>
      </c>
      <c r="I14" s="154" t="s">
        <v>12</v>
      </c>
      <c r="J14" s="154" t="s">
        <v>1971</v>
      </c>
      <c r="K14" s="80"/>
      <c r="L14" s="80"/>
      <c r="M14" s="154" t="s">
        <v>6428</v>
      </c>
    </row>
    <row r="15" spans="1:13" ht="46">
      <c r="A15" s="154">
        <v>14</v>
      </c>
      <c r="B15" s="510" t="s">
        <v>6442</v>
      </c>
      <c r="C15" s="154" t="s">
        <v>1721</v>
      </c>
      <c r="D15" s="154" t="s">
        <v>1701</v>
      </c>
      <c r="E15" s="154">
        <v>1500</v>
      </c>
      <c r="F15" s="154" t="s">
        <v>2148</v>
      </c>
      <c r="G15" s="154" t="s">
        <v>6427</v>
      </c>
      <c r="H15" s="513">
        <v>27000</v>
      </c>
      <c r="I15" s="154" t="s">
        <v>12</v>
      </c>
      <c r="J15" s="154" t="s">
        <v>1971</v>
      </c>
      <c r="K15" s="80"/>
      <c r="L15" s="80"/>
      <c r="M15" s="154" t="s">
        <v>6428</v>
      </c>
    </row>
    <row r="16" spans="1:13" ht="46">
      <c r="A16" s="154">
        <v>15</v>
      </c>
      <c r="B16" s="510" t="s">
        <v>6443</v>
      </c>
      <c r="C16" s="154" t="s">
        <v>1721</v>
      </c>
      <c r="D16" s="154" t="s">
        <v>1701</v>
      </c>
      <c r="E16" s="154">
        <v>1500</v>
      </c>
      <c r="F16" s="154" t="s">
        <v>2148</v>
      </c>
      <c r="G16" s="154" t="s">
        <v>6427</v>
      </c>
      <c r="H16" s="513">
        <v>45000</v>
      </c>
      <c r="I16" s="154" t="s">
        <v>12</v>
      </c>
      <c r="J16" s="154" t="s">
        <v>1971</v>
      </c>
      <c r="K16" s="80"/>
      <c r="L16" s="80"/>
      <c r="M16" s="154" t="s">
        <v>6428</v>
      </c>
    </row>
    <row r="17" spans="1:13" ht="57.5">
      <c r="A17" s="154">
        <v>16</v>
      </c>
      <c r="B17" s="510" t="s">
        <v>6444</v>
      </c>
      <c r="C17" s="154" t="s">
        <v>1721</v>
      </c>
      <c r="D17" s="154" t="s">
        <v>1701</v>
      </c>
      <c r="E17" s="154">
        <v>1500</v>
      </c>
      <c r="F17" s="154" t="s">
        <v>2148</v>
      </c>
      <c r="G17" s="154" t="s">
        <v>6427</v>
      </c>
      <c r="H17" s="513">
        <v>45000</v>
      </c>
      <c r="I17" s="154" t="s">
        <v>12</v>
      </c>
      <c r="J17" s="154" t="s">
        <v>1971</v>
      </c>
      <c r="K17" s="80"/>
      <c r="L17" s="80"/>
      <c r="M17" s="154" t="s">
        <v>6428</v>
      </c>
    </row>
    <row r="18" spans="1:13" ht="103.5">
      <c r="A18" s="154">
        <v>17</v>
      </c>
      <c r="B18" s="510" t="s">
        <v>6445</v>
      </c>
      <c r="C18" s="154" t="s">
        <v>1721</v>
      </c>
      <c r="D18" s="154" t="s">
        <v>1701</v>
      </c>
      <c r="E18" s="154">
        <v>1000</v>
      </c>
      <c r="F18" s="154" t="s">
        <v>189</v>
      </c>
      <c r="G18" s="154" t="s">
        <v>6435</v>
      </c>
      <c r="H18" s="513">
        <v>450000</v>
      </c>
      <c r="I18" s="154" t="s">
        <v>12</v>
      </c>
      <c r="J18" s="154" t="s">
        <v>1971</v>
      </c>
      <c r="K18" s="80"/>
      <c r="L18" s="80"/>
      <c r="M18" s="154" t="s">
        <v>6428</v>
      </c>
    </row>
    <row r="19" spans="1:13">
      <c r="A19" s="154">
        <v>18</v>
      </c>
      <c r="B19" s="510" t="s">
        <v>6446</v>
      </c>
      <c r="C19" s="154" t="s">
        <v>1721</v>
      </c>
      <c r="D19" s="154" t="s">
        <v>1701</v>
      </c>
      <c r="E19" s="154">
        <v>200</v>
      </c>
      <c r="F19" s="154" t="s">
        <v>2148</v>
      </c>
      <c r="G19" s="154" t="s">
        <v>6427</v>
      </c>
      <c r="H19" s="513">
        <v>20000</v>
      </c>
      <c r="I19" s="154" t="s">
        <v>12</v>
      </c>
      <c r="J19" s="154" t="s">
        <v>1971</v>
      </c>
      <c r="K19" s="80"/>
      <c r="L19" s="80"/>
      <c r="M19" s="154" t="s">
        <v>6428</v>
      </c>
    </row>
    <row r="20" spans="1:13">
      <c r="A20" s="154">
        <v>19</v>
      </c>
      <c r="B20" s="510" t="s">
        <v>6447</v>
      </c>
      <c r="C20" s="154" t="s">
        <v>1721</v>
      </c>
      <c r="D20" s="154" t="s">
        <v>1701</v>
      </c>
      <c r="E20" s="154">
        <v>50</v>
      </c>
      <c r="F20" s="154" t="s">
        <v>2148</v>
      </c>
      <c r="G20" s="154" t="s">
        <v>6427</v>
      </c>
      <c r="H20" s="513">
        <v>15000</v>
      </c>
      <c r="I20" s="154" t="s">
        <v>12</v>
      </c>
      <c r="J20" s="154" t="s">
        <v>1971</v>
      </c>
      <c r="K20" s="80"/>
      <c r="L20" s="80"/>
      <c r="M20" s="154" t="s">
        <v>6428</v>
      </c>
    </row>
    <row r="21" spans="1:13">
      <c r="A21" s="154">
        <v>20</v>
      </c>
      <c r="B21" s="510" t="s">
        <v>6448</v>
      </c>
      <c r="C21" s="154" t="s">
        <v>1721</v>
      </c>
      <c r="D21" s="154" t="s">
        <v>1701</v>
      </c>
      <c r="E21" s="154">
        <v>50</v>
      </c>
      <c r="F21" s="154" t="s">
        <v>2148</v>
      </c>
      <c r="G21" s="154" t="s">
        <v>6427</v>
      </c>
      <c r="H21" s="513">
        <v>15000</v>
      </c>
      <c r="I21" s="154" t="s">
        <v>12</v>
      </c>
      <c r="J21" s="154" t="s">
        <v>1971</v>
      </c>
      <c r="K21" s="80"/>
      <c r="L21" s="80"/>
      <c r="M21" s="154" t="s">
        <v>6428</v>
      </c>
    </row>
    <row r="22" spans="1:13">
      <c r="A22" s="154">
        <v>22</v>
      </c>
      <c r="B22" s="510" t="s">
        <v>6449</v>
      </c>
      <c r="C22" s="154" t="s">
        <v>1721</v>
      </c>
      <c r="D22" s="154" t="s">
        <v>1701</v>
      </c>
      <c r="E22" s="154">
        <v>500</v>
      </c>
      <c r="F22" s="154" t="s">
        <v>3088</v>
      </c>
      <c r="G22" s="154" t="s">
        <v>6427</v>
      </c>
      <c r="H22" s="513">
        <v>10000</v>
      </c>
      <c r="I22" s="154" t="s">
        <v>12</v>
      </c>
      <c r="J22" s="154" t="s">
        <v>1971</v>
      </c>
      <c r="K22" s="80"/>
      <c r="L22" s="80"/>
      <c r="M22" s="154" t="s">
        <v>6428</v>
      </c>
    </row>
    <row r="23" spans="1:13">
      <c r="A23" s="154">
        <v>23</v>
      </c>
      <c r="B23" s="510" t="s">
        <v>6450</v>
      </c>
      <c r="C23" s="154" t="s">
        <v>1721</v>
      </c>
      <c r="D23" s="154" t="s">
        <v>1701</v>
      </c>
      <c r="E23" s="154">
        <v>500</v>
      </c>
      <c r="F23" s="154" t="s">
        <v>2148</v>
      </c>
      <c r="G23" s="154" t="s">
        <v>6427</v>
      </c>
      <c r="H23" s="513">
        <v>6000</v>
      </c>
      <c r="I23" s="154" t="s">
        <v>12</v>
      </c>
      <c r="J23" s="154" t="s">
        <v>1971</v>
      </c>
      <c r="K23" s="80"/>
      <c r="L23" s="80"/>
      <c r="M23" s="154" t="s">
        <v>6428</v>
      </c>
    </row>
    <row r="24" spans="1:13">
      <c r="A24" s="154">
        <v>24</v>
      </c>
      <c r="B24" s="510" t="s">
        <v>6451</v>
      </c>
      <c r="C24" s="154" t="s">
        <v>1721</v>
      </c>
      <c r="D24" s="154" t="s">
        <v>1701</v>
      </c>
      <c r="E24" s="154">
        <v>750</v>
      </c>
      <c r="F24" s="154" t="s">
        <v>2148</v>
      </c>
      <c r="G24" s="154" t="s">
        <v>6427</v>
      </c>
      <c r="H24" s="513">
        <v>12000</v>
      </c>
      <c r="I24" s="154" t="s">
        <v>12</v>
      </c>
      <c r="J24" s="154" t="s">
        <v>1971</v>
      </c>
      <c r="K24" s="80"/>
      <c r="L24" s="80"/>
      <c r="M24" s="154" t="s">
        <v>6428</v>
      </c>
    </row>
    <row r="25" spans="1:13">
      <c r="A25" s="154">
        <v>26</v>
      </c>
      <c r="B25" s="510" t="s">
        <v>6452</v>
      </c>
      <c r="C25" s="154" t="s">
        <v>1721</v>
      </c>
      <c r="D25" s="154" t="s">
        <v>1701</v>
      </c>
      <c r="E25" s="154">
        <v>25</v>
      </c>
      <c r="F25" s="154" t="s">
        <v>2148</v>
      </c>
      <c r="G25" s="154" t="s">
        <v>6453</v>
      </c>
      <c r="H25" s="513">
        <v>12500</v>
      </c>
      <c r="I25" s="154" t="s">
        <v>12</v>
      </c>
      <c r="J25" s="154" t="s">
        <v>6454</v>
      </c>
      <c r="K25" s="80"/>
      <c r="L25" s="80"/>
      <c r="M25" s="154" t="s">
        <v>6428</v>
      </c>
    </row>
    <row r="26" spans="1:13">
      <c r="A26" s="154">
        <v>27</v>
      </c>
      <c r="B26" s="510" t="s">
        <v>6455</v>
      </c>
      <c r="C26" s="154" t="s">
        <v>13</v>
      </c>
      <c r="D26" s="154" t="s">
        <v>1701</v>
      </c>
      <c r="E26" s="154">
        <v>12</v>
      </c>
      <c r="F26" s="154" t="s">
        <v>6456</v>
      </c>
      <c r="G26" s="154" t="s">
        <v>2371</v>
      </c>
      <c r="H26" s="513">
        <v>100000</v>
      </c>
      <c r="I26" s="154" t="s">
        <v>12</v>
      </c>
      <c r="J26" s="154" t="s">
        <v>1971</v>
      </c>
      <c r="K26" s="80"/>
      <c r="L26" s="80"/>
      <c r="M26" s="154" t="s">
        <v>6428</v>
      </c>
    </row>
    <row r="27" spans="1:13">
      <c r="A27" s="154">
        <v>28</v>
      </c>
      <c r="B27" s="510" t="s">
        <v>6457</v>
      </c>
      <c r="C27" s="154" t="s">
        <v>1721</v>
      </c>
      <c r="D27" s="154" t="s">
        <v>1701</v>
      </c>
      <c r="E27" s="154">
        <v>12</v>
      </c>
      <c r="F27" s="80"/>
      <c r="G27" s="154" t="s">
        <v>6453</v>
      </c>
      <c r="H27" s="513">
        <v>120</v>
      </c>
      <c r="I27" s="154" t="s">
        <v>12</v>
      </c>
      <c r="J27" s="154" t="s">
        <v>1971</v>
      </c>
      <c r="K27" s="80"/>
      <c r="L27" s="80"/>
      <c r="M27" s="154" t="s">
        <v>6428</v>
      </c>
    </row>
    <row r="28" spans="1:13">
      <c r="A28" s="154">
        <v>29</v>
      </c>
      <c r="B28" s="510" t="s">
        <v>6458</v>
      </c>
      <c r="C28" s="154" t="s">
        <v>1721</v>
      </c>
      <c r="D28" s="154" t="s">
        <v>1701</v>
      </c>
      <c r="E28" s="154">
        <v>12</v>
      </c>
      <c r="F28" s="80"/>
      <c r="G28" s="154" t="s">
        <v>6453</v>
      </c>
      <c r="H28" s="513">
        <v>240</v>
      </c>
      <c r="I28" s="154" t="s">
        <v>12</v>
      </c>
      <c r="J28" s="154" t="s">
        <v>1971</v>
      </c>
      <c r="K28" s="80"/>
      <c r="L28" s="80"/>
      <c r="M28" s="154" t="s">
        <v>6428</v>
      </c>
    </row>
    <row r="29" spans="1:13">
      <c r="A29" s="154">
        <v>30</v>
      </c>
      <c r="B29" s="510" t="s">
        <v>6459</v>
      </c>
      <c r="C29" s="154" t="s">
        <v>1721</v>
      </c>
      <c r="D29" s="154" t="s">
        <v>1701</v>
      </c>
      <c r="E29" s="154">
        <v>12</v>
      </c>
      <c r="F29" s="80"/>
      <c r="G29" s="154" t="s">
        <v>6453</v>
      </c>
      <c r="H29" s="513">
        <v>240</v>
      </c>
      <c r="I29" s="154" t="s">
        <v>12</v>
      </c>
      <c r="J29" s="154" t="s">
        <v>1971</v>
      </c>
      <c r="K29" s="80"/>
      <c r="L29" s="80"/>
      <c r="M29" s="154" t="s">
        <v>6428</v>
      </c>
    </row>
    <row r="30" spans="1:13">
      <c r="A30" s="154">
        <v>31</v>
      </c>
      <c r="B30" s="510" t="s">
        <v>6460</v>
      </c>
      <c r="C30" s="154" t="s">
        <v>1721</v>
      </c>
      <c r="D30" s="154" t="s">
        <v>1701</v>
      </c>
      <c r="E30" s="154">
        <v>6</v>
      </c>
      <c r="F30" s="154" t="s">
        <v>2148</v>
      </c>
      <c r="G30" s="154" t="s">
        <v>6453</v>
      </c>
      <c r="H30" s="513">
        <v>540</v>
      </c>
      <c r="I30" s="154" t="s">
        <v>12</v>
      </c>
      <c r="J30" s="154" t="s">
        <v>1971</v>
      </c>
      <c r="K30" s="80"/>
      <c r="L30" s="80"/>
      <c r="M30" s="154" t="s">
        <v>6428</v>
      </c>
    </row>
    <row r="31" spans="1:13">
      <c r="A31" s="154">
        <v>32</v>
      </c>
      <c r="B31" s="510" t="s">
        <v>6461</v>
      </c>
      <c r="C31" s="154" t="s">
        <v>1721</v>
      </c>
      <c r="D31" s="80" t="s">
        <v>1701</v>
      </c>
      <c r="E31" s="154">
        <v>20</v>
      </c>
      <c r="F31" s="154" t="s">
        <v>2148</v>
      </c>
      <c r="G31" s="154" t="s">
        <v>6453</v>
      </c>
      <c r="H31" s="513">
        <v>1840</v>
      </c>
      <c r="I31" s="154" t="s">
        <v>12</v>
      </c>
      <c r="J31" s="154" t="s">
        <v>1971</v>
      </c>
      <c r="K31" s="80"/>
      <c r="L31" s="80"/>
      <c r="M31" s="154" t="s">
        <v>6428</v>
      </c>
    </row>
    <row r="32" spans="1:13">
      <c r="A32" s="154">
        <v>33</v>
      </c>
      <c r="B32" s="510" t="s">
        <v>6462</v>
      </c>
      <c r="C32" s="154" t="s">
        <v>1721</v>
      </c>
      <c r="D32" s="80" t="s">
        <v>1701</v>
      </c>
      <c r="E32" s="154">
        <v>5</v>
      </c>
      <c r="F32" s="80"/>
      <c r="G32" s="154" t="s">
        <v>6453</v>
      </c>
      <c r="H32" s="513">
        <v>1650</v>
      </c>
      <c r="I32" s="154" t="s">
        <v>12</v>
      </c>
      <c r="J32" s="154" t="s">
        <v>1971</v>
      </c>
      <c r="K32" s="80"/>
      <c r="L32" s="80"/>
      <c r="M32" s="154" t="s">
        <v>6428</v>
      </c>
    </row>
    <row r="33" spans="1:13">
      <c r="A33" s="154">
        <v>34</v>
      </c>
      <c r="B33" s="510" t="s">
        <v>6463</v>
      </c>
      <c r="C33" s="154" t="s">
        <v>1721</v>
      </c>
      <c r="D33" s="80" t="s">
        <v>1701</v>
      </c>
      <c r="E33" s="154">
        <v>35</v>
      </c>
      <c r="F33" s="80"/>
      <c r="G33" s="154" t="s">
        <v>6464</v>
      </c>
      <c r="H33" s="513">
        <v>3500</v>
      </c>
      <c r="I33" s="154" t="s">
        <v>12</v>
      </c>
      <c r="J33" s="154" t="s">
        <v>1971</v>
      </c>
      <c r="K33" s="80"/>
      <c r="L33" s="80"/>
      <c r="M33" s="154" t="s">
        <v>6428</v>
      </c>
    </row>
    <row r="34" spans="1:13">
      <c r="A34" s="154">
        <v>35</v>
      </c>
      <c r="B34" s="510" t="s">
        <v>6465</v>
      </c>
      <c r="C34" s="154" t="s">
        <v>1721</v>
      </c>
      <c r="D34" s="80" t="s">
        <v>1701</v>
      </c>
      <c r="E34" s="154">
        <v>60</v>
      </c>
      <c r="F34" s="80"/>
      <c r="G34" s="154" t="s">
        <v>6464</v>
      </c>
      <c r="H34" s="513">
        <v>29000</v>
      </c>
      <c r="I34" s="154" t="s">
        <v>12</v>
      </c>
      <c r="J34" s="154" t="s">
        <v>1971</v>
      </c>
      <c r="K34" s="80"/>
      <c r="L34" s="80"/>
      <c r="M34" s="154" t="s">
        <v>6428</v>
      </c>
    </row>
    <row r="35" spans="1:13">
      <c r="A35" s="154">
        <v>36</v>
      </c>
      <c r="B35" s="510" t="s">
        <v>6466</v>
      </c>
      <c r="C35" s="154" t="s">
        <v>1721</v>
      </c>
      <c r="D35" s="80" t="s">
        <v>1701</v>
      </c>
      <c r="E35" s="154">
        <v>25</v>
      </c>
      <c r="F35" s="80"/>
      <c r="G35" s="154" t="s">
        <v>6464</v>
      </c>
      <c r="H35" s="513">
        <v>17000</v>
      </c>
      <c r="I35" s="154" t="s">
        <v>12</v>
      </c>
      <c r="J35" s="154" t="s">
        <v>1971</v>
      </c>
      <c r="K35" s="80"/>
      <c r="L35" s="80"/>
      <c r="M35" s="154" t="s">
        <v>6428</v>
      </c>
    </row>
    <row r="36" spans="1:13">
      <c r="A36" s="154">
        <v>37</v>
      </c>
      <c r="B36" s="510" t="s">
        <v>6467</v>
      </c>
      <c r="C36" s="154" t="s">
        <v>1721</v>
      </c>
      <c r="D36" s="80" t="s">
        <v>1701</v>
      </c>
      <c r="E36" s="154">
        <v>15</v>
      </c>
      <c r="F36" s="80"/>
      <c r="G36" s="154" t="s">
        <v>6464</v>
      </c>
      <c r="H36" s="513">
        <v>2400</v>
      </c>
      <c r="I36" s="154" t="s">
        <v>12</v>
      </c>
      <c r="J36" s="154" t="s">
        <v>1971</v>
      </c>
      <c r="K36" s="80"/>
      <c r="L36" s="80"/>
      <c r="M36" s="154" t="s">
        <v>6428</v>
      </c>
    </row>
    <row r="37" spans="1:13">
      <c r="A37" s="154"/>
      <c r="B37" s="510" t="s">
        <v>6468</v>
      </c>
      <c r="C37" s="154" t="s">
        <v>1721</v>
      </c>
      <c r="D37" s="80" t="s">
        <v>1701</v>
      </c>
      <c r="E37" s="154">
        <v>35</v>
      </c>
      <c r="F37" s="80"/>
      <c r="G37" s="154" t="s">
        <v>6464</v>
      </c>
      <c r="H37" s="513">
        <v>17500</v>
      </c>
      <c r="I37" s="154" t="s">
        <v>12</v>
      </c>
      <c r="J37" s="154" t="s">
        <v>1971</v>
      </c>
      <c r="K37" s="80"/>
      <c r="L37" s="80"/>
      <c r="M37" s="154" t="s">
        <v>6428</v>
      </c>
    </row>
    <row r="38" spans="1:13">
      <c r="A38" s="154"/>
      <c r="B38" s="510" t="s">
        <v>6469</v>
      </c>
      <c r="C38" s="154" t="s">
        <v>1721</v>
      </c>
      <c r="D38" s="80" t="s">
        <v>1701</v>
      </c>
      <c r="E38" s="154">
        <v>35</v>
      </c>
      <c r="F38" s="80"/>
      <c r="G38" s="154" t="s">
        <v>6464</v>
      </c>
      <c r="H38" s="513">
        <v>2500</v>
      </c>
      <c r="I38" s="154" t="s">
        <v>12</v>
      </c>
      <c r="J38" s="154" t="s">
        <v>1971</v>
      </c>
      <c r="K38" s="80"/>
      <c r="L38" s="80"/>
      <c r="M38" s="154" t="s">
        <v>6428</v>
      </c>
    </row>
    <row r="39" spans="1:13">
      <c r="A39" s="154"/>
      <c r="B39" s="510" t="s">
        <v>6470</v>
      </c>
      <c r="C39" s="154" t="s">
        <v>1721</v>
      </c>
      <c r="D39" s="80" t="s">
        <v>1701</v>
      </c>
      <c r="E39" s="154">
        <v>35</v>
      </c>
      <c r="F39" s="80"/>
      <c r="G39" s="154" t="s">
        <v>6464</v>
      </c>
      <c r="H39" s="513">
        <v>1050</v>
      </c>
      <c r="I39" s="154" t="s">
        <v>12</v>
      </c>
      <c r="J39" s="154" t="s">
        <v>1971</v>
      </c>
      <c r="K39" s="80"/>
      <c r="L39" s="80"/>
      <c r="M39" s="154" t="s">
        <v>6428</v>
      </c>
    </row>
    <row r="40" spans="1:13">
      <c r="A40" s="154"/>
      <c r="B40" s="510" t="s">
        <v>6471</v>
      </c>
      <c r="C40" s="154" t="s">
        <v>1721</v>
      </c>
      <c r="D40" s="80" t="s">
        <v>1701</v>
      </c>
      <c r="E40" s="154">
        <v>25</v>
      </c>
      <c r="F40" s="80"/>
      <c r="G40" s="154" t="s">
        <v>6464</v>
      </c>
      <c r="H40" s="513">
        <v>5000</v>
      </c>
      <c r="I40" s="154" t="s">
        <v>12</v>
      </c>
      <c r="J40" s="154" t="s">
        <v>1971</v>
      </c>
      <c r="K40" s="80"/>
      <c r="L40" s="80"/>
      <c r="M40" s="154" t="s">
        <v>6428</v>
      </c>
    </row>
    <row r="41" spans="1:13" ht="23">
      <c r="A41" s="154"/>
      <c r="B41" s="510" t="s">
        <v>6472</v>
      </c>
      <c r="C41" s="80" t="s">
        <v>1721</v>
      </c>
      <c r="D41" s="80" t="s">
        <v>1701</v>
      </c>
      <c r="E41" s="154">
        <v>48</v>
      </c>
      <c r="F41" s="80"/>
      <c r="G41" s="154" t="s">
        <v>6464</v>
      </c>
      <c r="H41" s="513">
        <v>8200</v>
      </c>
      <c r="I41" s="154" t="s">
        <v>12</v>
      </c>
      <c r="J41" s="154" t="s">
        <v>1971</v>
      </c>
      <c r="K41" s="80"/>
      <c r="L41" s="80"/>
      <c r="M41" s="154" t="s">
        <v>6428</v>
      </c>
    </row>
    <row r="42" spans="1:13">
      <c r="A42" s="154">
        <v>38</v>
      </c>
      <c r="B42" s="510" t="s">
        <v>6473</v>
      </c>
      <c r="C42" s="154" t="s">
        <v>1721</v>
      </c>
      <c r="D42" s="80" t="s">
        <v>1701</v>
      </c>
      <c r="E42" s="80">
        <v>90</v>
      </c>
      <c r="F42" s="80"/>
      <c r="G42" s="154" t="s">
        <v>6464</v>
      </c>
      <c r="H42" s="513">
        <v>14400</v>
      </c>
      <c r="I42" s="154" t="s">
        <v>12</v>
      </c>
      <c r="J42" s="154" t="s">
        <v>1971</v>
      </c>
      <c r="K42" s="80"/>
      <c r="L42" s="80"/>
      <c r="M42" s="154" t="s">
        <v>6428</v>
      </c>
    </row>
    <row r="43" spans="1:13" ht="23">
      <c r="A43" s="154">
        <v>39</v>
      </c>
      <c r="B43" s="510" t="s">
        <v>6474</v>
      </c>
      <c r="C43" s="154" t="s">
        <v>1721</v>
      </c>
      <c r="D43" s="80" t="s">
        <v>1701</v>
      </c>
      <c r="E43" s="154">
        <v>70</v>
      </c>
      <c r="F43" s="80"/>
      <c r="G43" s="154" t="s">
        <v>6464</v>
      </c>
      <c r="H43" s="513">
        <v>9500</v>
      </c>
      <c r="I43" s="154" t="s">
        <v>12</v>
      </c>
      <c r="J43" s="154" t="s">
        <v>1971</v>
      </c>
      <c r="K43" s="80"/>
      <c r="L43" s="80"/>
      <c r="M43" s="154" t="s">
        <v>6428</v>
      </c>
    </row>
    <row r="44" spans="1:13">
      <c r="A44" s="154">
        <v>40</v>
      </c>
      <c r="B44" s="510" t="s">
        <v>6475</v>
      </c>
      <c r="C44" s="154" t="s">
        <v>1721</v>
      </c>
      <c r="D44" s="80" t="s">
        <v>1701</v>
      </c>
      <c r="E44" s="154">
        <v>105</v>
      </c>
      <c r="F44" s="80"/>
      <c r="G44" s="154" t="s">
        <v>6464</v>
      </c>
      <c r="H44" s="513">
        <v>10000</v>
      </c>
      <c r="I44" s="154" t="s">
        <v>12</v>
      </c>
      <c r="J44" s="154" t="s">
        <v>1971</v>
      </c>
      <c r="K44" s="80"/>
      <c r="L44" s="80"/>
      <c r="M44" s="154" t="s">
        <v>6428</v>
      </c>
    </row>
    <row r="45" spans="1:13">
      <c r="A45" s="154">
        <v>41</v>
      </c>
      <c r="B45" s="510" t="s">
        <v>6476</v>
      </c>
      <c r="C45" s="154" t="s">
        <v>1721</v>
      </c>
      <c r="D45" s="80" t="s">
        <v>1701</v>
      </c>
      <c r="E45" s="154">
        <v>20</v>
      </c>
      <c r="F45" s="80"/>
      <c r="G45" s="154" t="s">
        <v>6464</v>
      </c>
      <c r="H45" s="513">
        <v>1900</v>
      </c>
      <c r="I45" s="154" t="s">
        <v>12</v>
      </c>
      <c r="J45" s="154" t="s">
        <v>1971</v>
      </c>
      <c r="K45" s="80"/>
      <c r="L45" s="80"/>
      <c r="M45" s="154" t="s">
        <v>6428</v>
      </c>
    </row>
    <row r="46" spans="1:13">
      <c r="A46" s="154">
        <v>42</v>
      </c>
      <c r="B46" s="510" t="s">
        <v>6477</v>
      </c>
      <c r="C46" s="154" t="s">
        <v>1721</v>
      </c>
      <c r="D46" s="80" t="s">
        <v>1701</v>
      </c>
      <c r="E46" s="154">
        <v>70</v>
      </c>
      <c r="F46" s="80"/>
      <c r="G46" s="154" t="s">
        <v>6464</v>
      </c>
      <c r="H46" s="513">
        <v>5500</v>
      </c>
      <c r="I46" s="154" t="s">
        <v>12</v>
      </c>
      <c r="J46" s="154" t="s">
        <v>1971</v>
      </c>
      <c r="K46" s="80"/>
      <c r="L46" s="80"/>
      <c r="M46" s="154" t="s">
        <v>6428</v>
      </c>
    </row>
    <row r="47" spans="1:13">
      <c r="A47" s="154">
        <v>43</v>
      </c>
      <c r="B47" s="510" t="s">
        <v>6478</v>
      </c>
      <c r="C47" s="154" t="s">
        <v>1721</v>
      </c>
      <c r="D47" s="80" t="s">
        <v>1701</v>
      </c>
      <c r="E47" s="80">
        <v>10</v>
      </c>
      <c r="F47" s="80"/>
      <c r="G47" s="154" t="s">
        <v>6464</v>
      </c>
      <c r="H47" s="513">
        <v>770</v>
      </c>
      <c r="I47" s="154" t="s">
        <v>12</v>
      </c>
      <c r="J47" s="154" t="s">
        <v>1971</v>
      </c>
      <c r="K47" s="80"/>
      <c r="L47" s="80"/>
      <c r="M47" s="154" t="s">
        <v>6428</v>
      </c>
    </row>
    <row r="48" spans="1:13">
      <c r="A48" s="154">
        <v>44</v>
      </c>
      <c r="B48" s="510" t="s">
        <v>6479</v>
      </c>
      <c r="C48" s="154" t="s">
        <v>1721</v>
      </c>
      <c r="D48" s="80" t="s">
        <v>1701</v>
      </c>
      <c r="E48" s="80">
        <v>35</v>
      </c>
      <c r="F48" s="80"/>
      <c r="G48" s="154" t="s">
        <v>6464</v>
      </c>
      <c r="H48" s="513">
        <v>10500</v>
      </c>
      <c r="I48" s="154" t="s">
        <v>12</v>
      </c>
      <c r="J48" s="154" t="s">
        <v>1971</v>
      </c>
      <c r="K48" s="80"/>
      <c r="L48" s="80"/>
      <c r="M48" s="154" t="s">
        <v>6428</v>
      </c>
    </row>
    <row r="49" spans="1:13">
      <c r="A49" s="154">
        <v>45</v>
      </c>
      <c r="B49" s="510" t="s">
        <v>6480</v>
      </c>
      <c r="C49" s="154" t="s">
        <v>1721</v>
      </c>
      <c r="D49" s="80" t="s">
        <v>1701</v>
      </c>
      <c r="E49" s="80">
        <v>5</v>
      </c>
      <c r="F49" s="80"/>
      <c r="G49" s="154" t="s">
        <v>6464</v>
      </c>
      <c r="H49" s="513">
        <v>1600</v>
      </c>
      <c r="I49" s="154" t="s">
        <v>12</v>
      </c>
      <c r="J49" s="154" t="s">
        <v>1971</v>
      </c>
      <c r="K49" s="80"/>
      <c r="L49" s="80"/>
      <c r="M49" s="154" t="s">
        <v>6428</v>
      </c>
    </row>
    <row r="50" spans="1:13">
      <c r="A50" s="154">
        <v>46</v>
      </c>
      <c r="B50" s="510" t="s">
        <v>6481</v>
      </c>
      <c r="C50" s="154" t="s">
        <v>1721</v>
      </c>
      <c r="D50" s="80" t="s">
        <v>1701</v>
      </c>
      <c r="E50" s="80">
        <v>25</v>
      </c>
      <c r="F50" s="80"/>
      <c r="G50" s="154" t="s">
        <v>6464</v>
      </c>
      <c r="H50" s="513">
        <v>30000</v>
      </c>
      <c r="I50" s="154" t="s">
        <v>12</v>
      </c>
      <c r="J50" s="154" t="s">
        <v>1971</v>
      </c>
      <c r="K50" s="80"/>
      <c r="L50" s="80"/>
      <c r="M50" s="154" t="s">
        <v>6428</v>
      </c>
    </row>
    <row r="51" spans="1:13">
      <c r="A51" s="154">
        <v>47</v>
      </c>
      <c r="B51" s="510" t="s">
        <v>6482</v>
      </c>
      <c r="C51" s="154" t="s">
        <v>1721</v>
      </c>
      <c r="D51" s="80" t="s">
        <v>1701</v>
      </c>
      <c r="E51" s="80">
        <v>35</v>
      </c>
      <c r="F51" s="80"/>
      <c r="G51" s="154" t="s">
        <v>6464</v>
      </c>
      <c r="H51" s="513">
        <v>2450</v>
      </c>
      <c r="I51" s="154" t="s">
        <v>12</v>
      </c>
      <c r="J51" s="154" t="s">
        <v>1971</v>
      </c>
      <c r="K51" s="80"/>
      <c r="L51" s="80"/>
      <c r="M51" s="154" t="s">
        <v>6428</v>
      </c>
    </row>
    <row r="52" spans="1:13">
      <c r="A52" s="154">
        <v>48</v>
      </c>
      <c r="B52" s="510" t="s">
        <v>5407</v>
      </c>
      <c r="C52" s="154" t="s">
        <v>1721</v>
      </c>
      <c r="D52" s="80" t="s">
        <v>1701</v>
      </c>
      <c r="E52" s="80">
        <v>20</v>
      </c>
      <c r="F52" s="80"/>
      <c r="G52" s="154" t="s">
        <v>6483</v>
      </c>
      <c r="H52" s="513">
        <v>400</v>
      </c>
      <c r="I52" s="154" t="s">
        <v>12</v>
      </c>
      <c r="J52" s="154" t="s">
        <v>6454</v>
      </c>
      <c r="K52" s="80"/>
      <c r="L52" s="80"/>
      <c r="M52" s="154" t="s">
        <v>6428</v>
      </c>
    </row>
    <row r="53" spans="1:13">
      <c r="A53" s="154">
        <v>49</v>
      </c>
      <c r="B53" s="510" t="s">
        <v>3216</v>
      </c>
      <c r="C53" s="154" t="s">
        <v>1721</v>
      </c>
      <c r="D53" s="80" t="s">
        <v>1701</v>
      </c>
      <c r="E53" s="80">
        <v>15</v>
      </c>
      <c r="F53" s="80"/>
      <c r="G53" s="154" t="s">
        <v>6483</v>
      </c>
      <c r="H53" s="513">
        <v>150</v>
      </c>
      <c r="I53" s="154" t="s">
        <v>12</v>
      </c>
      <c r="J53" s="154" t="s">
        <v>6454</v>
      </c>
      <c r="K53" s="80"/>
      <c r="L53" s="80"/>
      <c r="M53" s="154" t="s">
        <v>6428</v>
      </c>
    </row>
    <row r="54" spans="1:13">
      <c r="A54" s="154">
        <v>50</v>
      </c>
      <c r="B54" s="510" t="s">
        <v>6484</v>
      </c>
      <c r="C54" s="154" t="s">
        <v>1721</v>
      </c>
      <c r="D54" s="80" t="s">
        <v>1701</v>
      </c>
      <c r="E54" s="80">
        <v>20</v>
      </c>
      <c r="F54" s="80"/>
      <c r="G54" s="154" t="s">
        <v>6483</v>
      </c>
      <c r="H54" s="513">
        <v>100</v>
      </c>
      <c r="I54" s="154" t="s">
        <v>12</v>
      </c>
      <c r="J54" s="154" t="s">
        <v>6454</v>
      </c>
      <c r="K54" s="80"/>
      <c r="L54" s="80"/>
      <c r="M54" s="154" t="s">
        <v>6428</v>
      </c>
    </row>
    <row r="55" spans="1:13">
      <c r="A55" s="154">
        <v>51</v>
      </c>
      <c r="B55" s="510" t="s">
        <v>6485</v>
      </c>
      <c r="C55" s="154" t="s">
        <v>1721</v>
      </c>
      <c r="D55" s="80" t="s">
        <v>1701</v>
      </c>
      <c r="E55" s="80">
        <v>4</v>
      </c>
      <c r="F55" s="80"/>
      <c r="G55" s="154" t="s">
        <v>6483</v>
      </c>
      <c r="H55" s="513">
        <v>100</v>
      </c>
      <c r="I55" s="154" t="s">
        <v>12</v>
      </c>
      <c r="J55" s="154" t="s">
        <v>6454</v>
      </c>
      <c r="K55" s="80"/>
      <c r="L55" s="80"/>
      <c r="M55" s="154" t="s">
        <v>6428</v>
      </c>
    </row>
    <row r="56" spans="1:13">
      <c r="A56" s="154">
        <v>52</v>
      </c>
      <c r="B56" s="510" t="s">
        <v>1769</v>
      </c>
      <c r="C56" s="154" t="s">
        <v>1721</v>
      </c>
      <c r="D56" s="80" t="s">
        <v>1701</v>
      </c>
      <c r="E56" s="80">
        <v>12</v>
      </c>
      <c r="F56" s="80"/>
      <c r="G56" s="154" t="s">
        <v>6483</v>
      </c>
      <c r="H56" s="513">
        <v>50</v>
      </c>
      <c r="I56" s="154" t="s">
        <v>12</v>
      </c>
      <c r="J56" s="154" t="s">
        <v>1971</v>
      </c>
      <c r="K56" s="80"/>
      <c r="L56" s="80"/>
      <c r="M56" s="154" t="s">
        <v>6428</v>
      </c>
    </row>
    <row r="57" spans="1:13">
      <c r="A57" s="154">
        <v>53</v>
      </c>
      <c r="B57" s="510" t="s">
        <v>6486</v>
      </c>
      <c r="C57" s="154" t="s">
        <v>1721</v>
      </c>
      <c r="D57" s="80" t="s">
        <v>1701</v>
      </c>
      <c r="E57" s="80">
        <v>500</v>
      </c>
      <c r="F57" s="80"/>
      <c r="G57" s="154" t="s">
        <v>6483</v>
      </c>
      <c r="H57" s="513">
        <v>750</v>
      </c>
      <c r="I57" s="154" t="s">
        <v>12</v>
      </c>
      <c r="J57" s="154" t="s">
        <v>1971</v>
      </c>
      <c r="K57" s="80"/>
      <c r="L57" s="80"/>
      <c r="M57" s="154" t="s">
        <v>6428</v>
      </c>
    </row>
    <row r="58" spans="1:13">
      <c r="A58" s="154">
        <v>54</v>
      </c>
      <c r="B58" s="510" t="s">
        <v>6487</v>
      </c>
      <c r="C58" s="154" t="s">
        <v>1721</v>
      </c>
      <c r="D58" s="80" t="s">
        <v>1701</v>
      </c>
      <c r="E58" s="80">
        <v>500</v>
      </c>
      <c r="F58" s="80"/>
      <c r="G58" s="154" t="s">
        <v>6488</v>
      </c>
      <c r="H58" s="513">
        <v>2500</v>
      </c>
      <c r="I58" s="154" t="s">
        <v>12</v>
      </c>
      <c r="J58" s="154" t="s">
        <v>1971</v>
      </c>
      <c r="K58" s="80"/>
      <c r="L58" s="80"/>
      <c r="M58" s="154" t="s">
        <v>6428</v>
      </c>
    </row>
    <row r="59" spans="1:13" ht="23">
      <c r="A59" s="154">
        <v>55</v>
      </c>
      <c r="B59" s="510" t="s">
        <v>6489</v>
      </c>
      <c r="C59" s="154" t="s">
        <v>1721</v>
      </c>
      <c r="D59" s="80" t="s">
        <v>1701</v>
      </c>
      <c r="E59" s="80">
        <v>20</v>
      </c>
      <c r="F59" s="80"/>
      <c r="G59" s="154" t="s">
        <v>6488</v>
      </c>
      <c r="H59" s="513">
        <v>200</v>
      </c>
      <c r="I59" s="154" t="s">
        <v>12</v>
      </c>
      <c r="J59" s="154" t="s">
        <v>1971</v>
      </c>
      <c r="K59" s="80"/>
      <c r="L59" s="80"/>
      <c r="M59" s="154" t="s">
        <v>6428</v>
      </c>
    </row>
    <row r="60" spans="1:13" ht="23">
      <c r="A60" s="154">
        <v>56</v>
      </c>
      <c r="B60" s="510" t="s">
        <v>6490</v>
      </c>
      <c r="C60" s="154" t="s">
        <v>1721</v>
      </c>
      <c r="D60" s="80" t="s">
        <v>1701</v>
      </c>
      <c r="E60" s="80">
        <v>10</v>
      </c>
      <c r="F60" s="80"/>
      <c r="G60" s="154" t="s">
        <v>6488</v>
      </c>
      <c r="H60" s="513">
        <v>100</v>
      </c>
      <c r="I60" s="154" t="s">
        <v>12</v>
      </c>
      <c r="J60" s="154" t="s">
        <v>1971</v>
      </c>
      <c r="K60" s="80"/>
      <c r="L60" s="80"/>
      <c r="M60" s="154" t="s">
        <v>6428</v>
      </c>
    </row>
    <row r="61" spans="1:13">
      <c r="A61" s="154">
        <v>57</v>
      </c>
      <c r="B61" s="510" t="s">
        <v>6491</v>
      </c>
      <c r="C61" s="154" t="s">
        <v>1721</v>
      </c>
      <c r="D61" s="80" t="s">
        <v>1701</v>
      </c>
      <c r="E61" s="80">
        <v>700</v>
      </c>
      <c r="F61" s="80"/>
      <c r="G61" s="154" t="s">
        <v>6492</v>
      </c>
      <c r="H61" s="513">
        <v>10000</v>
      </c>
      <c r="I61" s="154" t="s">
        <v>12</v>
      </c>
      <c r="J61" s="154" t="s">
        <v>1971</v>
      </c>
      <c r="K61" s="80"/>
      <c r="L61" s="80"/>
      <c r="M61" s="154" t="s">
        <v>6428</v>
      </c>
    </row>
    <row r="62" spans="1:13">
      <c r="A62" s="154">
        <v>58</v>
      </c>
      <c r="B62" s="510" t="s">
        <v>6493</v>
      </c>
      <c r="C62" s="154" t="s">
        <v>1721</v>
      </c>
      <c r="D62" s="80" t="s">
        <v>1701</v>
      </c>
      <c r="E62" s="80">
        <v>30</v>
      </c>
      <c r="F62" s="80" t="s">
        <v>2536</v>
      </c>
      <c r="G62" s="154" t="s">
        <v>6492</v>
      </c>
      <c r="H62" s="513">
        <v>360</v>
      </c>
      <c r="I62" s="154" t="s">
        <v>12</v>
      </c>
      <c r="J62" s="154" t="s">
        <v>6454</v>
      </c>
      <c r="K62" s="80"/>
      <c r="L62" s="80"/>
      <c r="M62" s="154" t="s">
        <v>6428</v>
      </c>
    </row>
    <row r="63" spans="1:13">
      <c r="A63" s="154">
        <v>59</v>
      </c>
      <c r="B63" s="510" t="s">
        <v>6494</v>
      </c>
      <c r="C63" s="154" t="s">
        <v>1721</v>
      </c>
      <c r="D63" s="80" t="s">
        <v>1701</v>
      </c>
      <c r="E63" s="80">
        <v>10</v>
      </c>
      <c r="F63" s="80" t="s">
        <v>2536</v>
      </c>
      <c r="G63" s="154" t="s">
        <v>6492</v>
      </c>
      <c r="H63" s="513">
        <v>180</v>
      </c>
      <c r="I63" s="154" t="s">
        <v>12</v>
      </c>
      <c r="J63" s="154" t="s">
        <v>6454</v>
      </c>
      <c r="K63" s="80"/>
      <c r="L63" s="80"/>
      <c r="M63" s="154" t="s">
        <v>6428</v>
      </c>
    </row>
    <row r="64" spans="1:13">
      <c r="A64" s="154">
        <v>60</v>
      </c>
      <c r="B64" s="510" t="s">
        <v>6495</v>
      </c>
      <c r="C64" s="154" t="s">
        <v>1721</v>
      </c>
      <c r="D64" s="80" t="s">
        <v>1701</v>
      </c>
      <c r="E64" s="80">
        <v>4</v>
      </c>
      <c r="F64" s="80" t="s">
        <v>2013</v>
      </c>
      <c r="G64" s="154" t="s">
        <v>6492</v>
      </c>
      <c r="H64" s="513">
        <v>58500</v>
      </c>
      <c r="I64" s="154" t="s">
        <v>12</v>
      </c>
      <c r="J64" s="154" t="s">
        <v>1971</v>
      </c>
      <c r="K64" s="80"/>
      <c r="L64" s="80"/>
      <c r="M64" s="154" t="s">
        <v>6428</v>
      </c>
    </row>
    <row r="65" spans="1:13">
      <c r="A65" s="154">
        <v>61</v>
      </c>
      <c r="B65" s="510" t="s">
        <v>3055</v>
      </c>
      <c r="C65" s="154" t="s">
        <v>1721</v>
      </c>
      <c r="D65" s="80" t="s">
        <v>1701</v>
      </c>
      <c r="E65" s="80">
        <v>200</v>
      </c>
      <c r="F65" s="80"/>
      <c r="G65" s="154" t="s">
        <v>6492</v>
      </c>
      <c r="H65" s="513">
        <v>7000</v>
      </c>
      <c r="I65" s="154" t="s">
        <v>12</v>
      </c>
      <c r="J65" s="154" t="s">
        <v>1971</v>
      </c>
      <c r="K65" s="80"/>
      <c r="L65" s="80"/>
      <c r="M65" s="154" t="s">
        <v>6428</v>
      </c>
    </row>
    <row r="66" spans="1:13">
      <c r="A66" s="154">
        <v>62</v>
      </c>
      <c r="B66" s="510" t="s">
        <v>6496</v>
      </c>
      <c r="C66" s="154" t="s">
        <v>1721</v>
      </c>
      <c r="D66" s="80" t="s">
        <v>1701</v>
      </c>
      <c r="E66" s="80">
        <v>250</v>
      </c>
      <c r="F66" s="80"/>
      <c r="G66" s="154" t="s">
        <v>6492</v>
      </c>
      <c r="H66" s="513">
        <v>1250</v>
      </c>
      <c r="I66" s="154" t="s">
        <v>12</v>
      </c>
      <c r="J66" s="154" t="s">
        <v>1971</v>
      </c>
      <c r="K66" s="80"/>
      <c r="L66" s="80"/>
      <c r="M66" s="154" t="s">
        <v>6428</v>
      </c>
    </row>
    <row r="67" spans="1:13">
      <c r="A67" s="154">
        <v>64</v>
      </c>
      <c r="B67" s="510" t="s">
        <v>6497</v>
      </c>
      <c r="C67" s="154" t="s">
        <v>1721</v>
      </c>
      <c r="D67" s="80" t="s">
        <v>1701</v>
      </c>
      <c r="E67" s="80">
        <v>4</v>
      </c>
      <c r="F67" s="80"/>
      <c r="G67" s="154" t="s">
        <v>6498</v>
      </c>
      <c r="H67" s="513">
        <v>28000</v>
      </c>
      <c r="I67" s="154" t="s">
        <v>12</v>
      </c>
      <c r="J67" s="154" t="s">
        <v>1971</v>
      </c>
      <c r="K67" s="80"/>
      <c r="L67" s="80"/>
      <c r="M67" s="154" t="s">
        <v>6428</v>
      </c>
    </row>
    <row r="68" spans="1:13">
      <c r="A68" s="154">
        <v>65</v>
      </c>
      <c r="B68" s="510" t="s">
        <v>6499</v>
      </c>
      <c r="C68" s="154" t="s">
        <v>1721</v>
      </c>
      <c r="D68" s="80" t="s">
        <v>1701</v>
      </c>
      <c r="E68" s="80">
        <v>1</v>
      </c>
      <c r="F68" s="80"/>
      <c r="G68" s="154" t="s">
        <v>6500</v>
      </c>
      <c r="H68" s="513">
        <v>10000</v>
      </c>
      <c r="I68" s="154" t="s">
        <v>12</v>
      </c>
      <c r="J68" s="154" t="s">
        <v>6454</v>
      </c>
      <c r="K68" s="80"/>
      <c r="L68" s="80"/>
      <c r="M68" s="154" t="s">
        <v>6428</v>
      </c>
    </row>
    <row r="69" spans="1:13" ht="29">
      <c r="A69" s="154">
        <v>66</v>
      </c>
      <c r="B69" s="510" t="s">
        <v>1983</v>
      </c>
      <c r="C69" s="154" t="s">
        <v>1721</v>
      </c>
      <c r="D69" s="80" t="s">
        <v>1701</v>
      </c>
      <c r="E69" s="80">
        <v>1</v>
      </c>
      <c r="F69" s="80"/>
      <c r="G69" s="154" t="s">
        <v>6501</v>
      </c>
      <c r="H69" s="513">
        <v>7000</v>
      </c>
      <c r="I69" s="154" t="s">
        <v>12</v>
      </c>
      <c r="J69" s="154" t="s">
        <v>6454</v>
      </c>
      <c r="K69" s="80"/>
      <c r="L69" s="80"/>
      <c r="M69" s="154" t="s">
        <v>6428</v>
      </c>
    </row>
    <row r="70" spans="1:13" ht="29">
      <c r="A70" s="154">
        <v>67</v>
      </c>
      <c r="B70" s="510" t="s">
        <v>6502</v>
      </c>
      <c r="C70" s="154" t="s">
        <v>1721</v>
      </c>
      <c r="D70" s="80" t="s">
        <v>1701</v>
      </c>
      <c r="E70" s="80">
        <v>1</v>
      </c>
      <c r="F70" s="80"/>
      <c r="G70" s="154" t="s">
        <v>6501</v>
      </c>
      <c r="H70" s="513">
        <v>5000</v>
      </c>
      <c r="I70" s="154" t="s">
        <v>12</v>
      </c>
      <c r="J70" s="154" t="s">
        <v>1971</v>
      </c>
      <c r="K70" s="80"/>
      <c r="L70" s="80"/>
      <c r="M70" s="154" t="s">
        <v>6428</v>
      </c>
    </row>
    <row r="71" spans="1:13">
      <c r="A71" s="154">
        <v>68</v>
      </c>
      <c r="B71" s="510" t="s">
        <v>6503</v>
      </c>
      <c r="C71" s="154" t="s">
        <v>1721</v>
      </c>
      <c r="D71" s="80" t="s">
        <v>1701</v>
      </c>
      <c r="E71" s="80">
        <v>10</v>
      </c>
      <c r="F71" s="80"/>
      <c r="G71" s="154" t="s">
        <v>6483</v>
      </c>
      <c r="H71" s="513">
        <v>300</v>
      </c>
      <c r="I71" s="154" t="s">
        <v>12</v>
      </c>
      <c r="J71" s="154" t="s">
        <v>1971</v>
      </c>
      <c r="K71" s="80"/>
      <c r="L71" s="80"/>
      <c r="M71" s="154" t="s">
        <v>6428</v>
      </c>
    </row>
    <row r="72" spans="1:13">
      <c r="A72" s="154">
        <v>69</v>
      </c>
      <c r="B72" s="510" t="s">
        <v>6504</v>
      </c>
      <c r="C72" s="154" t="s">
        <v>1721</v>
      </c>
      <c r="D72" s="80" t="s">
        <v>1701</v>
      </c>
      <c r="E72" s="80">
        <v>10</v>
      </c>
      <c r="F72" s="80"/>
      <c r="G72" s="154" t="s">
        <v>6483</v>
      </c>
      <c r="H72" s="513">
        <v>200</v>
      </c>
      <c r="I72" s="154" t="s">
        <v>12</v>
      </c>
      <c r="J72" s="154" t="s">
        <v>1971</v>
      </c>
      <c r="K72" s="80"/>
      <c r="L72" s="80"/>
      <c r="M72" s="154" t="s">
        <v>6428</v>
      </c>
    </row>
    <row r="73" spans="1:13">
      <c r="A73" s="154">
        <v>70</v>
      </c>
      <c r="B73" s="510" t="s">
        <v>6505</v>
      </c>
      <c r="C73" s="154" t="s">
        <v>1721</v>
      </c>
      <c r="D73" s="80" t="s">
        <v>1701</v>
      </c>
      <c r="E73" s="80">
        <v>10</v>
      </c>
      <c r="F73" s="80"/>
      <c r="G73" s="154" t="s">
        <v>6483</v>
      </c>
      <c r="H73" s="513">
        <v>150</v>
      </c>
      <c r="I73" s="154" t="s">
        <v>12</v>
      </c>
      <c r="J73" s="154" t="s">
        <v>1971</v>
      </c>
      <c r="K73" s="80"/>
      <c r="L73" s="80"/>
      <c r="M73" s="154" t="s">
        <v>6428</v>
      </c>
    </row>
    <row r="74" spans="1:13">
      <c r="A74" s="154">
        <v>71</v>
      </c>
      <c r="B74" s="510" t="s">
        <v>6506</v>
      </c>
      <c r="C74" s="154" t="s">
        <v>1721</v>
      </c>
      <c r="D74" s="80" t="s">
        <v>1701</v>
      </c>
      <c r="E74" s="80">
        <v>20</v>
      </c>
      <c r="F74" s="80"/>
      <c r="G74" s="154" t="s">
        <v>6483</v>
      </c>
      <c r="H74" s="513">
        <v>150</v>
      </c>
      <c r="I74" s="154" t="s">
        <v>12</v>
      </c>
      <c r="J74" s="154" t="s">
        <v>1971</v>
      </c>
      <c r="K74" s="80"/>
      <c r="L74" s="80"/>
      <c r="M74" s="154" t="s">
        <v>6428</v>
      </c>
    </row>
    <row r="75" spans="1:13">
      <c r="A75" s="154">
        <v>72</v>
      </c>
      <c r="B75" s="510" t="s">
        <v>5262</v>
      </c>
      <c r="C75" s="154" t="s">
        <v>1721</v>
      </c>
      <c r="D75" s="80" t="s">
        <v>1701</v>
      </c>
      <c r="E75" s="80">
        <v>5</v>
      </c>
      <c r="F75" s="80"/>
      <c r="G75" s="154" t="s">
        <v>6483</v>
      </c>
      <c r="H75" s="513">
        <v>20</v>
      </c>
      <c r="I75" s="154" t="s">
        <v>12</v>
      </c>
      <c r="J75" s="154" t="s">
        <v>1971</v>
      </c>
      <c r="K75" s="80"/>
      <c r="L75" s="80"/>
      <c r="M75" s="154" t="s">
        <v>6428</v>
      </c>
    </row>
    <row r="76" spans="1:13">
      <c r="A76" s="154">
        <v>73</v>
      </c>
      <c r="B76" s="510" t="s">
        <v>6079</v>
      </c>
      <c r="C76" s="154" t="s">
        <v>1721</v>
      </c>
      <c r="D76" s="80" t="s">
        <v>1701</v>
      </c>
      <c r="E76" s="80">
        <v>5</v>
      </c>
      <c r="F76" s="80"/>
      <c r="G76" s="154" t="s">
        <v>6483</v>
      </c>
      <c r="H76" s="513">
        <v>100</v>
      </c>
      <c r="I76" s="154" t="s">
        <v>12</v>
      </c>
      <c r="J76" s="154" t="s">
        <v>6454</v>
      </c>
      <c r="K76" s="80"/>
      <c r="L76" s="80"/>
      <c r="M76" s="154" t="s">
        <v>6428</v>
      </c>
    </row>
    <row r="77" spans="1:13">
      <c r="A77" s="154">
        <v>74</v>
      </c>
      <c r="B77" s="510" t="s">
        <v>6507</v>
      </c>
      <c r="C77" s="154" t="s">
        <v>1721</v>
      </c>
      <c r="D77" s="80" t="s">
        <v>1701</v>
      </c>
      <c r="E77" s="80">
        <v>5</v>
      </c>
      <c r="F77" s="80"/>
      <c r="G77" s="154" t="s">
        <v>6483</v>
      </c>
      <c r="H77" s="513">
        <v>40</v>
      </c>
      <c r="I77" s="154" t="s">
        <v>12</v>
      </c>
      <c r="J77" s="154" t="s">
        <v>6454</v>
      </c>
      <c r="K77" s="80"/>
      <c r="L77" s="80"/>
      <c r="M77" s="154" t="s">
        <v>6428</v>
      </c>
    </row>
    <row r="78" spans="1:13">
      <c r="A78" s="154">
        <v>75</v>
      </c>
      <c r="B78" s="510" t="s">
        <v>6508</v>
      </c>
      <c r="C78" s="154" t="s">
        <v>1721</v>
      </c>
      <c r="D78" s="80" t="s">
        <v>1701</v>
      </c>
      <c r="E78" s="80">
        <v>5</v>
      </c>
      <c r="F78" s="80"/>
      <c r="G78" s="154" t="s">
        <v>6483</v>
      </c>
      <c r="H78" s="513">
        <v>40</v>
      </c>
      <c r="I78" s="154" t="s">
        <v>12</v>
      </c>
      <c r="J78" s="154" t="s">
        <v>6454</v>
      </c>
      <c r="K78" s="80"/>
      <c r="L78" s="80"/>
      <c r="M78" s="154" t="s">
        <v>6428</v>
      </c>
    </row>
    <row r="79" spans="1:13">
      <c r="A79" s="154">
        <v>76</v>
      </c>
      <c r="B79" s="510" t="s">
        <v>6073</v>
      </c>
      <c r="C79" s="154" t="s">
        <v>1721</v>
      </c>
      <c r="D79" s="80" t="s">
        <v>1701</v>
      </c>
      <c r="E79" s="80">
        <v>4</v>
      </c>
      <c r="F79" s="80"/>
      <c r="G79" s="154" t="s">
        <v>6483</v>
      </c>
      <c r="H79" s="513">
        <v>100</v>
      </c>
      <c r="I79" s="154" t="s">
        <v>12</v>
      </c>
      <c r="J79" s="154" t="s">
        <v>6454</v>
      </c>
      <c r="K79" s="80"/>
      <c r="L79" s="80"/>
      <c r="M79" s="154" t="s">
        <v>6428</v>
      </c>
    </row>
    <row r="80" spans="1:13" ht="23">
      <c r="A80" s="154">
        <v>77</v>
      </c>
      <c r="B80" s="510" t="s">
        <v>6509</v>
      </c>
      <c r="C80" s="154" t="s">
        <v>1721</v>
      </c>
      <c r="D80" s="80" t="s">
        <v>1701</v>
      </c>
      <c r="E80" s="80">
        <v>10</v>
      </c>
      <c r="F80" s="80"/>
      <c r="G80" s="154" t="s">
        <v>6483</v>
      </c>
      <c r="H80" s="513">
        <v>100</v>
      </c>
      <c r="I80" s="154" t="s">
        <v>12</v>
      </c>
      <c r="J80" s="154" t="s">
        <v>6454</v>
      </c>
      <c r="K80" s="80"/>
      <c r="L80" s="80"/>
      <c r="M80" s="154" t="s">
        <v>6428</v>
      </c>
    </row>
    <row r="81" spans="1:13">
      <c r="A81" s="154">
        <v>78</v>
      </c>
      <c r="B81" s="510" t="s">
        <v>6510</v>
      </c>
      <c r="C81" s="154" t="s">
        <v>1721</v>
      </c>
      <c r="D81" s="80" t="s">
        <v>1701</v>
      </c>
      <c r="E81" s="80">
        <v>200</v>
      </c>
      <c r="F81" s="80"/>
      <c r="G81" s="154" t="s">
        <v>6483</v>
      </c>
      <c r="H81" s="513">
        <v>150</v>
      </c>
      <c r="I81" s="154" t="s">
        <v>12</v>
      </c>
      <c r="J81" s="154" t="s">
        <v>6454</v>
      </c>
      <c r="K81" s="80"/>
      <c r="L81" s="80"/>
      <c r="M81" s="154" t="s">
        <v>6428</v>
      </c>
    </row>
    <row r="82" spans="1:13">
      <c r="A82" s="154">
        <v>79</v>
      </c>
      <c r="B82" s="510" t="s">
        <v>6511</v>
      </c>
      <c r="C82" s="154" t="s">
        <v>1721</v>
      </c>
      <c r="D82" s="80" t="s">
        <v>1701</v>
      </c>
      <c r="E82" s="80">
        <v>2</v>
      </c>
      <c r="F82" s="80"/>
      <c r="G82" s="154" t="s">
        <v>6483</v>
      </c>
      <c r="H82" s="513">
        <v>120</v>
      </c>
      <c r="I82" s="154" t="s">
        <v>12</v>
      </c>
      <c r="J82" s="154" t="s">
        <v>1971</v>
      </c>
      <c r="K82" s="80"/>
      <c r="L82" s="80"/>
      <c r="M82" s="154" t="s">
        <v>6428</v>
      </c>
    </row>
    <row r="83" spans="1:13">
      <c r="A83" s="154">
        <v>80</v>
      </c>
      <c r="B83" s="510" t="s">
        <v>6512</v>
      </c>
      <c r="C83" s="154" t="s">
        <v>1721</v>
      </c>
      <c r="D83" s="80" t="s">
        <v>1701</v>
      </c>
      <c r="E83" s="80">
        <v>5</v>
      </c>
      <c r="F83" s="80"/>
      <c r="G83" s="154" t="s">
        <v>6483</v>
      </c>
      <c r="H83" s="513">
        <v>170</v>
      </c>
      <c r="I83" s="154" t="s">
        <v>12</v>
      </c>
      <c r="J83" s="154" t="s">
        <v>1971</v>
      </c>
      <c r="K83" s="80"/>
      <c r="L83" s="80"/>
      <c r="M83" s="154" t="s">
        <v>6428</v>
      </c>
    </row>
    <row r="84" spans="1:13">
      <c r="A84" s="154">
        <v>81</v>
      </c>
      <c r="B84" s="510" t="s">
        <v>6513</v>
      </c>
      <c r="C84" s="154" t="s">
        <v>1721</v>
      </c>
      <c r="D84" s="80" t="s">
        <v>1701</v>
      </c>
      <c r="E84" s="80">
        <v>5</v>
      </c>
      <c r="F84" s="80"/>
      <c r="G84" s="154" t="s">
        <v>6483</v>
      </c>
      <c r="H84" s="513">
        <v>180</v>
      </c>
      <c r="I84" s="154" t="s">
        <v>12</v>
      </c>
      <c r="J84" s="154" t="s">
        <v>1971</v>
      </c>
      <c r="K84" s="80"/>
      <c r="L84" s="80"/>
      <c r="M84" s="154" t="s">
        <v>6428</v>
      </c>
    </row>
    <row r="85" spans="1:13">
      <c r="A85" s="154">
        <v>82</v>
      </c>
      <c r="B85" s="510" t="s">
        <v>6514</v>
      </c>
      <c r="C85" s="154" t="s">
        <v>1721</v>
      </c>
      <c r="D85" s="80" t="s">
        <v>1701</v>
      </c>
      <c r="E85" s="80">
        <v>5</v>
      </c>
      <c r="F85" s="80"/>
      <c r="G85" s="154" t="s">
        <v>6483</v>
      </c>
      <c r="H85" s="513">
        <v>60</v>
      </c>
      <c r="I85" s="154" t="s">
        <v>12</v>
      </c>
      <c r="J85" s="154" t="s">
        <v>1971</v>
      </c>
      <c r="K85" s="80"/>
      <c r="L85" s="80"/>
      <c r="M85" s="154" t="s">
        <v>6428</v>
      </c>
    </row>
    <row r="86" spans="1:13">
      <c r="A86" s="154">
        <v>83</v>
      </c>
      <c r="B86" s="510" t="s">
        <v>6515</v>
      </c>
      <c r="C86" s="154" t="s">
        <v>1721</v>
      </c>
      <c r="D86" s="80" t="s">
        <v>1701</v>
      </c>
      <c r="E86" s="80">
        <v>10</v>
      </c>
      <c r="F86" s="80"/>
      <c r="G86" s="154" t="s">
        <v>6483</v>
      </c>
      <c r="H86" s="513">
        <v>200</v>
      </c>
      <c r="I86" s="154" t="s">
        <v>12</v>
      </c>
      <c r="J86" s="154" t="s">
        <v>1971</v>
      </c>
      <c r="K86" s="80"/>
      <c r="L86" s="80"/>
      <c r="M86" s="154" t="s">
        <v>6428</v>
      </c>
    </row>
    <row r="87" spans="1:13">
      <c r="A87" s="154">
        <v>84</v>
      </c>
      <c r="B87" s="510" t="s">
        <v>6516</v>
      </c>
      <c r="C87" s="154" t="s">
        <v>1721</v>
      </c>
      <c r="D87" s="80" t="s">
        <v>1701</v>
      </c>
      <c r="E87" s="80">
        <v>20</v>
      </c>
      <c r="F87" s="80" t="s">
        <v>2581</v>
      </c>
      <c r="G87" s="154" t="s">
        <v>6483</v>
      </c>
      <c r="H87" s="513">
        <v>4000</v>
      </c>
      <c r="I87" s="154" t="s">
        <v>12</v>
      </c>
      <c r="J87" s="154" t="s">
        <v>1971</v>
      </c>
      <c r="K87" s="80"/>
      <c r="L87" s="80"/>
      <c r="M87" s="154" t="s">
        <v>6428</v>
      </c>
    </row>
    <row r="88" spans="1:13">
      <c r="A88" s="154">
        <v>85</v>
      </c>
      <c r="B88" s="510" t="s">
        <v>2949</v>
      </c>
      <c r="C88" s="154" t="s">
        <v>1721</v>
      </c>
      <c r="D88" s="80" t="s">
        <v>1701</v>
      </c>
      <c r="E88" s="80">
        <v>20</v>
      </c>
      <c r="F88" s="80"/>
      <c r="G88" s="154" t="s">
        <v>6483</v>
      </c>
      <c r="H88" s="513">
        <v>500</v>
      </c>
      <c r="I88" s="154" t="s">
        <v>12</v>
      </c>
      <c r="J88" s="154" t="s">
        <v>1971</v>
      </c>
      <c r="K88" s="80"/>
      <c r="L88" s="80"/>
      <c r="M88" s="154" t="s">
        <v>6428</v>
      </c>
    </row>
    <row r="89" spans="1:13">
      <c r="A89" s="154">
        <v>86</v>
      </c>
      <c r="B89" s="510" t="s">
        <v>5371</v>
      </c>
      <c r="C89" s="154" t="s">
        <v>1721</v>
      </c>
      <c r="D89" s="80" t="s">
        <v>1701</v>
      </c>
      <c r="E89" s="80">
        <v>20</v>
      </c>
      <c r="F89" s="80"/>
      <c r="G89" s="154" t="s">
        <v>6483</v>
      </c>
      <c r="H89" s="513">
        <v>200</v>
      </c>
      <c r="I89" s="154" t="s">
        <v>12</v>
      </c>
      <c r="J89" s="154" t="s">
        <v>1971</v>
      </c>
      <c r="K89" s="80"/>
      <c r="L89" s="80"/>
      <c r="M89" s="154" t="s">
        <v>6428</v>
      </c>
    </row>
    <row r="90" spans="1:13">
      <c r="A90" s="154">
        <v>87</v>
      </c>
      <c r="B90" s="510" t="s">
        <v>6517</v>
      </c>
      <c r="C90" s="154" t="s">
        <v>1721</v>
      </c>
      <c r="D90" s="80" t="s">
        <v>1701</v>
      </c>
      <c r="E90" s="80">
        <v>2</v>
      </c>
      <c r="F90" s="80" t="s">
        <v>3051</v>
      </c>
      <c r="G90" s="154" t="s">
        <v>6483</v>
      </c>
      <c r="H90" s="513">
        <v>100</v>
      </c>
      <c r="I90" s="154" t="s">
        <v>12</v>
      </c>
      <c r="J90" s="154" t="s">
        <v>1971</v>
      </c>
      <c r="K90" s="80"/>
      <c r="L90" s="80"/>
      <c r="M90" s="154" t="s">
        <v>6428</v>
      </c>
    </row>
    <row r="91" spans="1:13">
      <c r="A91" s="154">
        <v>88</v>
      </c>
      <c r="B91" s="510" t="s">
        <v>6518</v>
      </c>
      <c r="C91" s="154" t="s">
        <v>1721</v>
      </c>
      <c r="D91" s="80" t="s">
        <v>1701</v>
      </c>
      <c r="E91" s="80">
        <v>5</v>
      </c>
      <c r="F91" s="80"/>
      <c r="G91" s="154" t="s">
        <v>6483</v>
      </c>
      <c r="H91" s="513">
        <v>150</v>
      </c>
      <c r="I91" s="154" t="s">
        <v>12</v>
      </c>
      <c r="J91" s="154" t="s">
        <v>1971</v>
      </c>
      <c r="K91" s="80"/>
      <c r="L91" s="80"/>
      <c r="M91" s="154" t="s">
        <v>6428</v>
      </c>
    </row>
    <row r="92" spans="1:13">
      <c r="A92" s="154">
        <v>89</v>
      </c>
      <c r="B92" s="510" t="s">
        <v>6519</v>
      </c>
      <c r="C92" s="154" t="s">
        <v>1721</v>
      </c>
      <c r="D92" s="80" t="s">
        <v>1701</v>
      </c>
      <c r="E92" s="80">
        <v>5</v>
      </c>
      <c r="F92" s="80"/>
      <c r="G92" s="154" t="s">
        <v>6483</v>
      </c>
      <c r="H92" s="513">
        <v>200</v>
      </c>
      <c r="I92" s="154" t="s">
        <v>12</v>
      </c>
      <c r="J92" s="154" t="s">
        <v>1971</v>
      </c>
      <c r="K92" s="80"/>
      <c r="L92" s="80"/>
      <c r="M92" s="154" t="s">
        <v>6428</v>
      </c>
    </row>
    <row r="93" spans="1:13">
      <c r="A93" s="154">
        <v>91</v>
      </c>
      <c r="B93" s="510" t="s">
        <v>6520</v>
      </c>
      <c r="C93" s="154" t="s">
        <v>1721</v>
      </c>
      <c r="D93" s="80" t="s">
        <v>1701</v>
      </c>
      <c r="E93" s="80">
        <v>12</v>
      </c>
      <c r="F93" s="80" t="s">
        <v>2536</v>
      </c>
      <c r="G93" s="154" t="s">
        <v>6483</v>
      </c>
      <c r="H93" s="513">
        <v>750</v>
      </c>
      <c r="I93" s="154" t="s">
        <v>12</v>
      </c>
      <c r="J93" s="154" t="s">
        <v>1971</v>
      </c>
      <c r="K93" s="80"/>
      <c r="L93" s="80"/>
      <c r="M93" s="154" t="s">
        <v>6428</v>
      </c>
    </row>
    <row r="94" spans="1:13">
      <c r="A94" s="154">
        <v>92</v>
      </c>
      <c r="B94" s="510" t="s">
        <v>6521</v>
      </c>
      <c r="C94" s="154" t="s">
        <v>1721</v>
      </c>
      <c r="D94" s="80" t="s">
        <v>1701</v>
      </c>
      <c r="E94" s="80">
        <v>200</v>
      </c>
      <c r="F94" s="80" t="s">
        <v>2013</v>
      </c>
      <c r="G94" s="154" t="s">
        <v>6483</v>
      </c>
      <c r="H94" s="513">
        <v>600</v>
      </c>
      <c r="I94" s="154" t="s">
        <v>12</v>
      </c>
      <c r="J94" s="154" t="s">
        <v>1971</v>
      </c>
      <c r="K94" s="80"/>
      <c r="L94" s="80"/>
      <c r="M94" s="154" t="s">
        <v>6428</v>
      </c>
    </row>
    <row r="95" spans="1:13">
      <c r="A95" s="154">
        <v>93</v>
      </c>
      <c r="B95" s="510" t="s">
        <v>6522</v>
      </c>
      <c r="C95" s="154" t="s">
        <v>2360</v>
      </c>
      <c r="D95" s="80" t="s">
        <v>1701</v>
      </c>
      <c r="E95" s="80">
        <v>12</v>
      </c>
      <c r="F95" s="80" t="s">
        <v>6456</v>
      </c>
      <c r="G95" s="154" t="s">
        <v>567</v>
      </c>
      <c r="H95" s="513">
        <v>1000</v>
      </c>
      <c r="I95" s="154" t="s">
        <v>12</v>
      </c>
      <c r="J95" s="154" t="s">
        <v>1971</v>
      </c>
      <c r="K95" s="80"/>
      <c r="L95" s="80"/>
      <c r="M95" s="154" t="s">
        <v>6428</v>
      </c>
    </row>
    <row r="96" spans="1:13">
      <c r="A96" s="154">
        <v>94</v>
      </c>
      <c r="B96" s="510" t="s">
        <v>6523</v>
      </c>
      <c r="C96" s="154" t="s">
        <v>2360</v>
      </c>
      <c r="D96" s="80" t="s">
        <v>1701</v>
      </c>
      <c r="E96" s="80">
        <v>36</v>
      </c>
      <c r="F96" s="80" t="s">
        <v>6456</v>
      </c>
      <c r="G96" s="154" t="s">
        <v>567</v>
      </c>
      <c r="H96" s="513">
        <v>10500</v>
      </c>
      <c r="I96" s="154" t="s">
        <v>12</v>
      </c>
      <c r="J96" s="154" t="s">
        <v>6454</v>
      </c>
      <c r="K96" s="80"/>
      <c r="L96" s="80"/>
      <c r="M96" s="154" t="s">
        <v>6428</v>
      </c>
    </row>
    <row r="97" spans="1:13">
      <c r="A97" s="154">
        <v>95</v>
      </c>
      <c r="B97" s="510" t="s">
        <v>6143</v>
      </c>
      <c r="C97" s="154" t="s">
        <v>2360</v>
      </c>
      <c r="D97" s="80" t="s">
        <v>1701</v>
      </c>
      <c r="E97" s="80">
        <v>24</v>
      </c>
      <c r="F97" s="80" t="s">
        <v>6456</v>
      </c>
      <c r="G97" s="154" t="s">
        <v>567</v>
      </c>
      <c r="H97" s="513">
        <v>2000</v>
      </c>
      <c r="I97" s="154" t="s">
        <v>12</v>
      </c>
      <c r="J97" s="154" t="s">
        <v>1971</v>
      </c>
      <c r="K97" s="80"/>
      <c r="L97" s="80"/>
      <c r="M97" s="154" t="s">
        <v>6428</v>
      </c>
    </row>
    <row r="98" spans="1:13" ht="23">
      <c r="A98" s="154">
        <v>96</v>
      </c>
      <c r="B98" s="510" t="s">
        <v>6524</v>
      </c>
      <c r="C98" s="154" t="s">
        <v>2360</v>
      </c>
      <c r="D98" s="80" t="s">
        <v>1701</v>
      </c>
      <c r="E98" s="80">
        <v>12</v>
      </c>
      <c r="F98" s="80" t="s">
        <v>6456</v>
      </c>
      <c r="G98" s="154" t="s">
        <v>6525</v>
      </c>
      <c r="H98" s="513">
        <v>11000</v>
      </c>
      <c r="I98" s="154" t="s">
        <v>12</v>
      </c>
      <c r="J98" s="154" t="s">
        <v>1971</v>
      </c>
      <c r="K98" s="80"/>
      <c r="L98" s="80"/>
      <c r="M98" s="154" t="s">
        <v>6428</v>
      </c>
    </row>
    <row r="99" spans="1:13">
      <c r="A99" s="154">
        <v>97</v>
      </c>
      <c r="B99" s="510" t="s">
        <v>2138</v>
      </c>
      <c r="C99" s="154" t="s">
        <v>2360</v>
      </c>
      <c r="D99" s="80" t="s">
        <v>1701</v>
      </c>
      <c r="E99" s="80">
        <v>15000</v>
      </c>
      <c r="F99" s="80" t="s">
        <v>2629</v>
      </c>
      <c r="G99" s="154" t="s">
        <v>6526</v>
      </c>
      <c r="H99" s="513">
        <v>75000</v>
      </c>
      <c r="I99" s="154" t="s">
        <v>12</v>
      </c>
      <c r="J99" s="154" t="s">
        <v>1971</v>
      </c>
      <c r="K99" s="80"/>
      <c r="L99" s="80"/>
      <c r="M99" s="154" t="s">
        <v>6428</v>
      </c>
    </row>
    <row r="100" spans="1:13" ht="29">
      <c r="A100" s="154">
        <v>98</v>
      </c>
      <c r="B100" s="80" t="s">
        <v>6527</v>
      </c>
      <c r="C100" s="154" t="s">
        <v>2360</v>
      </c>
      <c r="D100" s="80" t="s">
        <v>1701</v>
      </c>
      <c r="E100" s="80">
        <v>1000</v>
      </c>
      <c r="F100" s="80" t="s">
        <v>2629</v>
      </c>
      <c r="G100" s="154" t="s">
        <v>6528</v>
      </c>
      <c r="H100" s="513">
        <v>4500</v>
      </c>
      <c r="I100" s="154" t="s">
        <v>12</v>
      </c>
      <c r="J100" s="154" t="s">
        <v>1971</v>
      </c>
      <c r="K100" s="80"/>
      <c r="L100" s="80"/>
      <c r="M100" s="154" t="s">
        <v>6428</v>
      </c>
    </row>
    <row r="101" spans="1:13">
      <c r="A101" s="154">
        <v>99</v>
      </c>
      <c r="B101" s="510" t="s">
        <v>6529</v>
      </c>
      <c r="C101" s="154" t="s">
        <v>1721</v>
      </c>
      <c r="D101" s="80" t="s">
        <v>1701</v>
      </c>
      <c r="E101" s="80">
        <v>1</v>
      </c>
      <c r="F101" s="80" t="s">
        <v>2148</v>
      </c>
      <c r="G101" s="154" t="s">
        <v>6530</v>
      </c>
      <c r="H101" s="513">
        <v>150000</v>
      </c>
      <c r="I101" s="154" t="s">
        <v>12</v>
      </c>
      <c r="J101" s="154" t="s">
        <v>6454</v>
      </c>
      <c r="K101" s="80"/>
      <c r="L101" s="80"/>
      <c r="M101" s="154" t="s">
        <v>6428</v>
      </c>
    </row>
    <row r="102" spans="1:13">
      <c r="A102" s="154">
        <v>100</v>
      </c>
      <c r="B102" s="510" t="s">
        <v>6531</v>
      </c>
      <c r="C102" s="154" t="s">
        <v>2360</v>
      </c>
      <c r="D102" s="80" t="s">
        <v>1701</v>
      </c>
      <c r="E102" s="80">
        <v>12</v>
      </c>
      <c r="F102" s="80" t="s">
        <v>6456</v>
      </c>
      <c r="G102" s="154" t="s">
        <v>2193</v>
      </c>
      <c r="H102" s="513">
        <v>20000</v>
      </c>
      <c r="I102" s="154" t="s">
        <v>12</v>
      </c>
      <c r="J102" s="154" t="s">
        <v>1971</v>
      </c>
      <c r="K102" s="80"/>
      <c r="L102" s="80"/>
      <c r="M102" s="154" t="s">
        <v>6428</v>
      </c>
    </row>
    <row r="103" spans="1:13" ht="23">
      <c r="A103" s="154">
        <v>101</v>
      </c>
      <c r="B103" s="510" t="s">
        <v>6532</v>
      </c>
      <c r="C103" s="154" t="s">
        <v>2360</v>
      </c>
      <c r="D103" s="80" t="s">
        <v>1701</v>
      </c>
      <c r="E103" s="80">
        <v>12</v>
      </c>
      <c r="F103" s="80" t="s">
        <v>6456</v>
      </c>
      <c r="G103" s="154" t="s">
        <v>6533</v>
      </c>
      <c r="H103" s="513">
        <v>34200</v>
      </c>
      <c r="I103" s="154" t="s">
        <v>12</v>
      </c>
      <c r="J103" s="154" t="s">
        <v>1971</v>
      </c>
      <c r="K103" s="80"/>
      <c r="L103" s="80"/>
      <c r="M103" s="154" t="s">
        <v>6428</v>
      </c>
    </row>
    <row r="104" spans="1:13" ht="23">
      <c r="A104" s="154">
        <v>102</v>
      </c>
      <c r="B104" s="510" t="s">
        <v>6534</v>
      </c>
      <c r="C104" s="154" t="s">
        <v>2360</v>
      </c>
      <c r="D104" s="80" t="s">
        <v>1701</v>
      </c>
      <c r="E104" s="80">
        <v>3</v>
      </c>
      <c r="F104" s="80" t="s">
        <v>2013</v>
      </c>
      <c r="G104" s="80"/>
      <c r="H104" s="513">
        <v>3000</v>
      </c>
      <c r="I104" s="154" t="s">
        <v>12</v>
      </c>
      <c r="J104" s="154" t="s">
        <v>6454</v>
      </c>
      <c r="K104" s="80"/>
      <c r="L104" s="80"/>
      <c r="M104" s="154" t="s">
        <v>6428</v>
      </c>
    </row>
    <row r="105" spans="1:13" ht="23">
      <c r="A105" s="154">
        <v>103</v>
      </c>
      <c r="B105" s="510" t="s">
        <v>6535</v>
      </c>
      <c r="C105" s="154" t="s">
        <v>2360</v>
      </c>
      <c r="D105" s="80" t="s">
        <v>1701</v>
      </c>
      <c r="E105" s="80">
        <v>6</v>
      </c>
      <c r="F105" s="80" t="s">
        <v>2013</v>
      </c>
      <c r="G105" s="80"/>
      <c r="H105" s="513">
        <v>1500</v>
      </c>
      <c r="I105" s="154" t="s">
        <v>12</v>
      </c>
      <c r="J105" s="154" t="s">
        <v>6454</v>
      </c>
      <c r="K105" s="80"/>
      <c r="L105" s="80"/>
      <c r="M105" s="154" t="s">
        <v>6428</v>
      </c>
    </row>
    <row r="106" spans="1:13" ht="23">
      <c r="A106" s="154">
        <v>104</v>
      </c>
      <c r="B106" s="510" t="s">
        <v>6536</v>
      </c>
      <c r="C106" s="154" t="s">
        <v>2360</v>
      </c>
      <c r="D106" s="80" t="s">
        <v>1701</v>
      </c>
      <c r="E106" s="80">
        <v>12</v>
      </c>
      <c r="F106" s="80" t="s">
        <v>6456</v>
      </c>
      <c r="G106" s="80"/>
      <c r="H106" s="513">
        <v>1200</v>
      </c>
      <c r="I106" s="154" t="s">
        <v>12</v>
      </c>
      <c r="J106" s="154" t="s">
        <v>1971</v>
      </c>
      <c r="K106" s="80"/>
      <c r="L106" s="80"/>
      <c r="M106" s="154" t="s">
        <v>6428</v>
      </c>
    </row>
    <row r="107" spans="1:13" ht="23">
      <c r="A107" s="154">
        <v>105</v>
      </c>
      <c r="B107" s="510" t="s">
        <v>6537</v>
      </c>
      <c r="C107" s="154" t="s">
        <v>2360</v>
      </c>
      <c r="D107" s="80" t="s">
        <v>1701</v>
      </c>
      <c r="E107" s="80">
        <v>12</v>
      </c>
      <c r="F107" s="80" t="s">
        <v>6456</v>
      </c>
      <c r="G107" s="80"/>
      <c r="H107" s="513">
        <v>4200</v>
      </c>
      <c r="I107" s="154" t="s">
        <v>12</v>
      </c>
      <c r="J107" s="154" t="s">
        <v>1971</v>
      </c>
      <c r="K107" s="80"/>
      <c r="L107" s="80"/>
      <c r="M107" s="154" t="s">
        <v>6428</v>
      </c>
    </row>
    <row r="108" spans="1:13">
      <c r="A108" s="154">
        <v>106</v>
      </c>
      <c r="B108" s="510" t="s">
        <v>6538</v>
      </c>
      <c r="C108" s="154" t="s">
        <v>2360</v>
      </c>
      <c r="D108" s="80" t="s">
        <v>1701</v>
      </c>
      <c r="E108" s="80">
        <v>12</v>
      </c>
      <c r="F108" s="80" t="s">
        <v>6456</v>
      </c>
      <c r="G108" s="80" t="s">
        <v>6539</v>
      </c>
      <c r="H108" s="513">
        <v>50000</v>
      </c>
      <c r="I108" s="154" t="s">
        <v>12</v>
      </c>
      <c r="J108" s="154" t="s">
        <v>1971</v>
      </c>
      <c r="K108" s="80"/>
      <c r="L108" s="80"/>
      <c r="M108" s="154" t="s">
        <v>6428</v>
      </c>
    </row>
    <row r="109" spans="1:13">
      <c r="A109" s="154">
        <v>107</v>
      </c>
      <c r="B109" s="510" t="s">
        <v>6540</v>
      </c>
      <c r="C109" s="154" t="s">
        <v>2360</v>
      </c>
      <c r="D109" s="80" t="s">
        <v>1701</v>
      </c>
      <c r="E109" s="80">
        <v>12</v>
      </c>
      <c r="F109" s="80" t="s">
        <v>6456</v>
      </c>
      <c r="G109" s="80" t="s">
        <v>2371</v>
      </c>
      <c r="H109" s="513">
        <v>90000</v>
      </c>
      <c r="I109" s="154" t="s">
        <v>12</v>
      </c>
      <c r="J109" s="154" t="s">
        <v>1971</v>
      </c>
      <c r="K109" s="80"/>
      <c r="L109" s="80"/>
      <c r="M109" s="154" t="s">
        <v>6428</v>
      </c>
    </row>
    <row r="110" spans="1:13">
      <c r="A110" s="154">
        <v>108</v>
      </c>
      <c r="B110" s="510" t="s">
        <v>3087</v>
      </c>
      <c r="C110" s="154" t="s">
        <v>1721</v>
      </c>
      <c r="D110" s="80" t="s">
        <v>1701</v>
      </c>
      <c r="E110" s="80">
        <v>3000</v>
      </c>
      <c r="F110" s="80" t="s">
        <v>3088</v>
      </c>
      <c r="G110" s="80" t="s">
        <v>6541</v>
      </c>
      <c r="H110" s="513">
        <v>4500</v>
      </c>
      <c r="I110" s="154" t="s">
        <v>12</v>
      </c>
      <c r="J110" s="154" t="s">
        <v>1971</v>
      </c>
      <c r="K110" s="80"/>
      <c r="L110" s="80"/>
      <c r="M110" s="154" t="s">
        <v>6428</v>
      </c>
    </row>
    <row r="111" spans="1:13">
      <c r="A111" s="154">
        <v>109</v>
      </c>
      <c r="B111" s="510" t="s">
        <v>3079</v>
      </c>
      <c r="C111" s="154" t="s">
        <v>1721</v>
      </c>
      <c r="D111" s="80" t="s">
        <v>1701</v>
      </c>
      <c r="E111" s="80">
        <v>48</v>
      </c>
      <c r="F111" s="80" t="s">
        <v>2013</v>
      </c>
      <c r="G111" s="80" t="s">
        <v>1897</v>
      </c>
      <c r="H111" s="513">
        <v>52</v>
      </c>
      <c r="I111" s="154" t="s">
        <v>12</v>
      </c>
      <c r="J111" s="154" t="s">
        <v>1971</v>
      </c>
      <c r="K111" s="80"/>
      <c r="L111" s="80"/>
      <c r="M111" s="154" t="s">
        <v>6428</v>
      </c>
    </row>
    <row r="112" spans="1:13">
      <c r="A112" s="154">
        <v>110</v>
      </c>
      <c r="B112" s="510" t="s">
        <v>6542</v>
      </c>
      <c r="C112" s="154" t="s">
        <v>1721</v>
      </c>
      <c r="D112" s="80" t="s">
        <v>1701</v>
      </c>
      <c r="E112" s="80">
        <v>15</v>
      </c>
      <c r="F112" s="80" t="s">
        <v>3045</v>
      </c>
      <c r="G112" s="80" t="s">
        <v>1897</v>
      </c>
      <c r="H112" s="513">
        <v>450</v>
      </c>
      <c r="I112" s="154" t="s">
        <v>12</v>
      </c>
      <c r="J112" s="154" t="s">
        <v>1971</v>
      </c>
      <c r="K112" s="80"/>
      <c r="L112" s="80"/>
      <c r="M112" s="154" t="s">
        <v>6428</v>
      </c>
    </row>
    <row r="113" spans="1:13">
      <c r="A113" s="154">
        <v>111</v>
      </c>
      <c r="B113" s="510" t="s">
        <v>6543</v>
      </c>
      <c r="C113" s="154" t="s">
        <v>1721</v>
      </c>
      <c r="D113" s="80" t="s">
        <v>1701</v>
      </c>
      <c r="E113" s="80">
        <v>10</v>
      </c>
      <c r="F113" s="80" t="s">
        <v>3045</v>
      </c>
      <c r="G113" s="80" t="s">
        <v>1897</v>
      </c>
      <c r="H113" s="513">
        <v>300</v>
      </c>
      <c r="I113" s="154" t="s">
        <v>12</v>
      </c>
      <c r="J113" s="154" t="s">
        <v>1971</v>
      </c>
      <c r="K113" s="80"/>
      <c r="L113" s="80"/>
      <c r="M113" s="154" t="s">
        <v>6428</v>
      </c>
    </row>
    <row r="114" spans="1:13">
      <c r="A114" s="154">
        <v>112</v>
      </c>
      <c r="B114" s="510" t="s">
        <v>4340</v>
      </c>
      <c r="C114" s="154" t="s">
        <v>1721</v>
      </c>
      <c r="D114" s="80" t="s">
        <v>1701</v>
      </c>
      <c r="E114" s="80">
        <v>200</v>
      </c>
      <c r="F114" s="80" t="s">
        <v>2013</v>
      </c>
      <c r="G114" s="80" t="s">
        <v>1897</v>
      </c>
      <c r="H114" s="513">
        <v>225</v>
      </c>
      <c r="I114" s="154" t="s">
        <v>12</v>
      </c>
      <c r="J114" s="154" t="s">
        <v>1971</v>
      </c>
      <c r="K114" s="80"/>
      <c r="L114" s="80"/>
      <c r="M114" s="154" t="s">
        <v>6428</v>
      </c>
    </row>
    <row r="115" spans="1:13">
      <c r="A115" s="154">
        <v>113</v>
      </c>
      <c r="B115" s="510" t="s">
        <v>6544</v>
      </c>
      <c r="C115" s="154" t="s">
        <v>1721</v>
      </c>
      <c r="D115" s="80" t="s">
        <v>1701</v>
      </c>
      <c r="E115" s="80">
        <v>25</v>
      </c>
      <c r="F115" s="80" t="s">
        <v>1865</v>
      </c>
      <c r="G115" s="80" t="s">
        <v>1897</v>
      </c>
      <c r="H115" s="513">
        <v>150</v>
      </c>
      <c r="I115" s="154" t="s">
        <v>12</v>
      </c>
      <c r="J115" s="154" t="s">
        <v>1971</v>
      </c>
      <c r="K115" s="80"/>
      <c r="L115" s="80"/>
      <c r="M115" s="154" t="s">
        <v>6428</v>
      </c>
    </row>
    <row r="116" spans="1:13">
      <c r="A116" s="154">
        <v>114</v>
      </c>
      <c r="B116" s="510" t="s">
        <v>6545</v>
      </c>
      <c r="C116" s="154" t="s">
        <v>1721</v>
      </c>
      <c r="D116" s="80" t="s">
        <v>1701</v>
      </c>
      <c r="E116" s="80">
        <v>6</v>
      </c>
      <c r="F116" s="80" t="s">
        <v>2013</v>
      </c>
      <c r="G116" s="80" t="s">
        <v>1897</v>
      </c>
      <c r="H116" s="513">
        <v>300</v>
      </c>
      <c r="I116" s="154" t="s">
        <v>12</v>
      </c>
      <c r="J116" s="154" t="s">
        <v>1971</v>
      </c>
      <c r="K116" s="80"/>
      <c r="L116" s="80"/>
      <c r="M116" s="154" t="s">
        <v>6428</v>
      </c>
    </row>
    <row r="117" spans="1:13">
      <c r="A117" s="154">
        <v>115</v>
      </c>
      <c r="B117" s="510" t="s">
        <v>6546</v>
      </c>
      <c r="C117" s="154" t="s">
        <v>1721</v>
      </c>
      <c r="D117" s="80" t="s">
        <v>1701</v>
      </c>
      <c r="E117" s="80">
        <v>10</v>
      </c>
      <c r="F117" s="80" t="s">
        <v>2581</v>
      </c>
      <c r="G117" s="80" t="s">
        <v>6483</v>
      </c>
      <c r="H117" s="513">
        <v>200</v>
      </c>
      <c r="I117" s="154" t="s">
        <v>12</v>
      </c>
      <c r="J117" s="154" t="s">
        <v>1971</v>
      </c>
      <c r="K117" s="80"/>
      <c r="L117" s="80"/>
      <c r="M117" s="154" t="s">
        <v>6428</v>
      </c>
    </row>
    <row r="118" spans="1:13">
      <c r="A118" s="154">
        <v>116</v>
      </c>
      <c r="B118" s="510" t="s">
        <v>6547</v>
      </c>
      <c r="C118" s="154" t="s">
        <v>1721</v>
      </c>
      <c r="D118" s="80" t="s">
        <v>1701</v>
      </c>
      <c r="E118" s="80">
        <v>6</v>
      </c>
      <c r="F118" s="80" t="s">
        <v>3045</v>
      </c>
      <c r="G118" s="80" t="s">
        <v>1897</v>
      </c>
      <c r="H118" s="513">
        <v>150</v>
      </c>
      <c r="I118" s="154" t="s">
        <v>12</v>
      </c>
      <c r="J118" s="154" t="s">
        <v>1971</v>
      </c>
      <c r="K118" s="80"/>
      <c r="L118" s="80"/>
      <c r="M118" s="154" t="s">
        <v>6428</v>
      </c>
    </row>
    <row r="119" spans="1:13">
      <c r="A119" s="154">
        <v>117</v>
      </c>
      <c r="B119" s="510" t="s">
        <v>6548</v>
      </c>
      <c r="C119" s="154" t="s">
        <v>1721</v>
      </c>
      <c r="D119" s="80" t="s">
        <v>1701</v>
      </c>
      <c r="E119" s="80">
        <v>1000</v>
      </c>
      <c r="F119" s="80" t="s">
        <v>2013</v>
      </c>
      <c r="G119" s="80" t="s">
        <v>6492</v>
      </c>
      <c r="H119" s="513">
        <v>60</v>
      </c>
      <c r="I119" s="154" t="s">
        <v>12</v>
      </c>
      <c r="J119" s="154" t="s">
        <v>6454</v>
      </c>
      <c r="K119" s="80"/>
      <c r="L119" s="80"/>
      <c r="M119" s="154" t="s">
        <v>6428</v>
      </c>
    </row>
    <row r="120" spans="1:13">
      <c r="A120" s="154">
        <v>118</v>
      </c>
      <c r="B120" s="510" t="s">
        <v>6549</v>
      </c>
      <c r="C120" s="154" t="s">
        <v>1721</v>
      </c>
      <c r="D120" s="80" t="s">
        <v>1701</v>
      </c>
      <c r="E120" s="80">
        <v>1000</v>
      </c>
      <c r="F120" s="80" t="s">
        <v>2013</v>
      </c>
      <c r="G120" s="80" t="s">
        <v>6550</v>
      </c>
      <c r="H120" s="513">
        <v>1000000</v>
      </c>
      <c r="I120" s="154" t="s">
        <v>12</v>
      </c>
      <c r="J120" s="154" t="s">
        <v>6454</v>
      </c>
      <c r="K120" s="80"/>
      <c r="L120" s="80"/>
      <c r="M120" s="154" t="s">
        <v>6428</v>
      </c>
    </row>
    <row r="121" spans="1:13" ht="34.5">
      <c r="A121" s="154">
        <v>119</v>
      </c>
      <c r="B121" s="510" t="s">
        <v>6551</v>
      </c>
      <c r="C121" s="154" t="s">
        <v>1721</v>
      </c>
      <c r="D121" s="80" t="s">
        <v>1701</v>
      </c>
      <c r="E121" s="80">
        <v>1</v>
      </c>
      <c r="F121" s="80" t="s">
        <v>3314</v>
      </c>
      <c r="G121" s="80" t="s">
        <v>6552</v>
      </c>
      <c r="H121" s="513">
        <v>30000</v>
      </c>
      <c r="I121" s="154" t="s">
        <v>12</v>
      </c>
      <c r="J121" s="154" t="s">
        <v>1971</v>
      </c>
      <c r="K121" s="80"/>
      <c r="L121" s="80"/>
      <c r="M121" s="154" t="s">
        <v>6428</v>
      </c>
    </row>
    <row r="122" spans="1:13">
      <c r="A122" s="154">
        <v>120</v>
      </c>
      <c r="B122" s="510" t="s">
        <v>2625</v>
      </c>
      <c r="C122" s="154" t="s">
        <v>1721</v>
      </c>
      <c r="D122" s="80" t="s">
        <v>1701</v>
      </c>
      <c r="E122" s="80">
        <v>20</v>
      </c>
      <c r="F122" s="80" t="s">
        <v>2013</v>
      </c>
      <c r="G122" s="80" t="s">
        <v>1897</v>
      </c>
      <c r="H122" s="511">
        <v>80</v>
      </c>
      <c r="I122" s="154" t="s">
        <v>12</v>
      </c>
      <c r="J122" s="154" t="s">
        <v>1971</v>
      </c>
      <c r="K122" s="80"/>
      <c r="L122" s="80"/>
      <c r="M122" s="154" t="s">
        <v>6428</v>
      </c>
    </row>
    <row r="123" spans="1:13">
      <c r="A123" s="154">
        <v>121</v>
      </c>
      <c r="B123" s="510" t="s">
        <v>2693</v>
      </c>
      <c r="C123" s="154" t="s">
        <v>1721</v>
      </c>
      <c r="D123" s="80" t="s">
        <v>1701</v>
      </c>
      <c r="E123" s="80">
        <v>6</v>
      </c>
      <c r="F123" s="80" t="s">
        <v>2013</v>
      </c>
      <c r="G123" s="80" t="s">
        <v>1897</v>
      </c>
      <c r="H123" s="513">
        <v>54</v>
      </c>
      <c r="I123" s="154" t="s">
        <v>12</v>
      </c>
      <c r="J123" s="154" t="s">
        <v>1971</v>
      </c>
      <c r="K123" s="80"/>
      <c r="L123" s="80"/>
      <c r="M123" s="154" t="s">
        <v>6428</v>
      </c>
    </row>
    <row r="124" spans="1:13">
      <c r="A124" s="154">
        <v>122</v>
      </c>
      <c r="B124" s="510" t="s">
        <v>6553</v>
      </c>
      <c r="C124" s="154" t="s">
        <v>1721</v>
      </c>
      <c r="D124" s="80" t="s">
        <v>1701</v>
      </c>
      <c r="E124" s="80">
        <v>12</v>
      </c>
      <c r="F124" s="80" t="s">
        <v>2013</v>
      </c>
      <c r="G124" s="80" t="s">
        <v>1897</v>
      </c>
      <c r="H124" s="513">
        <v>120</v>
      </c>
      <c r="I124" s="154" t="s">
        <v>12</v>
      </c>
      <c r="J124" s="154" t="s">
        <v>1971</v>
      </c>
      <c r="K124" s="80"/>
      <c r="L124" s="80"/>
      <c r="M124" s="154" t="s">
        <v>6428</v>
      </c>
    </row>
    <row r="125" spans="1:13">
      <c r="A125" s="154">
        <v>123</v>
      </c>
      <c r="B125" s="510" t="s">
        <v>6554</v>
      </c>
      <c r="C125" s="154" t="s">
        <v>1721</v>
      </c>
      <c r="D125" s="80" t="s">
        <v>1701</v>
      </c>
      <c r="E125" s="80">
        <v>12</v>
      </c>
      <c r="F125" s="80" t="s">
        <v>2013</v>
      </c>
      <c r="G125" s="80" t="s">
        <v>1897</v>
      </c>
      <c r="H125" s="513">
        <v>120</v>
      </c>
      <c r="I125" s="154" t="s">
        <v>12</v>
      </c>
      <c r="J125" s="154" t="s">
        <v>1971</v>
      </c>
      <c r="K125" s="80"/>
      <c r="L125" s="80"/>
      <c r="M125" s="154" t="s">
        <v>6428</v>
      </c>
    </row>
    <row r="126" spans="1:13">
      <c r="A126" s="154">
        <v>124</v>
      </c>
      <c r="B126" s="510" t="s">
        <v>6555</v>
      </c>
      <c r="C126" s="154" t="s">
        <v>1721</v>
      </c>
      <c r="D126" s="80" t="s">
        <v>1701</v>
      </c>
      <c r="E126" s="80">
        <v>2</v>
      </c>
      <c r="F126" s="80" t="s">
        <v>2013</v>
      </c>
      <c r="G126" s="80" t="s">
        <v>1897</v>
      </c>
      <c r="H126" s="513">
        <v>60</v>
      </c>
      <c r="I126" s="154" t="s">
        <v>12</v>
      </c>
      <c r="J126" s="154" t="s">
        <v>1971</v>
      </c>
      <c r="K126" s="80"/>
      <c r="L126" s="80"/>
      <c r="M126" s="154" t="s">
        <v>6428</v>
      </c>
    </row>
    <row r="127" spans="1:13">
      <c r="A127" s="154">
        <v>125</v>
      </c>
      <c r="B127" s="510" t="s">
        <v>4304</v>
      </c>
      <c r="C127" s="154" t="s">
        <v>1721</v>
      </c>
      <c r="D127" s="80" t="s">
        <v>1701</v>
      </c>
      <c r="E127" s="80">
        <v>4</v>
      </c>
      <c r="F127" s="80" t="s">
        <v>2013</v>
      </c>
      <c r="G127" s="80" t="s">
        <v>1897</v>
      </c>
      <c r="H127" s="513">
        <v>40</v>
      </c>
      <c r="I127" s="154" t="s">
        <v>12</v>
      </c>
      <c r="J127" s="154" t="s">
        <v>1971</v>
      </c>
      <c r="K127" s="80"/>
      <c r="L127" s="80"/>
      <c r="M127" s="154" t="s">
        <v>6428</v>
      </c>
    </row>
    <row r="128" spans="1:13">
      <c r="A128" s="154">
        <v>126</v>
      </c>
      <c r="B128" s="510" t="s">
        <v>6093</v>
      </c>
      <c r="C128" s="154" t="s">
        <v>1721</v>
      </c>
      <c r="D128" s="80" t="s">
        <v>1701</v>
      </c>
      <c r="E128" s="80">
        <v>30</v>
      </c>
      <c r="F128" s="80" t="s">
        <v>2013</v>
      </c>
      <c r="G128" s="80" t="s">
        <v>1897</v>
      </c>
      <c r="H128" s="511">
        <v>100</v>
      </c>
      <c r="I128" s="154" t="s">
        <v>12</v>
      </c>
      <c r="J128" s="154" t="s">
        <v>1971</v>
      </c>
      <c r="K128" s="80"/>
      <c r="L128" s="80"/>
      <c r="M128" s="154" t="s">
        <v>6428</v>
      </c>
    </row>
    <row r="129" spans="1:13">
      <c r="A129" s="154">
        <v>127</v>
      </c>
      <c r="B129" s="510" t="s">
        <v>6556</v>
      </c>
      <c r="C129" s="154" t="s">
        <v>1721</v>
      </c>
      <c r="D129" s="80" t="s">
        <v>1701</v>
      </c>
      <c r="E129" s="80">
        <v>8</v>
      </c>
      <c r="F129" s="80"/>
      <c r="G129" s="80" t="s">
        <v>1897</v>
      </c>
      <c r="H129" s="511">
        <v>40</v>
      </c>
      <c r="I129" s="154" t="s">
        <v>12</v>
      </c>
      <c r="J129" s="154" t="s">
        <v>1971</v>
      </c>
      <c r="K129" s="80"/>
      <c r="L129" s="80"/>
      <c r="M129" s="154" t="s">
        <v>6428</v>
      </c>
    </row>
    <row r="130" spans="1:13" ht="23">
      <c r="A130" s="154">
        <v>128</v>
      </c>
      <c r="B130" s="510" t="s">
        <v>6557</v>
      </c>
      <c r="C130" s="154" t="s">
        <v>1721</v>
      </c>
      <c r="D130" s="80" t="s">
        <v>1701</v>
      </c>
      <c r="E130" s="80">
        <v>1</v>
      </c>
      <c r="F130" s="80" t="s">
        <v>2148</v>
      </c>
      <c r="G130" s="80" t="s">
        <v>6530</v>
      </c>
      <c r="H130" s="511">
        <v>120000</v>
      </c>
      <c r="I130" s="154" t="s">
        <v>12</v>
      </c>
      <c r="J130" s="154" t="s">
        <v>6454</v>
      </c>
      <c r="K130" s="80"/>
      <c r="L130" s="80"/>
      <c r="M130" s="154" t="s">
        <v>6428</v>
      </c>
    </row>
    <row r="131" spans="1:13" ht="23">
      <c r="A131" s="154">
        <v>129</v>
      </c>
      <c r="B131" s="510" t="s">
        <v>6558</v>
      </c>
      <c r="C131" s="154" t="s">
        <v>2360</v>
      </c>
      <c r="D131" s="80"/>
      <c r="E131" s="80">
        <v>1</v>
      </c>
      <c r="F131" s="80" t="s">
        <v>2148</v>
      </c>
      <c r="G131" s="80" t="s">
        <v>6559</v>
      </c>
      <c r="H131" s="511">
        <v>100000</v>
      </c>
      <c r="I131" s="154" t="s">
        <v>12</v>
      </c>
      <c r="J131" s="154" t="s">
        <v>1971</v>
      </c>
      <c r="K131" s="80"/>
      <c r="L131" s="80"/>
      <c r="M131" s="154" t="s">
        <v>6428</v>
      </c>
    </row>
    <row r="132" spans="1:13">
      <c r="A132" s="154">
        <v>130</v>
      </c>
      <c r="B132" s="510" t="s">
        <v>6560</v>
      </c>
      <c r="C132" s="154" t="s">
        <v>2360</v>
      </c>
      <c r="D132" s="80" t="s">
        <v>1701</v>
      </c>
      <c r="E132" s="80">
        <v>12</v>
      </c>
      <c r="F132" s="80" t="s">
        <v>6456</v>
      </c>
      <c r="G132" s="80" t="s">
        <v>2249</v>
      </c>
      <c r="H132" s="511">
        <v>1200000</v>
      </c>
      <c r="I132" s="154" t="s">
        <v>12</v>
      </c>
      <c r="J132" s="154" t="s">
        <v>1971</v>
      </c>
      <c r="K132" s="80"/>
      <c r="L132" s="80"/>
      <c r="M132" s="154" t="s">
        <v>6428</v>
      </c>
    </row>
    <row r="133" spans="1:13">
      <c r="A133" s="80"/>
      <c r="B133" s="80"/>
      <c r="C133" s="80"/>
      <c r="D133" s="80"/>
      <c r="E133" s="80"/>
      <c r="F133" s="80"/>
      <c r="G133" s="80"/>
      <c r="H133" s="156">
        <f>SUM(H2:H132)</f>
        <v>4528221</v>
      </c>
      <c r="I133" s="80"/>
      <c r="J133" s="80"/>
      <c r="K133" s="80"/>
      <c r="L133" s="80"/>
      <c r="M133" s="80"/>
    </row>
  </sheetData>
  <pageMargins left="0.511811024" right="0.511811024" top="0.78740157499999996" bottom="0.78740157499999996" header="0.31496062000000002" footer="0.3149606200000000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55F21-2B39-4DDA-A6A9-803512A88283}">
  <dimension ref="A1:K112"/>
  <sheetViews>
    <sheetView tabSelected="1" workbookViewId="0">
      <selection activeCell="K10" sqref="K10"/>
    </sheetView>
  </sheetViews>
  <sheetFormatPr defaultRowHeight="14.5"/>
  <cols>
    <col min="1" max="1" width="8.81640625" bestFit="1" customWidth="1"/>
    <col min="2" max="2" width="19.36328125" customWidth="1"/>
    <col min="3" max="3" width="13.26953125" customWidth="1"/>
    <col min="4" max="4" width="14.08984375" customWidth="1"/>
    <col min="5" max="5" width="12.6328125" customWidth="1"/>
    <col min="6" max="6" width="14.36328125" customWidth="1"/>
    <col min="7" max="7" width="16" customWidth="1"/>
    <col min="8" max="8" width="19.453125" customWidth="1"/>
    <col min="9" max="9" width="16" customWidth="1"/>
    <col min="10" max="10" width="12.26953125" customWidth="1"/>
    <col min="11" max="11" width="18.453125" customWidth="1"/>
  </cols>
  <sheetData>
    <row r="1" spans="1:11" ht="26">
      <c r="A1" s="515" t="s">
        <v>1819</v>
      </c>
      <c r="B1" s="516" t="s">
        <v>1964</v>
      </c>
      <c r="C1" s="515" t="s">
        <v>1965</v>
      </c>
      <c r="D1" s="516" t="s">
        <v>6561</v>
      </c>
      <c r="E1" s="515" t="s">
        <v>1966</v>
      </c>
      <c r="F1" s="516" t="s">
        <v>7</v>
      </c>
      <c r="G1" s="515" t="s">
        <v>1967</v>
      </c>
      <c r="H1" s="515" t="s">
        <v>2</v>
      </c>
      <c r="I1" s="515" t="s">
        <v>3</v>
      </c>
      <c r="J1" s="515" t="s">
        <v>4</v>
      </c>
      <c r="K1" s="515" t="s">
        <v>10</v>
      </c>
    </row>
    <row r="2" spans="1:11">
      <c r="A2" s="517">
        <v>1</v>
      </c>
      <c r="B2" s="518" t="s">
        <v>6562</v>
      </c>
      <c r="C2" s="519" t="s">
        <v>1721</v>
      </c>
      <c r="D2" s="519" t="s">
        <v>1731</v>
      </c>
      <c r="E2" s="519">
        <v>3</v>
      </c>
      <c r="F2" s="519" t="s">
        <v>2148</v>
      </c>
      <c r="G2" s="519" t="s">
        <v>1879</v>
      </c>
      <c r="H2" s="520" t="s">
        <v>6563</v>
      </c>
      <c r="I2" s="519" t="s">
        <v>12</v>
      </c>
      <c r="J2" s="519" t="s">
        <v>2351</v>
      </c>
      <c r="K2" s="519" t="s">
        <v>6564</v>
      </c>
    </row>
    <row r="3" spans="1:11">
      <c r="A3" s="517">
        <v>2</v>
      </c>
      <c r="B3" s="518" t="s">
        <v>6565</v>
      </c>
      <c r="C3" s="519" t="s">
        <v>1721</v>
      </c>
      <c r="D3" s="519" t="s">
        <v>1731</v>
      </c>
      <c r="E3" s="521">
        <v>1</v>
      </c>
      <c r="F3" s="519" t="s">
        <v>2663</v>
      </c>
      <c r="G3" s="519" t="s">
        <v>2249</v>
      </c>
      <c r="H3" s="520">
        <v>99000</v>
      </c>
      <c r="I3" s="519" t="s">
        <v>1735</v>
      </c>
      <c r="J3" s="519" t="s">
        <v>1971</v>
      </c>
      <c r="K3" s="519" t="s">
        <v>6564</v>
      </c>
    </row>
    <row r="4" spans="1:11">
      <c r="A4" s="517">
        <v>3</v>
      </c>
      <c r="B4" s="518" t="s">
        <v>6566</v>
      </c>
      <c r="C4" s="519" t="s">
        <v>1721</v>
      </c>
      <c r="D4" s="519" t="s">
        <v>1731</v>
      </c>
      <c r="E4" s="519">
        <v>3</v>
      </c>
      <c r="F4" s="519" t="s">
        <v>2148</v>
      </c>
      <c r="G4" s="519" t="s">
        <v>6567</v>
      </c>
      <c r="H4" s="520">
        <v>3800</v>
      </c>
      <c r="I4" s="519" t="s">
        <v>12</v>
      </c>
      <c r="J4" s="519" t="s">
        <v>1716</v>
      </c>
      <c r="K4" s="519" t="s">
        <v>6564</v>
      </c>
    </row>
    <row r="5" spans="1:11">
      <c r="A5" s="517">
        <v>4</v>
      </c>
      <c r="B5" s="518" t="s">
        <v>6568</v>
      </c>
      <c r="C5" s="519" t="s">
        <v>1721</v>
      </c>
      <c r="D5" s="519" t="s">
        <v>1731</v>
      </c>
      <c r="E5" s="519">
        <v>3</v>
      </c>
      <c r="F5" s="519" t="s">
        <v>2148</v>
      </c>
      <c r="G5" s="519" t="s">
        <v>6567</v>
      </c>
      <c r="H5" s="520">
        <v>2800</v>
      </c>
      <c r="I5" s="519" t="s">
        <v>12</v>
      </c>
      <c r="J5" s="519" t="s">
        <v>1716</v>
      </c>
      <c r="K5" s="519" t="s">
        <v>6564</v>
      </c>
    </row>
    <row r="6" spans="1:11">
      <c r="A6" s="517">
        <v>5</v>
      </c>
      <c r="B6" s="518" t="s">
        <v>6569</v>
      </c>
      <c r="C6" s="519" t="s">
        <v>1721</v>
      </c>
      <c r="D6" s="519" t="s">
        <v>1731</v>
      </c>
      <c r="E6" s="519">
        <v>2</v>
      </c>
      <c r="F6" s="519" t="s">
        <v>2148</v>
      </c>
      <c r="G6" s="519" t="s">
        <v>6570</v>
      </c>
      <c r="H6" s="520">
        <v>1500</v>
      </c>
      <c r="I6" s="519" t="s">
        <v>12</v>
      </c>
      <c r="J6" s="519" t="s">
        <v>1716</v>
      </c>
      <c r="K6" s="519" t="s">
        <v>6564</v>
      </c>
    </row>
    <row r="7" spans="1:11">
      <c r="A7" s="517">
        <v>6</v>
      </c>
      <c r="B7" s="518" t="s">
        <v>6571</v>
      </c>
      <c r="C7" s="519" t="s">
        <v>1721</v>
      </c>
      <c r="D7" s="519" t="s">
        <v>1731</v>
      </c>
      <c r="E7" s="519">
        <v>3</v>
      </c>
      <c r="F7" s="519" t="s">
        <v>2148</v>
      </c>
      <c r="G7" s="519" t="s">
        <v>1879</v>
      </c>
      <c r="H7" s="520">
        <v>100</v>
      </c>
      <c r="I7" s="519" t="s">
        <v>12</v>
      </c>
      <c r="J7" s="519" t="s">
        <v>2351</v>
      </c>
      <c r="K7" s="519" t="s">
        <v>6564</v>
      </c>
    </row>
    <row r="8" spans="1:11">
      <c r="A8" s="517">
        <v>7</v>
      </c>
      <c r="B8" s="518" t="s">
        <v>6572</v>
      </c>
      <c r="C8" s="519" t="s">
        <v>1721</v>
      </c>
      <c r="D8" s="519" t="s">
        <v>1731</v>
      </c>
      <c r="E8" s="519">
        <v>3</v>
      </c>
      <c r="F8" s="519" t="s">
        <v>2148</v>
      </c>
      <c r="G8" s="519" t="s">
        <v>1879</v>
      </c>
      <c r="H8" s="520">
        <v>29070</v>
      </c>
      <c r="I8" s="519" t="s">
        <v>1735</v>
      </c>
      <c r="J8" s="519" t="s">
        <v>2351</v>
      </c>
      <c r="K8" s="519" t="s">
        <v>6564</v>
      </c>
    </row>
    <row r="9" spans="1:11">
      <c r="A9" s="517">
        <v>8</v>
      </c>
      <c r="B9" s="518" t="s">
        <v>6573</v>
      </c>
      <c r="C9" s="519" t="s">
        <v>1721</v>
      </c>
      <c r="D9" s="519" t="s">
        <v>1731</v>
      </c>
      <c r="E9" s="519">
        <v>4</v>
      </c>
      <c r="F9" s="519" t="s">
        <v>2148</v>
      </c>
      <c r="G9" s="519" t="s">
        <v>6574</v>
      </c>
      <c r="H9" s="520">
        <v>4800</v>
      </c>
      <c r="I9" s="519" t="s">
        <v>12</v>
      </c>
      <c r="J9" s="519" t="s">
        <v>2351</v>
      </c>
      <c r="K9" s="519" t="s">
        <v>6564</v>
      </c>
    </row>
    <row r="10" spans="1:11">
      <c r="A10" s="517">
        <v>9</v>
      </c>
      <c r="B10" s="518" t="s">
        <v>6575</v>
      </c>
      <c r="C10" s="519" t="s">
        <v>1721</v>
      </c>
      <c r="D10" s="519" t="s">
        <v>1731</v>
      </c>
      <c r="E10" s="519">
        <v>4</v>
      </c>
      <c r="F10" s="519" t="s">
        <v>2148</v>
      </c>
      <c r="G10" s="519" t="s">
        <v>6574</v>
      </c>
      <c r="H10" s="520">
        <v>5500</v>
      </c>
      <c r="I10" s="519" t="s">
        <v>12</v>
      </c>
      <c r="J10" s="519" t="s">
        <v>2351</v>
      </c>
      <c r="K10" s="519" t="s">
        <v>6564</v>
      </c>
    </row>
    <row r="11" spans="1:11">
      <c r="A11" s="517">
        <v>10</v>
      </c>
      <c r="B11" s="518" t="s">
        <v>6576</v>
      </c>
      <c r="C11" s="519" t="s">
        <v>1721</v>
      </c>
      <c r="D11" s="519" t="s">
        <v>1731</v>
      </c>
      <c r="E11" s="519">
        <v>1</v>
      </c>
      <c r="F11" s="519" t="s">
        <v>2148</v>
      </c>
      <c r="G11" s="519" t="s">
        <v>6577</v>
      </c>
      <c r="H11" s="520">
        <v>2800</v>
      </c>
      <c r="I11" s="519" t="s">
        <v>12</v>
      </c>
      <c r="J11" s="519" t="s">
        <v>2351</v>
      </c>
      <c r="K11" s="519" t="s">
        <v>6564</v>
      </c>
    </row>
    <row r="12" spans="1:11">
      <c r="A12" s="517">
        <v>11</v>
      </c>
      <c r="B12" s="518" t="s">
        <v>6578</v>
      </c>
      <c r="C12" s="519" t="s">
        <v>2192</v>
      </c>
      <c r="D12" s="519" t="s">
        <v>1731</v>
      </c>
      <c r="E12" s="519">
        <v>2</v>
      </c>
      <c r="F12" s="519" t="s">
        <v>2148</v>
      </c>
      <c r="G12" s="519" t="s">
        <v>6579</v>
      </c>
      <c r="H12" s="520">
        <v>3500</v>
      </c>
      <c r="I12" s="519" t="s">
        <v>12</v>
      </c>
      <c r="J12" s="519" t="s">
        <v>1716</v>
      </c>
      <c r="K12" s="519" t="s">
        <v>6564</v>
      </c>
    </row>
    <row r="13" spans="1:11">
      <c r="A13" s="517">
        <v>12</v>
      </c>
      <c r="B13" s="518" t="s">
        <v>6580</v>
      </c>
      <c r="C13" s="519" t="s">
        <v>1721</v>
      </c>
      <c r="D13" s="519" t="s">
        <v>1731</v>
      </c>
      <c r="E13" s="519">
        <v>1</v>
      </c>
      <c r="F13" s="519" t="s">
        <v>2148</v>
      </c>
      <c r="G13" s="519" t="s">
        <v>6581</v>
      </c>
      <c r="H13" s="520">
        <v>2400</v>
      </c>
      <c r="I13" s="519" t="s">
        <v>12</v>
      </c>
      <c r="J13" s="519" t="s">
        <v>1729</v>
      </c>
      <c r="K13" s="519" t="s">
        <v>6564</v>
      </c>
    </row>
    <row r="14" spans="1:11">
      <c r="A14" s="517">
        <v>13</v>
      </c>
      <c r="B14" s="518" t="s">
        <v>6582</v>
      </c>
      <c r="C14" s="519" t="s">
        <v>1721</v>
      </c>
      <c r="D14" s="519" t="s">
        <v>1731</v>
      </c>
      <c r="E14" s="519">
        <v>2</v>
      </c>
      <c r="F14" s="519" t="s">
        <v>2148</v>
      </c>
      <c r="G14" s="519" t="s">
        <v>6583</v>
      </c>
      <c r="H14" s="520">
        <v>1000</v>
      </c>
      <c r="I14" s="519" t="s">
        <v>12</v>
      </c>
      <c r="J14" s="519" t="s">
        <v>1716</v>
      </c>
      <c r="K14" s="519" t="s">
        <v>6564</v>
      </c>
    </row>
    <row r="15" spans="1:11">
      <c r="A15" s="517">
        <v>14</v>
      </c>
      <c r="B15" s="518" t="s">
        <v>6584</v>
      </c>
      <c r="C15" s="519" t="s">
        <v>1721</v>
      </c>
      <c r="D15" s="519" t="s">
        <v>1731</v>
      </c>
      <c r="E15" s="519">
        <v>1</v>
      </c>
      <c r="F15" s="519" t="s">
        <v>2148</v>
      </c>
      <c r="G15" s="519" t="s">
        <v>6585</v>
      </c>
      <c r="H15" s="520">
        <v>3200</v>
      </c>
      <c r="I15" s="519" t="s">
        <v>12</v>
      </c>
      <c r="J15" s="519" t="s">
        <v>1729</v>
      </c>
      <c r="K15" s="519" t="s">
        <v>6564</v>
      </c>
    </row>
    <row r="16" spans="1:11" ht="26">
      <c r="A16" s="517">
        <v>15</v>
      </c>
      <c r="B16" s="518" t="s">
        <v>6586</v>
      </c>
      <c r="C16" s="519" t="s">
        <v>1721</v>
      </c>
      <c r="D16" s="519" t="s">
        <v>1731</v>
      </c>
      <c r="E16" s="519">
        <v>1</v>
      </c>
      <c r="F16" s="519" t="s">
        <v>2148</v>
      </c>
      <c r="G16" s="519" t="s">
        <v>6587</v>
      </c>
      <c r="H16" s="520">
        <v>200</v>
      </c>
      <c r="I16" s="519" t="s">
        <v>12</v>
      </c>
      <c r="J16" s="519" t="s">
        <v>2351</v>
      </c>
      <c r="K16" s="519" t="s">
        <v>6564</v>
      </c>
    </row>
    <row r="17" spans="1:11">
      <c r="A17" s="517">
        <v>16</v>
      </c>
      <c r="B17" s="518" t="s">
        <v>6588</v>
      </c>
      <c r="C17" s="519" t="s">
        <v>1721</v>
      </c>
      <c r="D17" s="519" t="s">
        <v>1731</v>
      </c>
      <c r="E17" s="519">
        <v>6</v>
      </c>
      <c r="F17" s="519" t="s">
        <v>2148</v>
      </c>
      <c r="G17" s="519" t="s">
        <v>6587</v>
      </c>
      <c r="H17" s="520">
        <v>250</v>
      </c>
      <c r="I17" s="519" t="s">
        <v>12</v>
      </c>
      <c r="J17" s="519" t="s">
        <v>2351</v>
      </c>
      <c r="K17" s="519" t="s">
        <v>6564</v>
      </c>
    </row>
    <row r="18" spans="1:11">
      <c r="A18" s="517">
        <v>17</v>
      </c>
      <c r="B18" s="518" t="s">
        <v>6589</v>
      </c>
      <c r="C18" s="519" t="s">
        <v>1721</v>
      </c>
      <c r="D18" s="519" t="s">
        <v>1731</v>
      </c>
      <c r="E18" s="519">
        <v>4</v>
      </c>
      <c r="F18" s="519" t="s">
        <v>2148</v>
      </c>
      <c r="G18" s="519" t="s">
        <v>1987</v>
      </c>
      <c r="H18" s="520">
        <v>100</v>
      </c>
      <c r="I18" s="519" t="s">
        <v>12</v>
      </c>
      <c r="J18" s="519" t="s">
        <v>1716</v>
      </c>
      <c r="K18" s="519" t="s">
        <v>6564</v>
      </c>
    </row>
    <row r="19" spans="1:11">
      <c r="A19" s="517">
        <v>18</v>
      </c>
      <c r="B19" s="518" t="s">
        <v>6590</v>
      </c>
      <c r="C19" s="519" t="s">
        <v>1721</v>
      </c>
      <c r="D19" s="519" t="s">
        <v>1731</v>
      </c>
      <c r="E19" s="519">
        <v>2</v>
      </c>
      <c r="F19" s="519" t="s">
        <v>2148</v>
      </c>
      <c r="G19" s="519" t="s">
        <v>1879</v>
      </c>
      <c r="H19" s="520">
        <v>520</v>
      </c>
      <c r="I19" s="519" t="s">
        <v>12</v>
      </c>
      <c r="J19" s="519" t="s">
        <v>2351</v>
      </c>
      <c r="K19" s="519" t="s">
        <v>6564</v>
      </c>
    </row>
    <row r="20" spans="1:11">
      <c r="A20" s="517">
        <v>19</v>
      </c>
      <c r="B20" s="518" t="s">
        <v>6591</v>
      </c>
      <c r="C20" s="519" t="s">
        <v>1721</v>
      </c>
      <c r="D20" s="519" t="s">
        <v>1731</v>
      </c>
      <c r="E20" s="519">
        <v>6</v>
      </c>
      <c r="F20" s="519" t="s">
        <v>2148</v>
      </c>
      <c r="G20" s="519" t="s">
        <v>6581</v>
      </c>
      <c r="H20" s="520">
        <v>1100</v>
      </c>
      <c r="I20" s="519" t="s">
        <v>12</v>
      </c>
      <c r="J20" s="519" t="s">
        <v>1716</v>
      </c>
      <c r="K20" s="519" t="s">
        <v>6564</v>
      </c>
    </row>
    <row r="21" spans="1:11" ht="26">
      <c r="A21" s="517">
        <v>20</v>
      </c>
      <c r="B21" s="518" t="s">
        <v>6592</v>
      </c>
      <c r="C21" s="519" t="s">
        <v>1721</v>
      </c>
      <c r="D21" s="519" t="s">
        <v>1731</v>
      </c>
      <c r="E21" s="519">
        <v>6</v>
      </c>
      <c r="F21" s="519" t="s">
        <v>2148</v>
      </c>
      <c r="G21" s="519" t="s">
        <v>6593</v>
      </c>
      <c r="H21" s="520">
        <v>1800</v>
      </c>
      <c r="I21" s="519" t="s">
        <v>12</v>
      </c>
      <c r="J21" s="519" t="s">
        <v>1716</v>
      </c>
      <c r="K21" s="519" t="s">
        <v>6564</v>
      </c>
    </row>
    <row r="22" spans="1:11">
      <c r="A22" s="517">
        <v>21</v>
      </c>
      <c r="B22" s="518" t="s">
        <v>6594</v>
      </c>
      <c r="C22" s="519" t="s">
        <v>1721</v>
      </c>
      <c r="D22" s="519" t="s">
        <v>1731</v>
      </c>
      <c r="E22" s="519">
        <v>2</v>
      </c>
      <c r="F22" s="519" t="s">
        <v>2148</v>
      </c>
      <c r="G22" s="519" t="s">
        <v>6581</v>
      </c>
      <c r="H22" s="520">
        <v>800</v>
      </c>
      <c r="I22" s="519" t="s">
        <v>12</v>
      </c>
      <c r="J22" s="519" t="s">
        <v>1729</v>
      </c>
      <c r="K22" s="519" t="s">
        <v>6564</v>
      </c>
    </row>
    <row r="23" spans="1:11">
      <c r="A23" s="517">
        <v>22</v>
      </c>
      <c r="B23" s="518" t="s">
        <v>6595</v>
      </c>
      <c r="C23" s="519" t="s">
        <v>1721</v>
      </c>
      <c r="D23" s="519" t="s">
        <v>1731</v>
      </c>
      <c r="E23" s="519">
        <v>1</v>
      </c>
      <c r="F23" s="519" t="s">
        <v>2148</v>
      </c>
      <c r="G23" s="519" t="s">
        <v>6596</v>
      </c>
      <c r="H23" s="520">
        <v>50</v>
      </c>
      <c r="I23" s="519" t="s">
        <v>12</v>
      </c>
      <c r="J23" s="519" t="s">
        <v>1729</v>
      </c>
      <c r="K23" s="519" t="s">
        <v>6564</v>
      </c>
    </row>
    <row r="24" spans="1:11">
      <c r="A24" s="517">
        <v>23</v>
      </c>
      <c r="B24" s="518" t="s">
        <v>6597</v>
      </c>
      <c r="C24" s="519" t="s">
        <v>1721</v>
      </c>
      <c r="D24" s="519" t="s">
        <v>1731</v>
      </c>
      <c r="E24" s="519">
        <v>2</v>
      </c>
      <c r="F24" s="519" t="s">
        <v>2148</v>
      </c>
      <c r="G24" s="519" t="s">
        <v>1987</v>
      </c>
      <c r="H24" s="520">
        <v>350</v>
      </c>
      <c r="I24" s="519" t="s">
        <v>12</v>
      </c>
      <c r="J24" s="519" t="s">
        <v>2351</v>
      </c>
      <c r="K24" s="519" t="s">
        <v>6564</v>
      </c>
    </row>
    <row r="25" spans="1:11">
      <c r="A25" s="517">
        <v>24</v>
      </c>
      <c r="B25" s="518" t="s">
        <v>6598</v>
      </c>
      <c r="C25" s="519" t="s">
        <v>1721</v>
      </c>
      <c r="D25" s="519" t="s">
        <v>1701</v>
      </c>
      <c r="E25" s="519">
        <v>100</v>
      </c>
      <c r="F25" s="519" t="s">
        <v>2148</v>
      </c>
      <c r="G25" s="519" t="s">
        <v>1987</v>
      </c>
      <c r="H25" s="520">
        <v>50</v>
      </c>
      <c r="I25" s="519" t="s">
        <v>12</v>
      </c>
      <c r="J25" s="519" t="s">
        <v>2351</v>
      </c>
      <c r="K25" s="519" t="s">
        <v>6564</v>
      </c>
    </row>
    <row r="26" spans="1:11">
      <c r="A26" s="517">
        <v>25</v>
      </c>
      <c r="B26" s="518" t="s">
        <v>6599</v>
      </c>
      <c r="C26" s="519" t="s">
        <v>1721</v>
      </c>
      <c r="D26" s="519" t="s">
        <v>1701</v>
      </c>
      <c r="E26" s="519">
        <v>100</v>
      </c>
      <c r="F26" s="519" t="s">
        <v>2148</v>
      </c>
      <c r="G26" s="519" t="s">
        <v>1987</v>
      </c>
      <c r="H26" s="520">
        <v>50</v>
      </c>
      <c r="I26" s="519" t="s">
        <v>12</v>
      </c>
      <c r="J26" s="519" t="s">
        <v>2351</v>
      </c>
      <c r="K26" s="519" t="s">
        <v>6564</v>
      </c>
    </row>
    <row r="27" spans="1:11">
      <c r="A27" s="517">
        <v>26</v>
      </c>
      <c r="B27" s="518" t="s">
        <v>6600</v>
      </c>
      <c r="C27" s="519" t="s">
        <v>1721</v>
      </c>
      <c r="D27" s="519" t="s">
        <v>1701</v>
      </c>
      <c r="E27" s="519">
        <v>50</v>
      </c>
      <c r="F27" s="519" t="s">
        <v>2148</v>
      </c>
      <c r="G27" s="519" t="s">
        <v>1987</v>
      </c>
      <c r="H27" s="520">
        <v>50</v>
      </c>
      <c r="I27" s="519" t="s">
        <v>12</v>
      </c>
      <c r="J27" s="519" t="s">
        <v>1716</v>
      </c>
      <c r="K27" s="519" t="s">
        <v>6564</v>
      </c>
    </row>
    <row r="28" spans="1:11">
      <c r="A28" s="517">
        <v>27</v>
      </c>
      <c r="B28" s="518" t="s">
        <v>6601</v>
      </c>
      <c r="C28" s="519" t="s">
        <v>1721</v>
      </c>
      <c r="D28" s="519" t="s">
        <v>1701</v>
      </c>
      <c r="E28" s="519">
        <v>100</v>
      </c>
      <c r="F28" s="519" t="s">
        <v>2148</v>
      </c>
      <c r="G28" s="519" t="s">
        <v>1987</v>
      </c>
      <c r="H28" s="520">
        <v>100</v>
      </c>
      <c r="I28" s="519" t="s">
        <v>12</v>
      </c>
      <c r="J28" s="519" t="s">
        <v>1716</v>
      </c>
      <c r="K28" s="519" t="s">
        <v>6564</v>
      </c>
    </row>
    <row r="29" spans="1:11">
      <c r="A29" s="517">
        <v>28</v>
      </c>
      <c r="B29" s="518" t="s">
        <v>6602</v>
      </c>
      <c r="C29" s="519" t="s">
        <v>1721</v>
      </c>
      <c r="D29" s="519" t="s">
        <v>1701</v>
      </c>
      <c r="E29" s="519">
        <v>10000</v>
      </c>
      <c r="F29" s="519" t="s">
        <v>2148</v>
      </c>
      <c r="G29" s="519" t="s">
        <v>1987</v>
      </c>
      <c r="H29" s="520">
        <v>1500</v>
      </c>
      <c r="I29" s="519" t="s">
        <v>12</v>
      </c>
      <c r="J29" s="519" t="s">
        <v>2351</v>
      </c>
      <c r="K29" s="519" t="s">
        <v>6564</v>
      </c>
    </row>
    <row r="30" spans="1:11" ht="26">
      <c r="A30" s="517">
        <v>29</v>
      </c>
      <c r="B30" s="518" t="s">
        <v>6603</v>
      </c>
      <c r="C30" s="519" t="s">
        <v>1721</v>
      </c>
      <c r="D30" s="519" t="s">
        <v>1701</v>
      </c>
      <c r="E30" s="519">
        <v>100000</v>
      </c>
      <c r="F30" s="519" t="s">
        <v>2148</v>
      </c>
      <c r="G30" s="519" t="s">
        <v>6604</v>
      </c>
      <c r="H30" s="520">
        <v>8000</v>
      </c>
      <c r="I30" s="519" t="s">
        <v>12</v>
      </c>
      <c r="J30" s="519" t="s">
        <v>2351</v>
      </c>
      <c r="K30" s="519" t="s">
        <v>6564</v>
      </c>
    </row>
    <row r="31" spans="1:11" ht="26">
      <c r="A31" s="517">
        <v>30</v>
      </c>
      <c r="B31" s="518" t="s">
        <v>6605</v>
      </c>
      <c r="C31" s="519" t="s">
        <v>1721</v>
      </c>
      <c r="D31" s="519" t="s">
        <v>1731</v>
      </c>
      <c r="E31" s="519">
        <v>10</v>
      </c>
      <c r="F31" s="519" t="s">
        <v>2148</v>
      </c>
      <c r="G31" s="519" t="s">
        <v>6604</v>
      </c>
      <c r="H31" s="520">
        <v>2800</v>
      </c>
      <c r="I31" s="519" t="s">
        <v>12</v>
      </c>
      <c r="J31" s="519" t="s">
        <v>1729</v>
      </c>
      <c r="K31" s="519" t="s">
        <v>6564</v>
      </c>
    </row>
    <row r="32" spans="1:11">
      <c r="A32" s="517">
        <v>31</v>
      </c>
      <c r="B32" s="518" t="s">
        <v>6606</v>
      </c>
      <c r="C32" s="519" t="s">
        <v>1721</v>
      </c>
      <c r="D32" s="519" t="s">
        <v>1731</v>
      </c>
      <c r="E32" s="519">
        <v>1</v>
      </c>
      <c r="F32" s="519" t="s">
        <v>2148</v>
      </c>
      <c r="G32" s="519" t="s">
        <v>6604</v>
      </c>
      <c r="H32" s="520">
        <v>2500</v>
      </c>
      <c r="I32" s="519" t="s">
        <v>12</v>
      </c>
      <c r="J32" s="519" t="s">
        <v>1716</v>
      </c>
      <c r="K32" s="519" t="s">
        <v>6564</v>
      </c>
    </row>
    <row r="33" spans="1:11">
      <c r="A33" s="517">
        <v>32</v>
      </c>
      <c r="B33" s="518" t="s">
        <v>6607</v>
      </c>
      <c r="C33" s="519" t="s">
        <v>1721</v>
      </c>
      <c r="D33" s="519" t="s">
        <v>1731</v>
      </c>
      <c r="E33" s="519">
        <v>10</v>
      </c>
      <c r="F33" s="519" t="s">
        <v>2148</v>
      </c>
      <c r="G33" s="519" t="s">
        <v>6604</v>
      </c>
      <c r="H33" s="520">
        <v>1600</v>
      </c>
      <c r="I33" s="519" t="s">
        <v>12</v>
      </c>
      <c r="J33" s="519" t="s">
        <v>1716</v>
      </c>
      <c r="K33" s="519" t="s">
        <v>6564</v>
      </c>
    </row>
    <row r="34" spans="1:11">
      <c r="A34" s="517">
        <v>33</v>
      </c>
      <c r="B34" s="518" t="s">
        <v>6608</v>
      </c>
      <c r="C34" s="519" t="s">
        <v>1721</v>
      </c>
      <c r="D34" s="519" t="s">
        <v>1701</v>
      </c>
      <c r="E34" s="519">
        <v>1000</v>
      </c>
      <c r="F34" s="519" t="s">
        <v>2148</v>
      </c>
      <c r="G34" s="519" t="s">
        <v>1987</v>
      </c>
      <c r="H34" s="520">
        <v>80</v>
      </c>
      <c r="I34" s="519" t="s">
        <v>12</v>
      </c>
      <c r="J34" s="519" t="s">
        <v>1716</v>
      </c>
      <c r="K34" s="519" t="s">
        <v>6564</v>
      </c>
    </row>
    <row r="35" spans="1:11">
      <c r="A35" s="517">
        <v>34</v>
      </c>
      <c r="B35" s="518" t="s">
        <v>6609</v>
      </c>
      <c r="C35" s="519" t="s">
        <v>1721</v>
      </c>
      <c r="D35" s="519" t="s">
        <v>1701</v>
      </c>
      <c r="E35" s="519">
        <v>1000</v>
      </c>
      <c r="F35" s="519" t="s">
        <v>2148</v>
      </c>
      <c r="G35" s="519" t="s">
        <v>1987</v>
      </c>
      <c r="H35" s="520">
        <v>2600</v>
      </c>
      <c r="I35" s="519" t="s">
        <v>12</v>
      </c>
      <c r="J35" s="519" t="s">
        <v>2351</v>
      </c>
      <c r="K35" s="519" t="s">
        <v>6564</v>
      </c>
    </row>
    <row r="36" spans="1:11">
      <c r="A36" s="517">
        <v>35</v>
      </c>
      <c r="B36" s="518" t="s">
        <v>6610</v>
      </c>
      <c r="C36" s="519" t="s">
        <v>1721</v>
      </c>
      <c r="D36" s="519" t="s">
        <v>1731</v>
      </c>
      <c r="E36" s="519">
        <v>4</v>
      </c>
      <c r="F36" s="519" t="s">
        <v>2148</v>
      </c>
      <c r="G36" s="519" t="s">
        <v>1987</v>
      </c>
      <c r="H36" s="520">
        <v>100</v>
      </c>
      <c r="I36" s="519" t="s">
        <v>12</v>
      </c>
      <c r="J36" s="519" t="s">
        <v>1716</v>
      </c>
      <c r="K36" s="519" t="s">
        <v>6564</v>
      </c>
    </row>
    <row r="37" spans="1:11">
      <c r="A37" s="517">
        <v>36</v>
      </c>
      <c r="B37" s="518" t="s">
        <v>6611</v>
      </c>
      <c r="C37" s="519" t="s">
        <v>1721</v>
      </c>
      <c r="D37" s="519" t="s">
        <v>1731</v>
      </c>
      <c r="E37" s="519">
        <v>6</v>
      </c>
      <c r="F37" s="519" t="s">
        <v>2148</v>
      </c>
      <c r="G37" s="519" t="s">
        <v>1987</v>
      </c>
      <c r="H37" s="520">
        <v>180</v>
      </c>
      <c r="I37" s="519" t="s">
        <v>12</v>
      </c>
      <c r="J37" s="519" t="s">
        <v>1716</v>
      </c>
      <c r="K37" s="519" t="s">
        <v>6564</v>
      </c>
    </row>
    <row r="38" spans="1:11">
      <c r="A38" s="517">
        <v>37</v>
      </c>
      <c r="B38" s="518" t="s">
        <v>6612</v>
      </c>
      <c r="C38" s="519" t="s">
        <v>1721</v>
      </c>
      <c r="D38" s="519" t="s">
        <v>1731</v>
      </c>
      <c r="E38" s="519">
        <v>6</v>
      </c>
      <c r="F38" s="519" t="s">
        <v>2148</v>
      </c>
      <c r="G38" s="519" t="s">
        <v>1987</v>
      </c>
      <c r="H38" s="520">
        <v>50</v>
      </c>
      <c r="I38" s="519" t="s">
        <v>12</v>
      </c>
      <c r="J38" s="519" t="s">
        <v>1716</v>
      </c>
      <c r="K38" s="519" t="s">
        <v>6564</v>
      </c>
    </row>
    <row r="39" spans="1:11">
      <c r="A39" s="517">
        <v>38</v>
      </c>
      <c r="B39" s="518" t="s">
        <v>6613</v>
      </c>
      <c r="C39" s="519" t="s">
        <v>1721</v>
      </c>
      <c r="D39" s="519" t="s">
        <v>1731</v>
      </c>
      <c r="E39" s="519">
        <v>6</v>
      </c>
      <c r="F39" s="519" t="s">
        <v>2148</v>
      </c>
      <c r="G39" s="519" t="s">
        <v>1987</v>
      </c>
      <c r="H39" s="520">
        <v>100</v>
      </c>
      <c r="I39" s="519" t="s">
        <v>12</v>
      </c>
      <c r="J39" s="519" t="s">
        <v>1716</v>
      </c>
      <c r="K39" s="519" t="s">
        <v>6564</v>
      </c>
    </row>
    <row r="40" spans="1:11">
      <c r="A40" s="517">
        <v>39</v>
      </c>
      <c r="B40" s="518" t="s">
        <v>6614</v>
      </c>
      <c r="C40" s="519" t="s">
        <v>13</v>
      </c>
      <c r="D40" s="519" t="s">
        <v>1701</v>
      </c>
      <c r="E40" s="519">
        <v>12</v>
      </c>
      <c r="F40" s="519" t="s">
        <v>6615</v>
      </c>
      <c r="G40" s="519" t="s">
        <v>6614</v>
      </c>
      <c r="H40" s="520">
        <v>1600</v>
      </c>
      <c r="I40" s="519" t="s">
        <v>1735</v>
      </c>
      <c r="J40" s="519" t="s">
        <v>2351</v>
      </c>
      <c r="K40" s="519" t="s">
        <v>6564</v>
      </c>
    </row>
    <row r="41" spans="1:11">
      <c r="A41" s="517">
        <v>40</v>
      </c>
      <c r="B41" s="518" t="s">
        <v>6616</v>
      </c>
      <c r="C41" s="519" t="s">
        <v>1721</v>
      </c>
      <c r="D41" s="519" t="s">
        <v>1701</v>
      </c>
      <c r="E41" s="519">
        <v>1000</v>
      </c>
      <c r="F41" s="519" t="s">
        <v>2148</v>
      </c>
      <c r="G41" s="519" t="s">
        <v>6617</v>
      </c>
      <c r="H41" s="520">
        <v>1200</v>
      </c>
      <c r="I41" s="519" t="s">
        <v>12</v>
      </c>
      <c r="J41" s="519" t="s">
        <v>2351</v>
      </c>
      <c r="K41" s="519" t="s">
        <v>6564</v>
      </c>
    </row>
    <row r="42" spans="1:11">
      <c r="A42" s="517">
        <v>41</v>
      </c>
      <c r="B42" s="518" t="s">
        <v>6618</v>
      </c>
      <c r="C42" s="519" t="s">
        <v>1721</v>
      </c>
      <c r="D42" s="519" t="s">
        <v>1701</v>
      </c>
      <c r="E42" s="519">
        <v>50</v>
      </c>
      <c r="F42" s="519" t="s">
        <v>2148</v>
      </c>
      <c r="G42" s="519" t="s">
        <v>6577</v>
      </c>
      <c r="H42" s="520">
        <v>2000</v>
      </c>
      <c r="I42" s="519" t="s">
        <v>12</v>
      </c>
      <c r="J42" s="519" t="s">
        <v>2351</v>
      </c>
      <c r="K42" s="519" t="s">
        <v>6564</v>
      </c>
    </row>
    <row r="43" spans="1:11">
      <c r="A43" s="517">
        <v>42</v>
      </c>
      <c r="B43" s="518" t="s">
        <v>1897</v>
      </c>
      <c r="C43" s="519" t="s">
        <v>13</v>
      </c>
      <c r="D43" s="519" t="s">
        <v>1701</v>
      </c>
      <c r="E43" s="519"/>
      <c r="F43" s="519" t="s">
        <v>1318</v>
      </c>
      <c r="G43" s="519" t="s">
        <v>6619</v>
      </c>
      <c r="H43" s="520">
        <v>3500</v>
      </c>
      <c r="I43" s="519" t="s">
        <v>12</v>
      </c>
      <c r="J43" s="519" t="s">
        <v>2351</v>
      </c>
      <c r="K43" s="519" t="s">
        <v>6564</v>
      </c>
    </row>
    <row r="44" spans="1:11" ht="26">
      <c r="A44" s="517">
        <v>43</v>
      </c>
      <c r="B44" s="518" t="s">
        <v>6620</v>
      </c>
      <c r="C44" s="519" t="s">
        <v>1721</v>
      </c>
      <c r="D44" s="519" t="s">
        <v>1731</v>
      </c>
      <c r="E44" s="519">
        <v>2</v>
      </c>
      <c r="F44" s="519" t="s">
        <v>2148</v>
      </c>
      <c r="G44" s="519" t="s">
        <v>6621</v>
      </c>
      <c r="H44" s="520">
        <v>3500</v>
      </c>
      <c r="I44" s="519" t="s">
        <v>12</v>
      </c>
      <c r="J44" s="519" t="s">
        <v>1716</v>
      </c>
      <c r="K44" s="519" t="s">
        <v>6564</v>
      </c>
    </row>
    <row r="45" spans="1:11">
      <c r="A45" s="517">
        <v>44</v>
      </c>
      <c r="B45" s="518" t="s">
        <v>6622</v>
      </c>
      <c r="C45" s="519" t="s">
        <v>1721</v>
      </c>
      <c r="D45" s="519" t="s">
        <v>1731</v>
      </c>
      <c r="E45" s="519">
        <v>4</v>
      </c>
      <c r="F45" s="519" t="s">
        <v>2148</v>
      </c>
      <c r="G45" s="519" t="s">
        <v>6621</v>
      </c>
      <c r="H45" s="520">
        <v>1500</v>
      </c>
      <c r="I45" s="519" t="s">
        <v>12</v>
      </c>
      <c r="J45" s="519" t="s">
        <v>1716</v>
      </c>
      <c r="K45" s="519" t="s">
        <v>6564</v>
      </c>
    </row>
    <row r="46" spans="1:11" ht="26">
      <c r="A46" s="517">
        <v>45</v>
      </c>
      <c r="B46" s="518" t="s">
        <v>6623</v>
      </c>
      <c r="C46" s="519" t="s">
        <v>1721</v>
      </c>
      <c r="D46" s="519" t="s">
        <v>1731</v>
      </c>
      <c r="E46" s="519">
        <v>1</v>
      </c>
      <c r="F46" s="519" t="s">
        <v>2148</v>
      </c>
      <c r="G46" s="519" t="s">
        <v>6577</v>
      </c>
      <c r="H46" s="520">
        <v>1800</v>
      </c>
      <c r="I46" s="519" t="s">
        <v>12</v>
      </c>
      <c r="J46" s="519" t="s">
        <v>2351</v>
      </c>
      <c r="K46" s="519" t="s">
        <v>6564</v>
      </c>
    </row>
    <row r="47" spans="1:11">
      <c r="A47" s="517">
        <v>46</v>
      </c>
      <c r="B47" s="518" t="s">
        <v>6624</v>
      </c>
      <c r="C47" s="519" t="s">
        <v>13</v>
      </c>
      <c r="D47" s="519" t="s">
        <v>1701</v>
      </c>
      <c r="E47" s="519">
        <v>20</v>
      </c>
      <c r="F47" s="519" t="s">
        <v>1318</v>
      </c>
      <c r="G47" s="519" t="s">
        <v>6621</v>
      </c>
      <c r="H47" s="520">
        <v>6000</v>
      </c>
      <c r="I47" s="519" t="s">
        <v>12</v>
      </c>
      <c r="J47" s="519" t="s">
        <v>2351</v>
      </c>
      <c r="K47" s="519" t="s">
        <v>6564</v>
      </c>
    </row>
    <row r="48" spans="1:11">
      <c r="A48" s="517">
        <v>47</v>
      </c>
      <c r="B48" s="518" t="s">
        <v>6625</v>
      </c>
      <c r="C48" s="519" t="s">
        <v>13</v>
      </c>
      <c r="D48" s="519" t="s">
        <v>1701</v>
      </c>
      <c r="E48" s="519">
        <v>100</v>
      </c>
      <c r="F48" s="519" t="s">
        <v>1318</v>
      </c>
      <c r="G48" s="519" t="s">
        <v>6621</v>
      </c>
      <c r="H48" s="520">
        <v>17000</v>
      </c>
      <c r="I48" s="519" t="s">
        <v>12</v>
      </c>
      <c r="J48" s="519" t="s">
        <v>2351</v>
      </c>
      <c r="K48" s="519" t="s">
        <v>6564</v>
      </c>
    </row>
    <row r="49" spans="1:11">
      <c r="A49" s="517">
        <v>48</v>
      </c>
      <c r="B49" s="518" t="s">
        <v>6626</v>
      </c>
      <c r="C49" s="519" t="s">
        <v>13</v>
      </c>
      <c r="D49" s="519" t="s">
        <v>1701</v>
      </c>
      <c r="E49" s="519">
        <v>100</v>
      </c>
      <c r="F49" s="519" t="s">
        <v>1318</v>
      </c>
      <c r="G49" s="519" t="s">
        <v>6621</v>
      </c>
      <c r="H49" s="520">
        <v>15500</v>
      </c>
      <c r="I49" s="519" t="s">
        <v>12</v>
      </c>
      <c r="J49" s="519" t="s">
        <v>2351</v>
      </c>
      <c r="K49" s="519" t="s">
        <v>6564</v>
      </c>
    </row>
    <row r="50" spans="1:11">
      <c r="A50" s="517">
        <v>49</v>
      </c>
      <c r="B50" s="518" t="s">
        <v>6627</v>
      </c>
      <c r="C50" s="519" t="s">
        <v>13</v>
      </c>
      <c r="D50" s="519" t="s">
        <v>1701</v>
      </c>
      <c r="E50" s="519">
        <v>3</v>
      </c>
      <c r="F50" s="519" t="s">
        <v>6628</v>
      </c>
      <c r="G50" s="519" t="s">
        <v>6604</v>
      </c>
      <c r="H50" s="520">
        <v>90000</v>
      </c>
      <c r="I50" s="519" t="s">
        <v>12</v>
      </c>
      <c r="J50" s="519" t="s">
        <v>1729</v>
      </c>
      <c r="K50" s="519" t="s">
        <v>6564</v>
      </c>
    </row>
    <row r="51" spans="1:11">
      <c r="A51" s="517">
        <v>50</v>
      </c>
      <c r="B51" s="518" t="s">
        <v>6629</v>
      </c>
      <c r="C51" s="519" t="s">
        <v>1721</v>
      </c>
      <c r="D51" s="519" t="s">
        <v>1731</v>
      </c>
      <c r="E51" s="519">
        <v>1</v>
      </c>
      <c r="F51" s="519" t="s">
        <v>2148</v>
      </c>
      <c r="G51" s="519" t="s">
        <v>6577</v>
      </c>
      <c r="H51" s="520" t="s">
        <v>6630</v>
      </c>
      <c r="I51" s="519" t="s">
        <v>12</v>
      </c>
      <c r="J51" s="519" t="s">
        <v>2351</v>
      </c>
      <c r="K51" s="519" t="s">
        <v>6564</v>
      </c>
    </row>
    <row r="52" spans="1:11">
      <c r="A52" s="517">
        <v>51</v>
      </c>
      <c r="B52" s="518" t="s">
        <v>6631</v>
      </c>
      <c r="C52" s="519" t="s">
        <v>1721</v>
      </c>
      <c r="D52" s="519" t="s">
        <v>1731</v>
      </c>
      <c r="E52" s="519">
        <v>2</v>
      </c>
      <c r="F52" s="519" t="s">
        <v>2148</v>
      </c>
      <c r="G52" s="519" t="s">
        <v>6577</v>
      </c>
      <c r="H52" s="520" t="s">
        <v>6632</v>
      </c>
      <c r="I52" s="519" t="s">
        <v>12</v>
      </c>
      <c r="J52" s="519" t="s">
        <v>1716</v>
      </c>
      <c r="K52" s="519" t="s">
        <v>6564</v>
      </c>
    </row>
    <row r="53" spans="1:11">
      <c r="A53" s="517">
        <v>52</v>
      </c>
      <c r="B53" s="518" t="s">
        <v>6633</v>
      </c>
      <c r="C53" s="519" t="s">
        <v>1721</v>
      </c>
      <c r="D53" s="519" t="s">
        <v>1731</v>
      </c>
      <c r="E53" s="519">
        <v>12</v>
      </c>
      <c r="F53" s="519" t="s">
        <v>2148</v>
      </c>
      <c r="G53" s="519" t="s">
        <v>6577</v>
      </c>
      <c r="H53" s="520" t="s">
        <v>6632</v>
      </c>
      <c r="I53" s="519" t="s">
        <v>12</v>
      </c>
      <c r="J53" s="519" t="s">
        <v>1716</v>
      </c>
      <c r="K53" s="519" t="s">
        <v>6564</v>
      </c>
    </row>
    <row r="54" spans="1:11">
      <c r="A54" s="517">
        <v>53</v>
      </c>
      <c r="B54" s="518" t="s">
        <v>6634</v>
      </c>
      <c r="C54" s="519" t="s">
        <v>1721</v>
      </c>
      <c r="D54" s="519" t="s">
        <v>1731</v>
      </c>
      <c r="E54" s="519">
        <v>6</v>
      </c>
      <c r="F54" s="519" t="s">
        <v>2148</v>
      </c>
      <c r="G54" s="519" t="s">
        <v>6577</v>
      </c>
      <c r="H54" s="520" t="s">
        <v>6632</v>
      </c>
      <c r="I54" s="519" t="s">
        <v>12</v>
      </c>
      <c r="J54" s="519" t="s">
        <v>1716</v>
      </c>
      <c r="K54" s="519" t="s">
        <v>6564</v>
      </c>
    </row>
    <row r="55" spans="1:11">
      <c r="A55" s="517">
        <v>54</v>
      </c>
      <c r="B55" s="518" t="s">
        <v>6635</v>
      </c>
      <c r="C55" s="519" t="s">
        <v>1721</v>
      </c>
      <c r="D55" s="519" t="s">
        <v>1731</v>
      </c>
      <c r="E55" s="519">
        <v>6</v>
      </c>
      <c r="F55" s="519" t="s">
        <v>2148</v>
      </c>
      <c r="G55" s="519" t="s">
        <v>6577</v>
      </c>
      <c r="H55" s="520" t="s">
        <v>6636</v>
      </c>
      <c r="I55" s="519" t="s">
        <v>12</v>
      </c>
      <c r="J55" s="519" t="s">
        <v>1716</v>
      </c>
      <c r="K55" s="519" t="s">
        <v>6564</v>
      </c>
    </row>
    <row r="56" spans="1:11">
      <c r="A56" s="517">
        <v>55</v>
      </c>
      <c r="B56" s="518" t="s">
        <v>6637</v>
      </c>
      <c r="C56" s="519" t="s">
        <v>13</v>
      </c>
      <c r="D56" s="519" t="s">
        <v>1701</v>
      </c>
      <c r="E56" s="519">
        <v>10</v>
      </c>
      <c r="F56" s="519" t="s">
        <v>1318</v>
      </c>
      <c r="G56" s="519" t="s">
        <v>6621</v>
      </c>
      <c r="H56" s="520">
        <v>1000000</v>
      </c>
      <c r="I56" s="519" t="s">
        <v>12</v>
      </c>
      <c r="J56" s="519" t="s">
        <v>2351</v>
      </c>
      <c r="K56" s="519" t="s">
        <v>6564</v>
      </c>
    </row>
    <row r="57" spans="1:11">
      <c r="A57" s="517">
        <v>56</v>
      </c>
      <c r="B57" s="518" t="s">
        <v>6638</v>
      </c>
      <c r="C57" s="519" t="s">
        <v>13</v>
      </c>
      <c r="D57" s="519" t="s">
        <v>1701</v>
      </c>
      <c r="E57" s="519">
        <v>10</v>
      </c>
      <c r="F57" s="519" t="s">
        <v>1318</v>
      </c>
      <c r="G57" s="519" t="s">
        <v>6621</v>
      </c>
      <c r="H57" s="520">
        <v>1500000</v>
      </c>
      <c r="I57" s="519" t="s">
        <v>12</v>
      </c>
      <c r="J57" s="519" t="s">
        <v>2351</v>
      </c>
      <c r="K57" s="519" t="s">
        <v>6564</v>
      </c>
    </row>
    <row r="58" spans="1:11">
      <c r="A58" s="517">
        <v>57</v>
      </c>
      <c r="B58" s="518" t="s">
        <v>2670</v>
      </c>
      <c r="C58" s="519" t="s">
        <v>1721</v>
      </c>
      <c r="D58" s="519" t="s">
        <v>1701</v>
      </c>
      <c r="E58" s="519">
        <v>100</v>
      </c>
      <c r="F58" s="519" t="s">
        <v>2148</v>
      </c>
      <c r="G58" s="519" t="s">
        <v>6577</v>
      </c>
      <c r="H58" s="520">
        <v>2500</v>
      </c>
      <c r="I58" s="519" t="s">
        <v>12</v>
      </c>
      <c r="J58" s="519" t="s">
        <v>2351</v>
      </c>
      <c r="K58" s="519" t="s">
        <v>6564</v>
      </c>
    </row>
    <row r="59" spans="1:11">
      <c r="A59" s="517">
        <v>58</v>
      </c>
      <c r="B59" s="518" t="s">
        <v>6062</v>
      </c>
      <c r="C59" s="519" t="s">
        <v>1721</v>
      </c>
      <c r="D59" s="519" t="s">
        <v>1701</v>
      </c>
      <c r="E59" s="519">
        <v>5000</v>
      </c>
      <c r="F59" s="519" t="s">
        <v>2148</v>
      </c>
      <c r="G59" s="519" t="s">
        <v>6639</v>
      </c>
      <c r="H59" s="520">
        <v>3000</v>
      </c>
      <c r="I59" s="519" t="s">
        <v>12</v>
      </c>
      <c r="J59" s="519" t="s">
        <v>2351</v>
      </c>
      <c r="K59" s="519" t="s">
        <v>6564</v>
      </c>
    </row>
    <row r="60" spans="1:11">
      <c r="A60" s="517">
        <v>59</v>
      </c>
      <c r="B60" s="518" t="s">
        <v>1748</v>
      </c>
      <c r="C60" s="519" t="s">
        <v>1721</v>
      </c>
      <c r="D60" s="519" t="s">
        <v>1701</v>
      </c>
      <c r="E60" s="519">
        <v>5000</v>
      </c>
      <c r="F60" s="519" t="s">
        <v>2148</v>
      </c>
      <c r="G60" s="519" t="s">
        <v>6640</v>
      </c>
      <c r="H60" s="520">
        <v>3000</v>
      </c>
      <c r="I60" s="519" t="s">
        <v>12</v>
      </c>
      <c r="J60" s="519" t="s">
        <v>2351</v>
      </c>
      <c r="K60" s="519" t="s">
        <v>6564</v>
      </c>
    </row>
    <row r="61" spans="1:11" ht="26.5">
      <c r="A61" s="517">
        <v>60</v>
      </c>
      <c r="B61" s="518" t="s">
        <v>6641</v>
      </c>
      <c r="C61" s="519" t="s">
        <v>1721</v>
      </c>
      <c r="D61" s="519" t="s">
        <v>1701</v>
      </c>
      <c r="E61" s="519">
        <v>10000</v>
      </c>
      <c r="F61" s="519" t="s">
        <v>2148</v>
      </c>
      <c r="G61" s="519" t="s">
        <v>6642</v>
      </c>
      <c r="H61" s="520">
        <v>5000</v>
      </c>
      <c r="I61" s="519" t="s">
        <v>12</v>
      </c>
      <c r="J61" s="519" t="s">
        <v>2351</v>
      </c>
      <c r="K61" s="519" t="s">
        <v>6564</v>
      </c>
    </row>
    <row r="62" spans="1:11">
      <c r="A62" s="517">
        <v>61</v>
      </c>
      <c r="B62" s="518" t="s">
        <v>6643</v>
      </c>
      <c r="C62" s="519" t="s">
        <v>1721</v>
      </c>
      <c r="D62" s="519" t="s">
        <v>1701</v>
      </c>
      <c r="E62" s="519">
        <v>10000</v>
      </c>
      <c r="F62" s="519" t="s">
        <v>2148</v>
      </c>
      <c r="G62" s="519" t="s">
        <v>6619</v>
      </c>
      <c r="H62" s="520">
        <v>50000</v>
      </c>
      <c r="I62" s="519" t="s">
        <v>12</v>
      </c>
      <c r="J62" s="519" t="s">
        <v>2351</v>
      </c>
      <c r="K62" s="519" t="s">
        <v>6564</v>
      </c>
    </row>
    <row r="63" spans="1:11" ht="39">
      <c r="A63" s="517">
        <v>62</v>
      </c>
      <c r="B63" s="518" t="s">
        <v>6644</v>
      </c>
      <c r="C63" s="519" t="s">
        <v>1721</v>
      </c>
      <c r="D63" s="519" t="s">
        <v>1731</v>
      </c>
      <c r="E63" s="519">
        <v>3</v>
      </c>
      <c r="F63" s="519" t="s">
        <v>2148</v>
      </c>
      <c r="G63" s="519" t="s">
        <v>6645</v>
      </c>
      <c r="H63" s="520" t="s">
        <v>6646</v>
      </c>
      <c r="I63" s="519" t="s">
        <v>103</v>
      </c>
      <c r="J63" s="519" t="s">
        <v>2351</v>
      </c>
      <c r="K63" s="519" t="s">
        <v>6564</v>
      </c>
    </row>
    <row r="64" spans="1:11" ht="39">
      <c r="A64" s="517">
        <v>63</v>
      </c>
      <c r="B64" s="518" t="s">
        <v>6647</v>
      </c>
      <c r="C64" s="519" t="s">
        <v>1721</v>
      </c>
      <c r="D64" s="519" t="s">
        <v>1731</v>
      </c>
      <c r="E64" s="519">
        <v>3</v>
      </c>
      <c r="F64" s="519" t="s">
        <v>2148</v>
      </c>
      <c r="G64" s="519" t="s">
        <v>6645</v>
      </c>
      <c r="H64" s="520" t="s">
        <v>6630</v>
      </c>
      <c r="I64" s="519" t="s">
        <v>12</v>
      </c>
      <c r="J64" s="519" t="s">
        <v>2351</v>
      </c>
      <c r="K64" s="519" t="s">
        <v>6564</v>
      </c>
    </row>
    <row r="65" spans="1:11" ht="26">
      <c r="A65" s="517">
        <v>64</v>
      </c>
      <c r="B65" s="518" t="s">
        <v>6648</v>
      </c>
      <c r="C65" s="519" t="s">
        <v>1721</v>
      </c>
      <c r="D65" s="519" t="s">
        <v>1701</v>
      </c>
      <c r="E65" s="519">
        <v>3</v>
      </c>
      <c r="F65" s="519" t="s">
        <v>2148</v>
      </c>
      <c r="G65" s="519" t="s">
        <v>1897</v>
      </c>
      <c r="H65" s="520" t="s">
        <v>6649</v>
      </c>
      <c r="I65" s="519" t="s">
        <v>12</v>
      </c>
      <c r="J65" s="519" t="s">
        <v>2351</v>
      </c>
      <c r="K65" s="519" t="s">
        <v>6564</v>
      </c>
    </row>
    <row r="66" spans="1:11">
      <c r="A66" s="517">
        <v>65</v>
      </c>
      <c r="B66" s="518" t="s">
        <v>6650</v>
      </c>
      <c r="C66" s="519" t="s">
        <v>1721</v>
      </c>
      <c r="D66" s="519" t="s">
        <v>1701</v>
      </c>
      <c r="E66" s="519">
        <v>2</v>
      </c>
      <c r="F66" s="519" t="s">
        <v>2148</v>
      </c>
      <c r="G66" s="519" t="s">
        <v>1897</v>
      </c>
      <c r="H66" s="520" t="s">
        <v>6651</v>
      </c>
      <c r="I66" s="519" t="s">
        <v>12</v>
      </c>
      <c r="J66" s="519" t="s">
        <v>2351</v>
      </c>
      <c r="K66" s="519" t="s">
        <v>6564</v>
      </c>
    </row>
    <row r="67" spans="1:11" ht="26.5">
      <c r="A67" s="517">
        <v>66</v>
      </c>
      <c r="B67" s="518" t="s">
        <v>6652</v>
      </c>
      <c r="C67" s="519" t="s">
        <v>1721</v>
      </c>
      <c r="D67" s="519" t="s">
        <v>1701</v>
      </c>
      <c r="E67" s="519">
        <v>3</v>
      </c>
      <c r="F67" s="519" t="s">
        <v>2148</v>
      </c>
      <c r="G67" s="519" t="s">
        <v>6653</v>
      </c>
      <c r="H67" s="520" t="s">
        <v>6654</v>
      </c>
      <c r="I67" s="519" t="s">
        <v>12</v>
      </c>
      <c r="J67" s="519" t="s">
        <v>2351</v>
      </c>
      <c r="K67" s="519" t="s">
        <v>6564</v>
      </c>
    </row>
    <row r="68" spans="1:11" ht="26.5">
      <c r="A68" s="517">
        <v>67</v>
      </c>
      <c r="B68" s="518" t="s">
        <v>6655</v>
      </c>
      <c r="C68" s="519" t="s">
        <v>1721</v>
      </c>
      <c r="D68" s="519" t="s">
        <v>1701</v>
      </c>
      <c r="E68" s="519">
        <v>10</v>
      </c>
      <c r="F68" s="519" t="s">
        <v>2148</v>
      </c>
      <c r="G68" s="519" t="s">
        <v>6653</v>
      </c>
      <c r="H68" s="520" t="s">
        <v>6656</v>
      </c>
      <c r="I68" s="519" t="s">
        <v>12</v>
      </c>
      <c r="J68" s="519" t="s">
        <v>1716</v>
      </c>
      <c r="K68" s="519" t="s">
        <v>6564</v>
      </c>
    </row>
    <row r="69" spans="1:11" ht="26.5">
      <c r="A69" s="517">
        <v>68</v>
      </c>
      <c r="B69" s="518" t="s">
        <v>6657</v>
      </c>
      <c r="C69" s="519" t="s">
        <v>1721</v>
      </c>
      <c r="D69" s="519" t="s">
        <v>1701</v>
      </c>
      <c r="E69" s="519">
        <v>2</v>
      </c>
      <c r="F69" s="519" t="s">
        <v>2148</v>
      </c>
      <c r="G69" s="519" t="s">
        <v>6653</v>
      </c>
      <c r="H69" s="520" t="s">
        <v>6658</v>
      </c>
      <c r="I69" s="519" t="s">
        <v>12</v>
      </c>
      <c r="J69" s="519" t="s">
        <v>1716</v>
      </c>
      <c r="K69" s="519" t="s">
        <v>6564</v>
      </c>
    </row>
    <row r="70" spans="1:11">
      <c r="A70" s="517">
        <v>69</v>
      </c>
      <c r="B70" s="518" t="s">
        <v>6659</v>
      </c>
      <c r="C70" s="519" t="s">
        <v>1721</v>
      </c>
      <c r="D70" s="519" t="s">
        <v>1701</v>
      </c>
      <c r="E70" s="519">
        <v>10</v>
      </c>
      <c r="F70" s="519" t="s">
        <v>2148</v>
      </c>
      <c r="G70" s="519" t="s">
        <v>1897</v>
      </c>
      <c r="H70" s="520" t="s">
        <v>6660</v>
      </c>
      <c r="I70" s="519" t="s">
        <v>12</v>
      </c>
      <c r="J70" s="519" t="s">
        <v>2351</v>
      </c>
      <c r="K70" s="519" t="s">
        <v>6564</v>
      </c>
    </row>
    <row r="71" spans="1:11">
      <c r="A71" s="517">
        <v>70</v>
      </c>
      <c r="B71" s="518" t="s">
        <v>6661</v>
      </c>
      <c r="C71" s="519" t="s">
        <v>1721</v>
      </c>
      <c r="D71" s="519" t="s">
        <v>1701</v>
      </c>
      <c r="E71" s="519">
        <v>12</v>
      </c>
      <c r="F71" s="519" t="s">
        <v>2148</v>
      </c>
      <c r="G71" s="519" t="s">
        <v>1897</v>
      </c>
      <c r="H71" s="520" t="s">
        <v>6662</v>
      </c>
      <c r="I71" s="519" t="s">
        <v>12</v>
      </c>
      <c r="J71" s="519" t="s">
        <v>2351</v>
      </c>
      <c r="K71" s="519" t="s">
        <v>6564</v>
      </c>
    </row>
    <row r="72" spans="1:11">
      <c r="A72" s="517">
        <v>71</v>
      </c>
      <c r="B72" s="518" t="s">
        <v>6663</v>
      </c>
      <c r="C72" s="519" t="s">
        <v>1721</v>
      </c>
      <c r="D72" s="519" t="s">
        <v>1701</v>
      </c>
      <c r="E72" s="519">
        <v>3</v>
      </c>
      <c r="F72" s="519" t="s">
        <v>6664</v>
      </c>
      <c r="G72" s="519" t="s">
        <v>1897</v>
      </c>
      <c r="H72" s="520" t="s">
        <v>6665</v>
      </c>
      <c r="I72" s="519" t="s">
        <v>12</v>
      </c>
      <c r="J72" s="519" t="s">
        <v>2351</v>
      </c>
      <c r="K72" s="519" t="s">
        <v>6564</v>
      </c>
    </row>
    <row r="73" spans="1:11">
      <c r="A73" s="517">
        <v>72</v>
      </c>
      <c r="B73" s="518" t="s">
        <v>6666</v>
      </c>
      <c r="C73" s="519" t="s">
        <v>1721</v>
      </c>
      <c r="D73" s="519" t="s">
        <v>1701</v>
      </c>
      <c r="E73" s="519">
        <v>10</v>
      </c>
      <c r="F73" s="519" t="s">
        <v>2148</v>
      </c>
      <c r="G73" s="519" t="s">
        <v>1897</v>
      </c>
      <c r="H73" s="520" t="s">
        <v>6667</v>
      </c>
      <c r="I73" s="519" t="s">
        <v>12</v>
      </c>
      <c r="J73" s="519" t="s">
        <v>2351</v>
      </c>
      <c r="K73" s="519" t="s">
        <v>6564</v>
      </c>
    </row>
    <row r="74" spans="1:11">
      <c r="A74" s="517">
        <v>73</v>
      </c>
      <c r="B74" s="518" t="s">
        <v>6668</v>
      </c>
      <c r="C74" s="519" t="s">
        <v>1721</v>
      </c>
      <c r="D74" s="519" t="s">
        <v>1701</v>
      </c>
      <c r="E74" s="519">
        <v>5</v>
      </c>
      <c r="F74" s="519" t="s">
        <v>2148</v>
      </c>
      <c r="G74" s="519" t="s">
        <v>1897</v>
      </c>
      <c r="H74" s="520" t="s">
        <v>6669</v>
      </c>
      <c r="I74" s="519" t="s">
        <v>12</v>
      </c>
      <c r="J74" s="519" t="s">
        <v>2351</v>
      </c>
      <c r="K74" s="519" t="s">
        <v>6564</v>
      </c>
    </row>
    <row r="75" spans="1:11">
      <c r="A75" s="517">
        <v>74</v>
      </c>
      <c r="B75" s="518" t="s">
        <v>6670</v>
      </c>
      <c r="C75" s="519" t="s">
        <v>1721</v>
      </c>
      <c r="D75" s="519" t="s">
        <v>1701</v>
      </c>
      <c r="E75" s="519">
        <v>20</v>
      </c>
      <c r="F75" s="519" t="s">
        <v>2148</v>
      </c>
      <c r="G75" s="519" t="s">
        <v>1897</v>
      </c>
      <c r="H75" s="520" t="s">
        <v>6671</v>
      </c>
      <c r="I75" s="519" t="s">
        <v>12</v>
      </c>
      <c r="J75" s="519" t="s">
        <v>2351</v>
      </c>
      <c r="K75" s="519" t="s">
        <v>6564</v>
      </c>
    </row>
    <row r="76" spans="1:11" ht="26">
      <c r="A76" s="517">
        <v>75</v>
      </c>
      <c r="B76" s="518" t="s">
        <v>6672</v>
      </c>
      <c r="C76" s="519" t="s">
        <v>1721</v>
      </c>
      <c r="D76" s="519" t="s">
        <v>1701</v>
      </c>
      <c r="E76" s="519">
        <v>5</v>
      </c>
      <c r="F76" s="519" t="s">
        <v>2148</v>
      </c>
      <c r="G76" s="519" t="s">
        <v>1897</v>
      </c>
      <c r="H76" s="520">
        <v>59.15</v>
      </c>
      <c r="I76" s="519" t="s">
        <v>12</v>
      </c>
      <c r="J76" s="519" t="s">
        <v>2351</v>
      </c>
      <c r="K76" s="519" t="s">
        <v>6564</v>
      </c>
    </row>
    <row r="77" spans="1:11">
      <c r="A77" s="517">
        <v>76</v>
      </c>
      <c r="B77" s="518" t="s">
        <v>6673</v>
      </c>
      <c r="C77" s="519" t="s">
        <v>1721</v>
      </c>
      <c r="D77" s="519" t="s">
        <v>1701</v>
      </c>
      <c r="E77" s="519">
        <v>3</v>
      </c>
      <c r="F77" s="519" t="s">
        <v>2148</v>
      </c>
      <c r="G77" s="519" t="s">
        <v>1897</v>
      </c>
      <c r="H77" s="520">
        <v>35.5</v>
      </c>
      <c r="I77" s="519" t="s">
        <v>12</v>
      </c>
      <c r="J77" s="519" t="s">
        <v>2351</v>
      </c>
      <c r="K77" s="515" t="s">
        <v>6564</v>
      </c>
    </row>
    <row r="78" spans="1:11">
      <c r="A78" s="517">
        <v>77</v>
      </c>
      <c r="B78" s="518" t="s">
        <v>6674</v>
      </c>
      <c r="C78" s="519" t="s">
        <v>1721</v>
      </c>
      <c r="D78" s="519" t="s">
        <v>1701</v>
      </c>
      <c r="E78" s="519">
        <v>2</v>
      </c>
      <c r="F78" s="519" t="s">
        <v>2148</v>
      </c>
      <c r="G78" s="519" t="s">
        <v>1897</v>
      </c>
      <c r="H78" s="520" t="s">
        <v>6675</v>
      </c>
      <c r="I78" s="519" t="s">
        <v>12</v>
      </c>
      <c r="J78" s="519" t="s">
        <v>2351</v>
      </c>
      <c r="K78" s="519" t="s">
        <v>6564</v>
      </c>
    </row>
    <row r="79" spans="1:11">
      <c r="A79" s="517">
        <v>78</v>
      </c>
      <c r="B79" s="518" t="s">
        <v>6676</v>
      </c>
      <c r="C79" s="519" t="s">
        <v>1721</v>
      </c>
      <c r="D79" s="519" t="s">
        <v>1701</v>
      </c>
      <c r="E79" s="519">
        <v>5</v>
      </c>
      <c r="F79" s="519" t="s">
        <v>2148</v>
      </c>
      <c r="G79" s="519" t="s">
        <v>1897</v>
      </c>
      <c r="H79" s="520" t="s">
        <v>6677</v>
      </c>
      <c r="I79" s="519" t="s">
        <v>12</v>
      </c>
      <c r="J79" s="519" t="s">
        <v>2351</v>
      </c>
      <c r="K79" s="519" t="s">
        <v>6564</v>
      </c>
    </row>
    <row r="80" spans="1:11">
      <c r="A80" s="517">
        <v>79</v>
      </c>
      <c r="B80" s="518" t="s">
        <v>1875</v>
      </c>
      <c r="C80" s="519" t="s">
        <v>1721</v>
      </c>
      <c r="D80" s="519" t="s">
        <v>1701</v>
      </c>
      <c r="E80" s="519">
        <v>2000</v>
      </c>
      <c r="F80" s="519" t="s">
        <v>2148</v>
      </c>
      <c r="G80" s="519" t="s">
        <v>6678</v>
      </c>
      <c r="H80" s="520">
        <v>30000</v>
      </c>
      <c r="I80" s="519" t="s">
        <v>12</v>
      </c>
      <c r="J80" s="519" t="s">
        <v>2351</v>
      </c>
      <c r="K80" s="519" t="s">
        <v>6564</v>
      </c>
    </row>
    <row r="81" spans="1:11">
      <c r="A81" s="517">
        <v>80</v>
      </c>
      <c r="B81" s="518" t="s">
        <v>1882</v>
      </c>
      <c r="C81" s="519" t="s">
        <v>1721</v>
      </c>
      <c r="D81" s="519" t="s">
        <v>1731</v>
      </c>
      <c r="E81" s="519">
        <v>2</v>
      </c>
      <c r="F81" s="519" t="s">
        <v>2148</v>
      </c>
      <c r="G81" s="519" t="s">
        <v>1879</v>
      </c>
      <c r="H81" s="520" t="s">
        <v>6679</v>
      </c>
      <c r="I81" s="519" t="s">
        <v>12</v>
      </c>
      <c r="J81" s="519" t="s">
        <v>1716</v>
      </c>
      <c r="K81" s="519" t="s">
        <v>6564</v>
      </c>
    </row>
    <row r="82" spans="1:11" ht="26">
      <c r="A82" s="517">
        <v>81</v>
      </c>
      <c r="B82" s="518" t="s">
        <v>6680</v>
      </c>
      <c r="C82" s="519" t="s">
        <v>1721</v>
      </c>
      <c r="D82" s="519" t="s">
        <v>1731</v>
      </c>
      <c r="E82" s="519">
        <v>1</v>
      </c>
      <c r="F82" s="519" t="s">
        <v>2148</v>
      </c>
      <c r="G82" s="519" t="s">
        <v>6681</v>
      </c>
      <c r="H82" s="520" t="s">
        <v>6682</v>
      </c>
      <c r="I82" s="519" t="s">
        <v>12</v>
      </c>
      <c r="J82" s="519" t="s">
        <v>2351</v>
      </c>
      <c r="K82" s="519" t="s">
        <v>6564</v>
      </c>
    </row>
    <row r="83" spans="1:11">
      <c r="A83" s="517">
        <v>82</v>
      </c>
      <c r="B83" s="518" t="s">
        <v>6683</v>
      </c>
      <c r="C83" s="519" t="s">
        <v>1721</v>
      </c>
      <c r="D83" s="519" t="s">
        <v>1731</v>
      </c>
      <c r="E83" s="519">
        <v>3</v>
      </c>
      <c r="F83" s="519" t="s">
        <v>2148</v>
      </c>
      <c r="G83" s="519" t="s">
        <v>6681</v>
      </c>
      <c r="H83" s="520">
        <v>1200.2</v>
      </c>
      <c r="I83" s="519" t="s">
        <v>12</v>
      </c>
      <c r="J83" s="519" t="s">
        <v>2351</v>
      </c>
      <c r="K83" s="519" t="s">
        <v>6564</v>
      </c>
    </row>
    <row r="84" spans="1:11">
      <c r="A84" s="517">
        <v>83</v>
      </c>
      <c r="B84" s="518" t="s">
        <v>6684</v>
      </c>
      <c r="C84" s="519" t="s">
        <v>1721</v>
      </c>
      <c r="D84" s="519" t="s">
        <v>1731</v>
      </c>
      <c r="E84" s="519">
        <v>1</v>
      </c>
      <c r="F84" s="519" t="s">
        <v>2148</v>
      </c>
      <c r="G84" s="519" t="s">
        <v>6681</v>
      </c>
      <c r="H84" s="520">
        <v>3200</v>
      </c>
      <c r="I84" s="519" t="s">
        <v>12</v>
      </c>
      <c r="J84" s="519" t="s">
        <v>2351</v>
      </c>
      <c r="K84" s="519" t="s">
        <v>6564</v>
      </c>
    </row>
    <row r="85" spans="1:11" ht="26.5">
      <c r="A85" s="517">
        <v>84</v>
      </c>
      <c r="B85" s="518" t="s">
        <v>1733</v>
      </c>
      <c r="C85" s="522" t="s">
        <v>1721</v>
      </c>
      <c r="D85" s="522" t="s">
        <v>1724</v>
      </c>
      <c r="E85" s="522">
        <v>1000</v>
      </c>
      <c r="F85" s="519" t="s">
        <v>2629</v>
      </c>
      <c r="G85" s="522" t="s">
        <v>6685</v>
      </c>
      <c r="H85" s="523">
        <v>6500</v>
      </c>
      <c r="I85" s="519" t="s">
        <v>12</v>
      </c>
      <c r="J85" s="518" t="s">
        <v>2351</v>
      </c>
      <c r="K85" s="519" t="s">
        <v>6564</v>
      </c>
    </row>
    <row r="86" spans="1:11">
      <c r="A86" s="517">
        <v>85</v>
      </c>
      <c r="B86" s="518" t="s">
        <v>6686</v>
      </c>
      <c r="C86" s="518" t="s">
        <v>1721</v>
      </c>
      <c r="D86" s="518" t="s">
        <v>1724</v>
      </c>
      <c r="E86" s="518">
        <v>50</v>
      </c>
      <c r="F86" s="518" t="s">
        <v>2148</v>
      </c>
      <c r="G86" s="518" t="s">
        <v>6687</v>
      </c>
      <c r="H86" s="523" t="s">
        <v>6688</v>
      </c>
      <c r="I86" s="518" t="s">
        <v>12</v>
      </c>
      <c r="J86" s="518" t="s">
        <v>2351</v>
      </c>
      <c r="K86" s="518" t="s">
        <v>6564</v>
      </c>
    </row>
    <row r="87" spans="1:11" ht="26">
      <c r="A87" s="517">
        <v>86</v>
      </c>
      <c r="B87" s="518" t="s">
        <v>6689</v>
      </c>
      <c r="C87" s="518" t="s">
        <v>1721</v>
      </c>
      <c r="D87" s="518" t="s">
        <v>1724</v>
      </c>
      <c r="E87" s="518">
        <v>15</v>
      </c>
      <c r="F87" s="518" t="s">
        <v>2148</v>
      </c>
      <c r="G87" s="518" t="s">
        <v>6687</v>
      </c>
      <c r="H87" s="523" t="s">
        <v>6690</v>
      </c>
      <c r="I87" s="518" t="s">
        <v>12</v>
      </c>
      <c r="J87" s="518" t="s">
        <v>2351</v>
      </c>
      <c r="K87" s="518" t="s">
        <v>6564</v>
      </c>
    </row>
    <row r="88" spans="1:11">
      <c r="A88" s="517">
        <v>87</v>
      </c>
      <c r="B88" s="518" t="s">
        <v>1869</v>
      </c>
      <c r="C88" s="518" t="s">
        <v>13</v>
      </c>
      <c r="D88" s="518" t="s">
        <v>1724</v>
      </c>
      <c r="E88" s="518">
        <v>50</v>
      </c>
      <c r="F88" s="518" t="s">
        <v>6691</v>
      </c>
      <c r="G88" s="518" t="s">
        <v>1866</v>
      </c>
      <c r="H88" s="523">
        <v>1890</v>
      </c>
      <c r="I88" s="518" t="s">
        <v>12</v>
      </c>
      <c r="J88" s="518" t="s">
        <v>2351</v>
      </c>
      <c r="K88" s="518" t="s">
        <v>6564</v>
      </c>
    </row>
    <row r="89" spans="1:11" ht="26">
      <c r="A89" s="517">
        <v>88</v>
      </c>
      <c r="B89" s="518" t="s">
        <v>6692</v>
      </c>
      <c r="C89" s="518" t="s">
        <v>13</v>
      </c>
      <c r="D89" s="518" t="s">
        <v>1724</v>
      </c>
      <c r="E89" s="518">
        <v>100</v>
      </c>
      <c r="F89" s="518" t="s">
        <v>2148</v>
      </c>
      <c r="G89" s="518" t="s">
        <v>1866</v>
      </c>
      <c r="H89" s="523">
        <v>1250</v>
      </c>
      <c r="I89" s="518" t="s">
        <v>12</v>
      </c>
      <c r="J89" s="518" t="s">
        <v>2351</v>
      </c>
      <c r="K89" s="518" t="s">
        <v>6564</v>
      </c>
    </row>
    <row r="90" spans="1:11">
      <c r="A90" s="517">
        <v>89</v>
      </c>
      <c r="B90" s="518" t="s">
        <v>1868</v>
      </c>
      <c r="C90" s="518" t="s">
        <v>13</v>
      </c>
      <c r="D90" s="518" t="s">
        <v>1724</v>
      </c>
      <c r="E90" s="518">
        <v>50</v>
      </c>
      <c r="F90" s="518" t="s">
        <v>6691</v>
      </c>
      <c r="G90" s="518" t="s">
        <v>1866</v>
      </c>
      <c r="H90" s="523">
        <v>3100</v>
      </c>
      <c r="I90" s="518" t="s">
        <v>12</v>
      </c>
      <c r="J90" s="518" t="s">
        <v>2351</v>
      </c>
      <c r="K90" s="518" t="s">
        <v>6564</v>
      </c>
    </row>
    <row r="91" spans="1:11">
      <c r="A91" s="517">
        <v>90</v>
      </c>
      <c r="B91" s="518" t="s">
        <v>1870</v>
      </c>
      <c r="C91" s="518" t="s">
        <v>13</v>
      </c>
      <c r="D91" s="518" t="s">
        <v>1724</v>
      </c>
      <c r="E91" s="518">
        <v>60</v>
      </c>
      <c r="F91" s="518" t="s">
        <v>2148</v>
      </c>
      <c r="G91" s="518" t="s">
        <v>1866</v>
      </c>
      <c r="H91" s="523">
        <v>1080</v>
      </c>
      <c r="I91" s="518" t="s">
        <v>12</v>
      </c>
      <c r="J91" s="518" t="s">
        <v>2351</v>
      </c>
      <c r="K91" s="518" t="s">
        <v>6564</v>
      </c>
    </row>
    <row r="92" spans="1:11">
      <c r="A92" s="517">
        <v>91</v>
      </c>
      <c r="B92" s="518" t="s">
        <v>6693</v>
      </c>
      <c r="C92" s="518" t="s">
        <v>13</v>
      </c>
      <c r="D92" s="518" t="s">
        <v>1724</v>
      </c>
      <c r="E92" s="518">
        <v>15</v>
      </c>
      <c r="F92" s="518" t="s">
        <v>6691</v>
      </c>
      <c r="G92" s="518" t="s">
        <v>1866</v>
      </c>
      <c r="H92" s="523" t="s">
        <v>6694</v>
      </c>
      <c r="I92" s="518" t="s">
        <v>12</v>
      </c>
      <c r="J92" s="518" t="s">
        <v>2351</v>
      </c>
      <c r="K92" s="518" t="s">
        <v>6564</v>
      </c>
    </row>
    <row r="93" spans="1:11">
      <c r="A93" s="517">
        <v>92</v>
      </c>
      <c r="B93" s="518" t="s">
        <v>6695</v>
      </c>
      <c r="C93" s="518" t="s">
        <v>13</v>
      </c>
      <c r="D93" s="518" t="s">
        <v>2213</v>
      </c>
      <c r="E93" s="518">
        <v>50</v>
      </c>
      <c r="F93" s="518" t="s">
        <v>6691</v>
      </c>
      <c r="G93" s="518" t="s">
        <v>1866</v>
      </c>
      <c r="H93" s="523" t="s">
        <v>6696</v>
      </c>
      <c r="I93" s="518" t="s">
        <v>12</v>
      </c>
      <c r="J93" s="518" t="s">
        <v>2351</v>
      </c>
      <c r="K93" s="518" t="s">
        <v>6564</v>
      </c>
    </row>
    <row r="94" spans="1:11">
      <c r="A94" s="517">
        <v>93</v>
      </c>
      <c r="B94" s="518" t="s">
        <v>6697</v>
      </c>
      <c r="C94" s="518" t="s">
        <v>13</v>
      </c>
      <c r="D94" s="518" t="s">
        <v>1724</v>
      </c>
      <c r="E94" s="518">
        <v>20</v>
      </c>
      <c r="F94" s="518" t="s">
        <v>6691</v>
      </c>
      <c r="G94" s="518" t="s">
        <v>1866</v>
      </c>
      <c r="H94" s="523">
        <v>1300</v>
      </c>
      <c r="I94" s="518" t="s">
        <v>12</v>
      </c>
      <c r="J94" s="518" t="s">
        <v>2351</v>
      </c>
      <c r="K94" s="518" t="s">
        <v>6564</v>
      </c>
    </row>
    <row r="95" spans="1:11" ht="26">
      <c r="A95" s="517">
        <v>94</v>
      </c>
      <c r="B95" s="518" t="s">
        <v>6698</v>
      </c>
      <c r="C95" s="518" t="s">
        <v>13</v>
      </c>
      <c r="D95" s="518" t="s">
        <v>6699</v>
      </c>
      <c r="E95" s="518">
        <v>20</v>
      </c>
      <c r="F95" s="518" t="s">
        <v>2148</v>
      </c>
      <c r="G95" s="518" t="s">
        <v>6621</v>
      </c>
      <c r="H95" s="523" t="s">
        <v>6700</v>
      </c>
      <c r="I95" s="518" t="s">
        <v>12</v>
      </c>
      <c r="J95" s="518" t="s">
        <v>1716</v>
      </c>
      <c r="K95" s="518" t="s">
        <v>6564</v>
      </c>
    </row>
    <row r="96" spans="1:11" ht="39">
      <c r="A96" s="517">
        <v>95</v>
      </c>
      <c r="B96" s="518" t="s">
        <v>6701</v>
      </c>
      <c r="C96" s="518" t="s">
        <v>13</v>
      </c>
      <c r="D96" s="518" t="s">
        <v>6699</v>
      </c>
      <c r="E96" s="518">
        <v>10</v>
      </c>
      <c r="F96" s="518" t="s">
        <v>2148</v>
      </c>
      <c r="G96" s="518" t="s">
        <v>6621</v>
      </c>
      <c r="H96" s="523" t="s">
        <v>6702</v>
      </c>
      <c r="I96" s="518" t="s">
        <v>12</v>
      </c>
      <c r="J96" s="518" t="s">
        <v>1716</v>
      </c>
      <c r="K96" s="518" t="s">
        <v>6564</v>
      </c>
    </row>
    <row r="97" spans="1:11">
      <c r="A97" s="517">
        <v>96</v>
      </c>
      <c r="B97" s="518" t="s">
        <v>6703</v>
      </c>
      <c r="C97" s="518" t="s">
        <v>13</v>
      </c>
      <c r="D97" s="518" t="s">
        <v>6699</v>
      </c>
      <c r="E97" s="518">
        <v>20</v>
      </c>
      <c r="F97" s="518" t="s">
        <v>2148</v>
      </c>
      <c r="G97" s="518" t="s">
        <v>6621</v>
      </c>
      <c r="H97" s="523">
        <v>9500</v>
      </c>
      <c r="I97" s="518" t="s">
        <v>12</v>
      </c>
      <c r="J97" s="518" t="s">
        <v>2351</v>
      </c>
      <c r="K97" s="518" t="s">
        <v>6564</v>
      </c>
    </row>
    <row r="98" spans="1:11">
      <c r="A98" s="517">
        <v>97</v>
      </c>
      <c r="B98" s="518" t="s">
        <v>6704</v>
      </c>
      <c r="C98" s="518" t="s">
        <v>13</v>
      </c>
      <c r="D98" s="518" t="s">
        <v>6699</v>
      </c>
      <c r="E98" s="518">
        <v>10</v>
      </c>
      <c r="F98" s="518" t="s">
        <v>2148</v>
      </c>
      <c r="G98" s="518" t="s">
        <v>6621</v>
      </c>
      <c r="H98" s="523">
        <v>7400</v>
      </c>
      <c r="I98" s="518" t="s">
        <v>12</v>
      </c>
      <c r="J98" s="518" t="s">
        <v>1716</v>
      </c>
      <c r="K98" s="518" t="s">
        <v>6564</v>
      </c>
    </row>
    <row r="99" spans="1:11">
      <c r="A99" s="517">
        <v>98</v>
      </c>
      <c r="B99" s="518" t="s">
        <v>6705</v>
      </c>
      <c r="C99" s="518" t="s">
        <v>13</v>
      </c>
      <c r="D99" s="518" t="s">
        <v>6699</v>
      </c>
      <c r="E99" s="518">
        <v>500</v>
      </c>
      <c r="F99" s="518" t="s">
        <v>2148</v>
      </c>
      <c r="G99" s="518" t="s">
        <v>6621</v>
      </c>
      <c r="H99" s="523">
        <v>3750</v>
      </c>
      <c r="I99" s="518" t="s">
        <v>12</v>
      </c>
      <c r="J99" s="518" t="s">
        <v>1716</v>
      </c>
      <c r="K99" s="518" t="s">
        <v>6564</v>
      </c>
    </row>
    <row r="100" spans="1:11" ht="26">
      <c r="A100" s="517">
        <v>99</v>
      </c>
      <c r="B100" s="518" t="s">
        <v>6706</v>
      </c>
      <c r="C100" s="518" t="s">
        <v>13</v>
      </c>
      <c r="D100" s="518" t="s">
        <v>6699</v>
      </c>
      <c r="E100" s="518">
        <v>100</v>
      </c>
      <c r="F100" s="518" t="s">
        <v>2148</v>
      </c>
      <c r="G100" s="518" t="s">
        <v>6621</v>
      </c>
      <c r="H100" s="523">
        <v>25500</v>
      </c>
      <c r="I100" s="518" t="s">
        <v>12</v>
      </c>
      <c r="J100" s="518" t="s">
        <v>2351</v>
      </c>
      <c r="K100" s="518" t="s">
        <v>6564</v>
      </c>
    </row>
    <row r="101" spans="1:11" ht="26">
      <c r="A101" s="517">
        <v>100</v>
      </c>
      <c r="B101" s="515" t="s">
        <v>6707</v>
      </c>
      <c r="C101" s="515" t="s">
        <v>13</v>
      </c>
      <c r="D101" s="515" t="s">
        <v>6699</v>
      </c>
      <c r="E101" s="515">
        <v>10</v>
      </c>
      <c r="F101" s="515" t="s">
        <v>2148</v>
      </c>
      <c r="G101" s="515" t="s">
        <v>6621</v>
      </c>
      <c r="H101" s="524">
        <v>2900</v>
      </c>
      <c r="I101" s="515" t="s">
        <v>12</v>
      </c>
      <c r="J101" s="515" t="s">
        <v>2351</v>
      </c>
      <c r="K101" s="515" t="s">
        <v>6564</v>
      </c>
    </row>
    <row r="102" spans="1:11" ht="26">
      <c r="A102" s="517">
        <v>101</v>
      </c>
      <c r="B102" s="515" t="s">
        <v>6708</v>
      </c>
      <c r="C102" s="515" t="s">
        <v>13</v>
      </c>
      <c r="D102" s="515" t="s">
        <v>6699</v>
      </c>
      <c r="E102" s="515">
        <v>20</v>
      </c>
      <c r="F102" s="515" t="s">
        <v>2148</v>
      </c>
      <c r="G102" s="515" t="s">
        <v>6621</v>
      </c>
      <c r="H102" s="524">
        <v>17800</v>
      </c>
      <c r="I102" s="515" t="s">
        <v>12</v>
      </c>
      <c r="J102" s="515" t="s">
        <v>1716</v>
      </c>
      <c r="K102" s="515" t="s">
        <v>6564</v>
      </c>
    </row>
    <row r="103" spans="1:11">
      <c r="A103" s="517">
        <v>102</v>
      </c>
      <c r="B103" s="515" t="s">
        <v>6709</v>
      </c>
      <c r="C103" s="515" t="s">
        <v>1721</v>
      </c>
      <c r="D103" s="515" t="s">
        <v>1724</v>
      </c>
      <c r="E103" s="515">
        <v>3</v>
      </c>
      <c r="F103" s="515" t="s">
        <v>2148</v>
      </c>
      <c r="G103" s="515" t="s">
        <v>1987</v>
      </c>
      <c r="H103" s="524">
        <v>120</v>
      </c>
      <c r="I103" s="515" t="s">
        <v>12</v>
      </c>
      <c r="J103" s="515" t="s">
        <v>2351</v>
      </c>
      <c r="K103" s="515" t="s">
        <v>6564</v>
      </c>
    </row>
    <row r="104" spans="1:11" ht="26">
      <c r="A104" s="517">
        <v>103</v>
      </c>
      <c r="B104" s="515" t="s">
        <v>6710</v>
      </c>
      <c r="C104" s="515" t="s">
        <v>13</v>
      </c>
      <c r="D104" s="515" t="s">
        <v>6699</v>
      </c>
      <c r="E104" s="515">
        <v>10</v>
      </c>
      <c r="F104" s="515" t="s">
        <v>6711</v>
      </c>
      <c r="G104" s="515" t="s">
        <v>6621</v>
      </c>
      <c r="H104" s="524">
        <v>19800</v>
      </c>
      <c r="I104" s="515" t="s">
        <v>12</v>
      </c>
      <c r="J104" s="515" t="s">
        <v>2351</v>
      </c>
      <c r="K104" s="515" t="s">
        <v>6564</v>
      </c>
    </row>
    <row r="105" spans="1:11" ht="26">
      <c r="A105" s="517">
        <v>104</v>
      </c>
      <c r="B105" s="515" t="s">
        <v>6712</v>
      </c>
      <c r="C105" s="515" t="s">
        <v>1721</v>
      </c>
      <c r="D105" s="515" t="s">
        <v>1701</v>
      </c>
      <c r="E105" s="515">
        <v>2</v>
      </c>
      <c r="F105" s="515" t="s">
        <v>2148</v>
      </c>
      <c r="G105" s="515" t="s">
        <v>6621</v>
      </c>
      <c r="H105" s="524">
        <v>1600</v>
      </c>
      <c r="I105" s="515" t="s">
        <v>12</v>
      </c>
      <c r="J105" s="515" t="s">
        <v>2351</v>
      </c>
      <c r="K105" s="515" t="s">
        <v>6564</v>
      </c>
    </row>
    <row r="106" spans="1:11" ht="26">
      <c r="A106" s="517">
        <v>105</v>
      </c>
      <c r="B106" s="515" t="s">
        <v>6713</v>
      </c>
      <c r="C106" s="515" t="s">
        <v>13</v>
      </c>
      <c r="D106" s="515" t="s">
        <v>2213</v>
      </c>
      <c r="E106" s="515">
        <v>150</v>
      </c>
      <c r="F106" s="515" t="s">
        <v>2148</v>
      </c>
      <c r="G106" s="515" t="s">
        <v>2213</v>
      </c>
      <c r="H106" s="524">
        <v>1219.4000000000001</v>
      </c>
      <c r="I106" s="515" t="s">
        <v>12</v>
      </c>
      <c r="J106" s="515" t="s">
        <v>2351</v>
      </c>
      <c r="K106" s="515" t="s">
        <v>6564</v>
      </c>
    </row>
    <row r="107" spans="1:11" ht="26">
      <c r="A107" s="517">
        <v>106</v>
      </c>
      <c r="B107" s="515" t="s">
        <v>6714</v>
      </c>
      <c r="C107" s="515" t="s">
        <v>13</v>
      </c>
      <c r="D107" s="515" t="s">
        <v>2213</v>
      </c>
      <c r="E107" s="515">
        <v>80</v>
      </c>
      <c r="F107" s="515" t="s">
        <v>2148</v>
      </c>
      <c r="G107" s="515" t="s">
        <v>2213</v>
      </c>
      <c r="H107" s="524">
        <v>1030.4000000000001</v>
      </c>
      <c r="I107" s="515" t="s">
        <v>12</v>
      </c>
      <c r="J107" s="515" t="s">
        <v>2351</v>
      </c>
      <c r="K107" s="515" t="s">
        <v>6564</v>
      </c>
    </row>
    <row r="108" spans="1:11">
      <c r="A108" s="517">
        <v>107</v>
      </c>
      <c r="B108" s="515" t="s">
        <v>6715</v>
      </c>
      <c r="C108" s="515" t="s">
        <v>1721</v>
      </c>
      <c r="D108" s="515" t="s">
        <v>2213</v>
      </c>
      <c r="E108" s="515">
        <v>1</v>
      </c>
      <c r="F108" s="515" t="s">
        <v>2148</v>
      </c>
      <c r="G108" s="515" t="s">
        <v>6621</v>
      </c>
      <c r="H108" s="524">
        <v>2500</v>
      </c>
      <c r="I108" s="515" t="s">
        <v>12</v>
      </c>
      <c r="J108" s="515" t="s">
        <v>1716</v>
      </c>
      <c r="K108" s="515" t="s">
        <v>6564</v>
      </c>
    </row>
    <row r="109" spans="1:11" ht="26">
      <c r="A109" s="517">
        <v>108</v>
      </c>
      <c r="B109" s="515" t="s">
        <v>6716</v>
      </c>
      <c r="C109" s="515" t="s">
        <v>1721</v>
      </c>
      <c r="D109" s="515" t="s">
        <v>2213</v>
      </c>
      <c r="E109" s="515">
        <v>1</v>
      </c>
      <c r="F109" s="515" t="s">
        <v>2148</v>
      </c>
      <c r="G109" s="515" t="s">
        <v>6717</v>
      </c>
      <c r="H109" s="524">
        <v>300</v>
      </c>
      <c r="I109" s="515" t="s">
        <v>12</v>
      </c>
      <c r="J109" s="515" t="s">
        <v>2351</v>
      </c>
      <c r="K109" s="515" t="s">
        <v>6564</v>
      </c>
    </row>
    <row r="110" spans="1:11" ht="26">
      <c r="A110" s="517">
        <v>109</v>
      </c>
      <c r="B110" s="515" t="s">
        <v>6718</v>
      </c>
      <c r="C110" s="515" t="s">
        <v>1721</v>
      </c>
      <c r="D110" s="515" t="s">
        <v>2213</v>
      </c>
      <c r="E110" s="515">
        <v>1</v>
      </c>
      <c r="F110" s="515" t="s">
        <v>2148</v>
      </c>
      <c r="G110" s="515" t="s">
        <v>6719</v>
      </c>
      <c r="H110" s="524">
        <v>4700</v>
      </c>
      <c r="I110" s="515" t="s">
        <v>103</v>
      </c>
      <c r="J110" s="515" t="s">
        <v>2351</v>
      </c>
      <c r="K110" s="515" t="s">
        <v>6564</v>
      </c>
    </row>
    <row r="111" spans="1:11">
      <c r="A111" s="517">
        <v>110</v>
      </c>
      <c r="B111" s="515" t="s">
        <v>6720</v>
      </c>
      <c r="C111" s="515" t="s">
        <v>1721</v>
      </c>
      <c r="D111" s="515" t="s">
        <v>2213</v>
      </c>
      <c r="E111" s="515">
        <v>1</v>
      </c>
      <c r="F111" s="515" t="s">
        <v>2148</v>
      </c>
      <c r="G111" s="515" t="s">
        <v>6719</v>
      </c>
      <c r="H111" s="524">
        <v>1000</v>
      </c>
      <c r="I111" s="515" t="s">
        <v>12</v>
      </c>
      <c r="J111" s="515" t="s">
        <v>2351</v>
      </c>
      <c r="K111" s="515" t="s">
        <v>6564</v>
      </c>
    </row>
    <row r="112" spans="1:11">
      <c r="A112" s="514"/>
      <c r="B112" s="514"/>
      <c r="C112" s="514"/>
      <c r="D112" s="514"/>
      <c r="E112" s="514"/>
      <c r="F112" s="514"/>
      <c r="G112" s="514"/>
      <c r="H112" s="514"/>
      <c r="I112" s="514"/>
      <c r="J112" s="514"/>
      <c r="K112" s="514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25</vt:i4>
      </vt:variant>
      <vt:variant>
        <vt:lpstr>Intervalos Nomeados</vt:lpstr>
      </vt:variant>
      <vt:variant>
        <vt:i4>1</vt:i4>
      </vt:variant>
    </vt:vector>
  </HeadingPairs>
  <TitlesOfParts>
    <vt:vector size="26" baseType="lpstr">
      <vt:lpstr>ADMINISTRAÇÃO</vt:lpstr>
      <vt:lpstr>AGRICULTURA</vt:lpstr>
      <vt:lpstr>SADS</vt:lpstr>
      <vt:lpstr>COMUNICAÇÃO</vt:lpstr>
      <vt:lpstr>CULTURA</vt:lpstr>
      <vt:lpstr>DESENVOLVIMENTO ECONOMICO</vt:lpstr>
      <vt:lpstr>DIREITOS  PCD</vt:lpstr>
      <vt:lpstr>EDUCAÇÃO</vt:lpstr>
      <vt:lpstr>ESPORTE</vt:lpstr>
      <vt:lpstr>FINANÇAS</vt:lpstr>
      <vt:lpstr>FUNDO SOCIAL</vt:lpstr>
      <vt:lpstr>GABINETE</vt:lpstr>
      <vt:lpstr>GOVERNANÇA DIGITAL</vt:lpstr>
      <vt:lpstr>GOVERNO</vt:lpstr>
      <vt:lpstr>JURIDICO</vt:lpstr>
      <vt:lpstr>JUVENTUDE</vt:lpstr>
      <vt:lpstr>MEIO AMBIENTE</vt:lpstr>
      <vt:lpstr>OBRAS E PLANEJAMENTO URBANO</vt:lpstr>
      <vt:lpstr>PLANEJAMENTO E GESTÃO</vt:lpstr>
      <vt:lpstr>POLITICAS PARA MULHER</vt:lpstr>
      <vt:lpstr>SAUDE</vt:lpstr>
      <vt:lpstr>SEGURANÇA</vt:lpstr>
      <vt:lpstr>SERVIÇOS MUNICIPAIS</vt:lpstr>
      <vt:lpstr>TRANSITO</vt:lpstr>
      <vt:lpstr>TURISMO</vt:lpstr>
      <vt:lpstr>ADMINISTRAÇÃO!Titulos_de_impressao</vt:lpstr>
    </vt:vector>
  </TitlesOfParts>
  <Company>Servtech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Meio Ambiente</dc:creator>
  <cp:lastModifiedBy>Carlos Matheus de Paula Azevedo</cp:lastModifiedBy>
  <cp:lastPrinted>2024-09-02T20:20:37Z</cp:lastPrinted>
  <dcterms:created xsi:type="dcterms:W3CDTF">2023-07-17T13:13:35Z</dcterms:created>
  <dcterms:modified xsi:type="dcterms:W3CDTF">2026-01-12T18:23:07Z</dcterms:modified>
</cp:coreProperties>
</file>